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 firstSheet="5" activeTab="6"/>
  </bookViews>
  <sheets>
    <sheet name="Sheet1" sheetId="1" state="hidden" r:id="rId1"/>
    <sheet name="offer学校赋分计算" sheetId="3" state="hidden" r:id="rId2"/>
    <sheet name="offer学校赋分计算 (修正)" sheetId="5" state="hidden" r:id="rId3"/>
    <sheet name="现有学校排名及分值" sheetId="6" r:id="rId4"/>
    <sheet name="重点院校offre难度排序—叶老师推荐" sheetId="7" r:id="rId5"/>
    <sheet name="10月2日最新排行" sheetId="9" r:id="rId6"/>
    <sheet name="10-6纯录取率赋分" sheetId="17" r:id="rId7"/>
    <sheet name="10月5日排名(经验排名0.7+录取率排名0.2+录取人数)" sheetId="16" r:id="rId8"/>
    <sheet name="10月5日最新排行" sheetId="12" r:id="rId9"/>
    <sheet name="10月5日最新排名赋分" sheetId="15" r:id="rId10"/>
    <sheet name="offer数据基础表" sheetId="10" r:id="rId11"/>
    <sheet name="Sheet3" sheetId="13" r:id="rId12"/>
    <sheet name="Sheet4" sheetId="14" r:id="rId13"/>
    <sheet name="Sheet5" sheetId="8" state="hidden" r:id="rId14"/>
  </sheets>
  <definedNames>
    <definedName name="_xlnm._FilterDatabase" localSheetId="3" hidden="1">现有学校排名及分值!$A$3:$J$892</definedName>
    <definedName name="_xlnm._FilterDatabase" localSheetId="4" hidden="1">重点院校offre难度排序—叶老师推荐!$B$1:$D$42</definedName>
    <definedName name="_xlnm._FilterDatabase" localSheetId="5" hidden="1">'10月2日最新排行'!$A$3:$E$892</definedName>
    <definedName name="_xlnm._FilterDatabase" localSheetId="6" hidden="1">'10-6纯录取率赋分'!$A$3:$M$970</definedName>
    <definedName name="_xlnm._FilterDatabase" localSheetId="7" hidden="1">'10月5日排名(经验排名0.7+录取率排名0.2+录取人数)'!$A$3:$K$892</definedName>
    <definedName name="_xlnm._FilterDatabase" localSheetId="8" hidden="1">'10月5日最新排行'!$A$3:$J$892</definedName>
    <definedName name="_xlnm._FilterDatabase" localSheetId="9" hidden="1">'10月5日最新排名赋分'!$A$3:$K$892</definedName>
    <definedName name="_xlnm._FilterDatabase" localSheetId="10" hidden="1">offer数据基础表!$A$1:$E$586</definedName>
    <definedName name="_xlnm._FilterDatabase" localSheetId="11" hidden="1">Sheet3!$A$3:$G$164</definedName>
    <definedName name="_xlnm._FilterDatabase" localSheetId="12" hidden="1">Sheet4!$A$3:$I$66</definedName>
  </definedNames>
  <calcPr calcId="144525"/>
</workbook>
</file>

<file path=xl/comments1.xml><?xml version="1.0" encoding="utf-8"?>
<comments xmlns="http://schemas.openxmlformats.org/spreadsheetml/2006/main">
  <authors>
    <author>17962</author>
  </authors>
  <commentList>
    <comment ref="G4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8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12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17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18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24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
</t>
        </r>
      </text>
    </comment>
    <comment ref="G49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埃默里校区10.65%；
牛津校区14.96%；
取平均值</t>
        </r>
      </text>
    </comment>
    <comment ref="G53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55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56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68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75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80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85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135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137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143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2025届</t>
        </r>
      </text>
    </comment>
  </commentList>
</comments>
</file>

<file path=xl/comments2.xml><?xml version="1.0" encoding="utf-8"?>
<comments xmlns="http://schemas.openxmlformats.org/spreadsheetml/2006/main">
  <authors>
    <author>17962</author>
  </authors>
  <commentList>
    <comment ref="G5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8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9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17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18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24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
</t>
        </r>
      </text>
    </comment>
    <comment ref="G47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埃默里校区10.65%；
牛津校区14.96%；
取平均值</t>
        </r>
      </text>
    </comment>
    <comment ref="G52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54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55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68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75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80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85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135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137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G143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2025届</t>
        </r>
      </text>
    </comment>
  </commentList>
</comments>
</file>

<file path=xl/comments3.xml><?xml version="1.0" encoding="utf-8"?>
<comments xmlns="http://schemas.openxmlformats.org/spreadsheetml/2006/main">
  <authors>
    <author>17962</author>
  </authors>
  <commentList>
    <comment ref="C4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C8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C12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C17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C18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C24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
</t>
        </r>
      </text>
    </comment>
    <comment ref="C49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埃默里校区10.65%；
牛津校区14.96%；
取平均值</t>
        </r>
      </text>
    </comment>
    <comment ref="C53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C55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C56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C68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C75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C80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C85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C135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C137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C143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2025届</t>
        </r>
      </text>
    </comment>
  </commentList>
</comments>
</file>

<file path=xl/comments4.xml><?xml version="1.0" encoding="utf-8"?>
<comments xmlns="http://schemas.openxmlformats.org/spreadsheetml/2006/main">
  <authors>
    <author>17962</author>
  </authors>
  <commentList>
    <comment ref="C5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C8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C9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C17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C18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C24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
</t>
        </r>
      </text>
    </comment>
    <comment ref="C47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埃默里校区10.65%；
牛津校区14.96%；
取平均值</t>
        </r>
      </text>
    </comment>
    <comment ref="C52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C54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  <comment ref="C55" authorId="0">
      <text>
        <r>
          <rPr>
            <b/>
            <sz val="9"/>
            <rFont val="宋体"/>
            <charset val="134"/>
          </rPr>
          <t>17962:</t>
        </r>
        <r>
          <rPr>
            <sz val="9"/>
            <rFont val="宋体"/>
            <charset val="134"/>
          </rPr>
          <t xml:space="preserve">
2026届</t>
        </r>
      </text>
    </comment>
  </commentList>
</comments>
</file>

<file path=xl/sharedStrings.xml><?xml version="1.0" encoding="utf-8"?>
<sst xmlns="http://schemas.openxmlformats.org/spreadsheetml/2006/main" count="10836" uniqueCount="1615">
  <si>
    <t>T50</t>
  </si>
  <si>
    <r>
      <rPr>
        <sz val="11"/>
        <color theme="1"/>
        <rFont val="微软雅黑"/>
        <charset val="134"/>
      </rPr>
      <t>反比例模型</t>
    </r>
  </si>
  <si>
    <r>
      <rPr>
        <sz val="11"/>
        <color theme="1"/>
        <rFont val="Arial"/>
        <charset val="134"/>
      </rPr>
      <t>LN+</t>
    </r>
    <r>
      <rPr>
        <sz val="11"/>
        <color theme="1"/>
        <rFont val="微软雅黑"/>
        <charset val="134"/>
      </rPr>
      <t>反比例函数模型</t>
    </r>
  </si>
  <si>
    <t>圆函数</t>
  </si>
  <si>
    <t>模型一：反比例函数建模</t>
  </si>
  <si>
    <r>
      <rPr>
        <sz val="11"/>
        <color theme="1"/>
        <rFont val="微软雅黑"/>
        <charset val="134"/>
      </rPr>
      <t>模型二：</t>
    </r>
    <r>
      <rPr>
        <sz val="11"/>
        <color theme="1"/>
        <rFont val="Arial"/>
        <charset val="134"/>
      </rPr>
      <t>LN+</t>
    </r>
    <r>
      <rPr>
        <sz val="11"/>
        <color theme="1"/>
        <rFont val="宋体"/>
        <charset val="134"/>
      </rPr>
      <t>反比例函数</t>
    </r>
  </si>
  <si>
    <t>模型三：圆函数</t>
  </si>
  <si>
    <t>a=</t>
  </si>
  <si>
    <t>b=</t>
  </si>
  <si>
    <r>
      <rPr>
        <sz val="11"/>
        <color theme="1"/>
        <rFont val="Arial"/>
        <charset val="134"/>
      </rPr>
      <t>r=</t>
    </r>
    <r>
      <rPr>
        <sz val="11"/>
        <color theme="1"/>
        <rFont val="宋体"/>
        <charset val="134"/>
      </rPr>
      <t>（大于</t>
    </r>
    <r>
      <rPr>
        <sz val="11"/>
        <color theme="1"/>
        <rFont val="Arial"/>
        <charset val="134"/>
      </rPr>
      <t>88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</si>
  <si>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微软雅黑"/>
        <charset val="134"/>
      </rPr>
      <t>分值区间</t>
    </r>
  </si>
  <si>
    <r>
      <rPr>
        <sz val="11"/>
        <color theme="1"/>
        <rFont val="微软雅黑"/>
        <charset val="134"/>
      </rPr>
      <t>录取率</t>
    </r>
  </si>
  <si>
    <r>
      <rPr>
        <sz val="11"/>
        <color theme="1"/>
        <rFont val="微软雅黑"/>
        <charset val="134"/>
      </rPr>
      <t>计算所得分数</t>
    </r>
  </si>
  <si>
    <t>人工修正</t>
  </si>
  <si>
    <r>
      <rPr>
        <sz val="11"/>
        <color theme="1"/>
        <rFont val="微软雅黑"/>
        <charset val="134"/>
      </rPr>
      <t>修正系数</t>
    </r>
  </si>
  <si>
    <r>
      <rPr>
        <sz val="11"/>
        <color theme="1"/>
        <rFont val="Arial"/>
        <charset val="134"/>
      </rPr>
      <t>LN</t>
    </r>
    <r>
      <rPr>
        <sz val="11"/>
        <color theme="1"/>
        <rFont val="微软雅黑"/>
        <charset val="134"/>
      </rPr>
      <t>（）</t>
    </r>
  </si>
  <si>
    <t>1/LN</t>
  </si>
  <si>
    <t>X</t>
  </si>
  <si>
    <t>Y1</t>
  </si>
  <si>
    <t>T30</t>
  </si>
  <si>
    <t>500~600</t>
  </si>
  <si>
    <r>
      <rPr>
        <sz val="11"/>
        <color theme="1"/>
        <rFont val="微软雅黑"/>
        <charset val="134"/>
      </rPr>
      <t>等差差值</t>
    </r>
  </si>
  <si>
    <t>学校</t>
  </si>
  <si>
    <t>华盛顿</t>
  </si>
  <si>
    <r>
      <rPr>
        <b/>
        <sz val="18"/>
        <color theme="1"/>
        <rFont val="微软雅黑"/>
        <charset val="134"/>
      </rPr>
      <t>现有</t>
    </r>
    <r>
      <rPr>
        <b/>
        <sz val="18"/>
        <color theme="1"/>
        <rFont val="Arial"/>
        <charset val="134"/>
      </rPr>
      <t>889</t>
    </r>
    <r>
      <rPr>
        <b/>
        <sz val="18"/>
        <color theme="1"/>
        <rFont val="微软雅黑"/>
        <charset val="134"/>
      </rPr>
      <t>家学校</t>
    </r>
    <r>
      <rPr>
        <b/>
        <sz val="18"/>
        <color theme="1"/>
        <rFont val="Arial"/>
        <charset val="134"/>
      </rPr>
      <t>offer</t>
    </r>
    <r>
      <rPr>
        <b/>
        <sz val="18"/>
        <color theme="1"/>
        <rFont val="微软雅黑"/>
        <charset val="134"/>
      </rPr>
      <t>分值测算对比表</t>
    </r>
  </si>
  <si>
    <t>录取难度</t>
  </si>
  <si>
    <t>原排名</t>
  </si>
  <si>
    <r>
      <rPr>
        <sz val="11"/>
        <rFont val="Arial"/>
        <charset val="134"/>
      </rPr>
      <t>offer</t>
    </r>
    <r>
      <rPr>
        <sz val="11"/>
        <rFont val="微软雅黑"/>
        <charset val="134"/>
      </rPr>
      <t>学校</t>
    </r>
  </si>
  <si>
    <r>
      <rPr>
        <sz val="11"/>
        <color rgb="FF000000"/>
        <rFont val="宋体"/>
        <charset val="134"/>
      </rPr>
      <t>原</t>
    </r>
    <r>
      <rPr>
        <sz val="11"/>
        <color rgb="FF000000"/>
        <rFont val="Arial"/>
        <charset val="134"/>
      </rPr>
      <t>offer</t>
    </r>
    <r>
      <rPr>
        <sz val="11"/>
        <color rgb="FF000000"/>
        <rFont val="微软雅黑"/>
        <charset val="134"/>
      </rPr>
      <t>分值</t>
    </r>
  </si>
  <si>
    <t>X轴序号</t>
  </si>
  <si>
    <t>人工修正值</t>
  </si>
  <si>
    <t>最新计算分值</t>
  </si>
  <si>
    <t>现排名</t>
  </si>
  <si>
    <t>排名变化</t>
  </si>
  <si>
    <t>可调参数列</t>
  </si>
  <si>
    <t>普林斯顿大学</t>
  </si>
  <si>
    <r>
      <rPr>
        <sz val="11"/>
        <color rgb="FFFF0000"/>
        <rFont val="微软雅黑"/>
        <charset val="134"/>
      </rPr>
      <t>可调节项1：第一档和第二档的距离：</t>
    </r>
    <r>
      <rPr>
        <sz val="11"/>
        <color rgb="FFFF0000"/>
        <rFont val="Arial"/>
        <charset val="134"/>
      </rPr>
      <t>878~888</t>
    </r>
    <r>
      <rPr>
        <sz val="11"/>
        <color rgb="FFFF0000"/>
        <rFont val="宋体"/>
        <charset val="134"/>
      </rPr>
      <t>；个人感觉</t>
    </r>
    <r>
      <rPr>
        <sz val="11"/>
        <color rgb="FFFF0000"/>
        <rFont val="Arial"/>
        <charset val="134"/>
      </rPr>
      <t>887</t>
    </r>
    <r>
      <rPr>
        <sz val="11"/>
        <color rgb="FFFF0000"/>
        <rFont val="宋体"/>
        <charset val="134"/>
      </rPr>
      <t>较为合适</t>
    </r>
  </si>
  <si>
    <t>麻省理工学院</t>
  </si>
  <si>
    <t>可调节项2：各档内分差</t>
  </si>
  <si>
    <t>哈佛大学</t>
  </si>
  <si>
    <t>各档内差值</t>
  </si>
  <si>
    <t>耶鲁大学</t>
  </si>
  <si>
    <t>第一档</t>
  </si>
  <si>
    <t>斯坦福大学</t>
  </si>
  <si>
    <t>第二档</t>
  </si>
  <si>
    <t>4%%</t>
  </si>
  <si>
    <t>宾夕法尼亚大学</t>
  </si>
  <si>
    <t>第三档</t>
  </si>
  <si>
    <t>加州理工学院</t>
  </si>
  <si>
    <t>第四档</t>
  </si>
  <si>
    <t>布朗大学</t>
  </si>
  <si>
    <t>哥伦比亚大学</t>
  </si>
  <si>
    <t>牛津大学</t>
  </si>
  <si>
    <t>剑桥大学</t>
  </si>
  <si>
    <t>杜克大学</t>
  </si>
  <si>
    <t>西北大学</t>
  </si>
  <si>
    <t>帝国理工学院</t>
  </si>
  <si>
    <t>芝加哥大学</t>
  </si>
  <si>
    <t>约翰霍普金斯大学</t>
  </si>
  <si>
    <t>达特茅斯学院</t>
  </si>
  <si>
    <t>范德堡大学</t>
  </si>
  <si>
    <t>莱斯大学</t>
  </si>
  <si>
    <t>康奈尔大学</t>
  </si>
  <si>
    <t>圣母大学</t>
  </si>
  <si>
    <t>伦敦政治经济学院</t>
  </si>
  <si>
    <t>伦敦大学学院</t>
  </si>
  <si>
    <t>圣路易斯华盛顿大学</t>
  </si>
  <si>
    <t>加州大学伯克利分校</t>
  </si>
  <si>
    <t>加州大学洛杉矶分校</t>
  </si>
  <si>
    <t>乔治城大学</t>
  </si>
  <si>
    <t>卡耐基梅隆大学</t>
  </si>
  <si>
    <t>南加州大学</t>
  </si>
  <si>
    <t>弗吉尼亚大学</t>
  </si>
  <si>
    <t>香港大学</t>
  </si>
  <si>
    <t>新加坡国立大学</t>
  </si>
  <si>
    <t>埃默里大学</t>
  </si>
  <si>
    <t>香港中文大学</t>
  </si>
  <si>
    <t>香港科技大学</t>
  </si>
  <si>
    <t>新加坡南洋理工大学</t>
  </si>
  <si>
    <t>密歇根大学安娜堡分校</t>
  </si>
  <si>
    <t>纽约大学</t>
  </si>
  <si>
    <t>维克森林大学</t>
  </si>
  <si>
    <t>北卡罗来纳州大学教堂山分校</t>
  </si>
  <si>
    <t>佛罗里达大学</t>
  </si>
  <si>
    <t>纽约大学商学院</t>
  </si>
  <si>
    <t>斯沃斯莫尔学院</t>
  </si>
  <si>
    <t>罗德岛设计学院</t>
  </si>
  <si>
    <t>加州艺术学院</t>
  </si>
  <si>
    <t>帕森斯设计学院</t>
  </si>
  <si>
    <t>普瑞特艺术学院</t>
  </si>
  <si>
    <t>芝加哥艺术学院</t>
  </si>
  <si>
    <t>威廉姆斯学院</t>
  </si>
  <si>
    <t>阿默斯特学院</t>
  </si>
  <si>
    <t>加州大学圣塔芭芭拉分校</t>
  </si>
  <si>
    <t>塔夫茨大学</t>
  </si>
  <si>
    <t>加州大学欧文分校</t>
  </si>
  <si>
    <t>加州大学圣地亚哥分校</t>
  </si>
  <si>
    <t>罗彻斯特大学</t>
  </si>
  <si>
    <t>波士顿学院</t>
  </si>
  <si>
    <t>加州大学戴维斯分校</t>
  </si>
  <si>
    <t>T30最后一位</t>
  </si>
  <si>
    <t>威斯康星大学麦迪逊分校</t>
  </si>
  <si>
    <t>德克萨斯大学奥斯汀分校</t>
  </si>
  <si>
    <t>波士顿大学</t>
  </si>
  <si>
    <t>威廉玛丽学院</t>
  </si>
  <si>
    <t>伊利诺伊大学香槟分校</t>
  </si>
  <si>
    <t>布兰迪斯大学</t>
  </si>
  <si>
    <t>东北大学</t>
  </si>
  <si>
    <t>杜兰大学</t>
  </si>
  <si>
    <t>凯斯西储大学</t>
  </si>
  <si>
    <t>俄亥俄州立大学</t>
  </si>
  <si>
    <t>佐治亚大学</t>
  </si>
  <si>
    <t>理海大学</t>
  </si>
  <si>
    <t>普渡大学</t>
  </si>
  <si>
    <t>伦斯勒理工学院</t>
  </si>
  <si>
    <t>科尔盖特大学</t>
  </si>
  <si>
    <t>里士满大学</t>
  </si>
  <si>
    <t>玛卡莱斯特学院</t>
  </si>
  <si>
    <t>明德学院</t>
  </si>
  <si>
    <t>威尔斯利学院</t>
  </si>
  <si>
    <t>佩珀代因大学</t>
  </si>
  <si>
    <t>华盛顿大学</t>
  </si>
  <si>
    <t>罗格斯大学</t>
  </si>
  <si>
    <t>马里兰大学</t>
  </si>
  <si>
    <t>迈阿密大学</t>
  </si>
  <si>
    <t>圣塔克拉拉大学</t>
  </si>
  <si>
    <t>明尼苏达大学双城分校</t>
  </si>
  <si>
    <t>匹兹堡大学</t>
  </si>
  <si>
    <r>
      <rPr>
        <sz val="11"/>
        <rFont val="微软雅黑"/>
        <charset val="134"/>
      </rPr>
      <t>乔治</t>
    </r>
    <r>
      <rPr>
        <sz val="11"/>
        <rFont val="Arial"/>
        <charset val="134"/>
      </rPr>
      <t>·</t>
    </r>
    <r>
      <rPr>
        <sz val="11"/>
        <rFont val="微软雅黑"/>
        <charset val="134"/>
      </rPr>
      <t>华盛顿大学</t>
    </r>
  </si>
  <si>
    <t>雪城大学</t>
  </si>
  <si>
    <t>康涅狄格大学</t>
  </si>
  <si>
    <t>马塞诸塞大学安姆斯特分校</t>
  </si>
  <si>
    <t>伍斯特理工学院</t>
  </si>
  <si>
    <t>印第安纳大学伯明顿分校</t>
  </si>
  <si>
    <t>鲍登学院</t>
  </si>
  <si>
    <t>波莫纳学院</t>
  </si>
  <si>
    <t>卡尔顿学院</t>
  </si>
  <si>
    <r>
      <rPr>
        <sz val="11"/>
        <rFont val="微软雅黑"/>
        <charset val="134"/>
      </rPr>
      <t>克莱蒙特</t>
    </r>
    <r>
      <rPr>
        <sz val="11"/>
        <rFont val="Arial"/>
        <charset val="134"/>
      </rPr>
      <t>·</t>
    </r>
    <r>
      <rPr>
        <sz val="11"/>
        <rFont val="微软雅黑"/>
        <charset val="134"/>
      </rPr>
      <t>麦肯纳学院</t>
    </r>
  </si>
  <si>
    <t>福特汉姆大学</t>
  </si>
  <si>
    <t>南卫理公会大学</t>
  </si>
  <si>
    <t>贝勒大学</t>
  </si>
  <si>
    <t>宾州州立大学帕克分校</t>
  </si>
  <si>
    <t>克莱姆森大学</t>
  </si>
  <si>
    <t>洛约拉马利蒙特大学</t>
  </si>
  <si>
    <t>密歇根州立大学</t>
  </si>
  <si>
    <t>纽约州立大学石溪分校</t>
  </si>
  <si>
    <t>加州大学圣克鲁兹校区</t>
  </si>
  <si>
    <t>斯蒂文斯理工学院</t>
  </si>
  <si>
    <t>加州大学河滨分校</t>
  </si>
  <si>
    <t>纽约州立大学布法罗分校</t>
  </si>
  <si>
    <t>加州大学默塞德分校</t>
  </si>
  <si>
    <t>圣地亚哥大学</t>
  </si>
  <si>
    <t>伊利诺伊大学芝加哥分校</t>
  </si>
  <si>
    <t>新泽西理工学院</t>
  </si>
  <si>
    <t>茱莉亚音乐学院</t>
  </si>
  <si>
    <t>佐治亚理工学院</t>
  </si>
  <si>
    <t>布林茅尔学院</t>
  </si>
  <si>
    <t>凯尼恩学院</t>
  </si>
  <si>
    <t>曼荷莲学院</t>
  </si>
  <si>
    <t>丹尼森大学</t>
  </si>
  <si>
    <t>富兰克林马歇尔学院</t>
  </si>
  <si>
    <t>斯基德莫尔学院</t>
  </si>
  <si>
    <t>联合学院</t>
  </si>
  <si>
    <t>哈弗福德学院</t>
  </si>
  <si>
    <t>华盛顿与李大学</t>
  </si>
  <si>
    <t>科尔比学院</t>
  </si>
  <si>
    <t>纽约视觉艺术学院</t>
  </si>
  <si>
    <t>维思大学</t>
  </si>
  <si>
    <t>巴纳德学院</t>
  </si>
  <si>
    <t>戴维森学院</t>
  </si>
  <si>
    <t>格林内尔学院</t>
  </si>
  <si>
    <t>史密斯学院</t>
  </si>
  <si>
    <t>汉密尔顿学院</t>
  </si>
  <si>
    <t>纽约大学帝势学院</t>
  </si>
  <si>
    <t>贝茨学院</t>
  </si>
  <si>
    <t>哈维穆德学院</t>
  </si>
  <si>
    <t>科罗拉多学院</t>
  </si>
  <si>
    <t>瓦萨学院</t>
  </si>
  <si>
    <t>创价大学</t>
  </si>
  <si>
    <t>斯克利普斯学院</t>
  </si>
  <si>
    <t>维拉诺瓦大学</t>
  </si>
  <si>
    <t>贡萨加大学</t>
  </si>
  <si>
    <t>三一学院</t>
  </si>
  <si>
    <t>巴克内尔大学</t>
  </si>
  <si>
    <t>北卡罗莱纳州立大学</t>
  </si>
  <si>
    <t>德克萨斯农工大学</t>
  </si>
  <si>
    <t>狄金森学院</t>
  </si>
  <si>
    <t>迪堡大学</t>
  </si>
  <si>
    <t>弗吉尼亚理工大学</t>
  </si>
  <si>
    <t>佛罗里达州立大学</t>
  </si>
  <si>
    <t>福尔曼大学</t>
  </si>
  <si>
    <t>惠特曼学院</t>
  </si>
  <si>
    <t>康涅狄格学院</t>
  </si>
  <si>
    <t>拉法耶特学院</t>
  </si>
  <si>
    <t>美利坚大学</t>
  </si>
  <si>
    <t>南方大学</t>
  </si>
  <si>
    <t>欧柏林学院</t>
  </si>
  <si>
    <t>匹泽学院</t>
  </si>
  <si>
    <t>圣十字学院</t>
  </si>
  <si>
    <t>西方学院</t>
  </si>
  <si>
    <t>杨百翰大学</t>
  </si>
  <si>
    <t>爱丁堡大学</t>
  </si>
  <si>
    <t>宾州州立大学</t>
  </si>
  <si>
    <t>伯克利音乐学院</t>
  </si>
  <si>
    <t>不列颠哥伦比亚大学</t>
  </si>
  <si>
    <t>杜伦大学</t>
  </si>
  <si>
    <t>多伦多大学</t>
  </si>
  <si>
    <t>格拉斯哥大学</t>
  </si>
  <si>
    <t>华盛顿大学西雅图校区</t>
  </si>
  <si>
    <t>伦敦大学国王学院</t>
  </si>
  <si>
    <t>麦吉尔大学</t>
  </si>
  <si>
    <t>曼彻斯特大学</t>
  </si>
  <si>
    <t>瑞林艺术设计学院</t>
  </si>
  <si>
    <t>悉尼大学</t>
  </si>
  <si>
    <r>
      <rPr>
        <sz val="11"/>
        <rFont val="微软雅黑"/>
        <charset val="134"/>
      </rPr>
      <t>渥太华大学</t>
    </r>
    <r>
      <rPr>
        <sz val="11"/>
        <rFont val="Arial"/>
        <charset val="134"/>
      </rPr>
      <t xml:space="preserve">	</t>
    </r>
  </si>
  <si>
    <t>埃克塞特大学</t>
  </si>
  <si>
    <t>爱默生学院</t>
  </si>
  <si>
    <t>巴布森学院</t>
  </si>
  <si>
    <t>贝洛伊特学院</t>
  </si>
  <si>
    <t>宾汉姆顿大学</t>
  </si>
  <si>
    <t>伯明翰大学</t>
  </si>
  <si>
    <t>布里斯托大学</t>
  </si>
  <si>
    <t>华威大学</t>
  </si>
  <si>
    <t>滑铁卢大学</t>
  </si>
  <si>
    <t>加拿大阿尔伯塔大学</t>
  </si>
  <si>
    <t>卡迪夫大学</t>
  </si>
  <si>
    <t>拉夫堡大学</t>
  </si>
  <si>
    <t>兰卡斯特大学</t>
  </si>
  <si>
    <t>利物浦大学</t>
  </si>
  <si>
    <t>利兹大学</t>
  </si>
  <si>
    <t>罗斯－豪曼理工学院</t>
  </si>
  <si>
    <t>迈阿密大学牛津分校</t>
  </si>
  <si>
    <t>明尼苏达大学罗切斯特大学</t>
  </si>
  <si>
    <t>南安普顿大学</t>
  </si>
  <si>
    <t>纽卡斯尔大学</t>
  </si>
  <si>
    <t>纽约大学阿布扎比分校</t>
  </si>
  <si>
    <t>诺丁汉大学</t>
  </si>
  <si>
    <t>萨凡纳艺术与设计学院</t>
  </si>
  <si>
    <t>圣安德鲁斯大学</t>
  </si>
  <si>
    <t>韦仕敦大学</t>
  </si>
  <si>
    <t>西北大学卡塔尔分校</t>
  </si>
  <si>
    <t>谢菲尔德大学</t>
  </si>
  <si>
    <t>亚利桑那大学</t>
  </si>
  <si>
    <t>伊利诺伊理工大学</t>
  </si>
  <si>
    <t>约克大学</t>
  </si>
  <si>
    <r>
      <rPr>
        <sz val="11"/>
        <rFont val="Arial"/>
        <charset val="134"/>
      </rPr>
      <t>AA</t>
    </r>
    <r>
      <rPr>
        <sz val="11"/>
        <rFont val="微软雅黑"/>
        <charset val="134"/>
      </rPr>
      <t>建筑联盟学院</t>
    </r>
  </si>
  <si>
    <t>阿伯丁大学</t>
  </si>
  <si>
    <t>阿德菲大学</t>
  </si>
  <si>
    <t>阿尔弗雷德大学</t>
  </si>
  <si>
    <t>阿勒格尼学院</t>
  </si>
  <si>
    <r>
      <rPr>
        <sz val="11"/>
        <rFont val="微软雅黑"/>
        <charset val="134"/>
      </rPr>
      <t>埃默里</t>
    </r>
    <r>
      <rPr>
        <sz val="11"/>
        <rFont val="Arial"/>
        <charset val="134"/>
      </rPr>
      <t>-</t>
    </r>
    <r>
      <rPr>
        <sz val="11"/>
        <rFont val="微软雅黑"/>
        <charset val="134"/>
      </rPr>
      <t>亨利学院</t>
    </r>
  </si>
  <si>
    <t>埃塞克斯大学</t>
  </si>
  <si>
    <t>艾格尼丝斯科特学院</t>
  </si>
  <si>
    <t>爱荷华大学</t>
  </si>
  <si>
    <t>爱荷华州立大学</t>
  </si>
  <si>
    <t>安博瑞德航空航天大学</t>
  </si>
  <si>
    <t>奥本大学</t>
  </si>
  <si>
    <t>奥蒂斯艺术设计学院</t>
  </si>
  <si>
    <t>奥尔巴尼州立大学</t>
  </si>
  <si>
    <t>奥克兰大学</t>
  </si>
  <si>
    <t>巴德学院</t>
  </si>
  <si>
    <t>巴斯大学</t>
  </si>
  <si>
    <t>北卡罗来纳大学（彭布罗克）</t>
  </si>
  <si>
    <t>北科罗拉多大学</t>
  </si>
  <si>
    <t>北乔治亚大学</t>
  </si>
  <si>
    <t>本特利大学</t>
  </si>
  <si>
    <t>宾夕法尼亚切尼大学</t>
  </si>
  <si>
    <t>宾夕法尼亚州立大学贝伦德分校</t>
  </si>
  <si>
    <t>宾夕法尼亚州立大学约克分校</t>
  </si>
  <si>
    <t>宾州加利福尼亚大学</t>
  </si>
  <si>
    <t>宾州艺术学院</t>
  </si>
  <si>
    <t>宾州印第安纳大学</t>
  </si>
  <si>
    <t>宾州州立大学阿尔图纳校区</t>
  </si>
  <si>
    <t>宾州州立大学伯克斯分校</t>
  </si>
  <si>
    <t>宾州州立大学哈里斯堡校区</t>
  </si>
  <si>
    <t>波特兰州立大学</t>
  </si>
  <si>
    <t>布莱恩特大学</t>
  </si>
  <si>
    <t>布林学院</t>
  </si>
  <si>
    <t>布鲁内尔大学</t>
  </si>
  <si>
    <t>查普曼大学</t>
  </si>
  <si>
    <t>创意艺术学院</t>
  </si>
  <si>
    <t>丹佛大学</t>
  </si>
  <si>
    <t>德保罗大学</t>
  </si>
  <si>
    <t>德克萨斯农工大学柯柏斯克里斯提学院</t>
  </si>
  <si>
    <t>德克萨斯农工大学特克萨卡纳分校</t>
  </si>
  <si>
    <t>德雷塞尔大学</t>
  </si>
  <si>
    <t>德州农工大学圣安东尼奥分校</t>
  </si>
  <si>
    <t>迪恩学院</t>
  </si>
  <si>
    <t>东安格利亚大学</t>
  </si>
  <si>
    <t>东华盛顿大学</t>
  </si>
  <si>
    <t>东卡罗来纳州立大学</t>
  </si>
  <si>
    <t>东康涅狄格州立大学</t>
  </si>
  <si>
    <t>东南路易斯安那大学</t>
  </si>
  <si>
    <t>东伊利诺伊大学</t>
  </si>
  <si>
    <t>俄亥俄大学</t>
  </si>
  <si>
    <t>俄克拉何马州立大学</t>
  </si>
  <si>
    <t>俄勒冈大学</t>
  </si>
  <si>
    <t>俄勒冈州立大学</t>
  </si>
  <si>
    <t>佛罗里达南方学院</t>
  </si>
  <si>
    <t>佛蒙特大学</t>
  </si>
  <si>
    <t>盖茨堡学院</t>
  </si>
  <si>
    <r>
      <rPr>
        <sz val="11"/>
        <rFont val="微软雅黑"/>
        <charset val="134"/>
      </rPr>
      <t>哥大</t>
    </r>
    <r>
      <rPr>
        <sz val="11"/>
        <rFont val="Arial"/>
        <charset val="134"/>
      </rPr>
      <t>-</t>
    </r>
    <r>
      <rPr>
        <sz val="11"/>
        <rFont val="微软雅黑"/>
        <charset val="134"/>
      </rPr>
      <t>巴政双学位</t>
    </r>
  </si>
  <si>
    <t>国王学院</t>
  </si>
  <si>
    <t>哈特福德大学</t>
  </si>
  <si>
    <t>赫特福德大学</t>
  </si>
  <si>
    <t>洪堡州立大学</t>
  </si>
  <si>
    <t>华盛本大学</t>
  </si>
  <si>
    <t>华盛顿圣三一大学</t>
  </si>
  <si>
    <t>华盛顿州立大学</t>
  </si>
  <si>
    <t>霍巴特和威廉姆史密斯学院</t>
  </si>
  <si>
    <t>霍普学院</t>
  </si>
  <si>
    <t>霍特国际商学院</t>
  </si>
  <si>
    <t>加拿大康考迪亚大学</t>
  </si>
  <si>
    <t>加州大学旧金山分校</t>
  </si>
  <si>
    <r>
      <rPr>
        <sz val="11"/>
        <rFont val="微软雅黑"/>
        <charset val="134"/>
      </rPr>
      <t>加州艺术学院（</t>
    </r>
    <r>
      <rPr>
        <sz val="11"/>
        <rFont val="Arial"/>
        <charset val="134"/>
      </rPr>
      <t>CAL Arts</t>
    </r>
    <r>
      <rPr>
        <sz val="11"/>
        <rFont val="微软雅黑"/>
        <charset val="134"/>
      </rPr>
      <t>）</t>
    </r>
  </si>
  <si>
    <t>加州州立大学东湾分校</t>
  </si>
  <si>
    <t>加州州立大学洛杉矶分校</t>
  </si>
  <si>
    <t>加州州立理工大学</t>
  </si>
  <si>
    <t>旧金山大学</t>
  </si>
  <si>
    <t>旧金山艺术大学</t>
  </si>
  <si>
    <t>卡尔加里大学</t>
  </si>
  <si>
    <t>卡梅隆大学</t>
  </si>
  <si>
    <t>堪萨斯大学</t>
  </si>
  <si>
    <t>科罗拉多大学波尔多分校</t>
  </si>
  <si>
    <t>科罗拉多矿业学院</t>
  </si>
  <si>
    <t>科罗拉多州立大学</t>
  </si>
  <si>
    <t>克拉克大学</t>
  </si>
  <si>
    <t>克拉克森大学</t>
  </si>
  <si>
    <t>克拉克学院</t>
  </si>
  <si>
    <t>肯塔基大学</t>
  </si>
  <si>
    <t>肯塔基卫斯理安学院</t>
  </si>
  <si>
    <t>肯特大学</t>
  </si>
  <si>
    <t>肯特州立大学</t>
  </si>
  <si>
    <t>库伯联盟学院</t>
  </si>
  <si>
    <t>拉塞尔大学</t>
  </si>
  <si>
    <t>莱斯利大学</t>
  </si>
  <si>
    <t>莱斯特大学</t>
  </si>
  <si>
    <r>
      <rPr>
        <sz val="11"/>
        <rFont val="微软雅黑"/>
        <charset val="134"/>
      </rPr>
      <t>兰道夫</t>
    </r>
    <r>
      <rPr>
        <sz val="11"/>
        <rFont val="Arial"/>
        <charset val="134"/>
      </rPr>
      <t>-</t>
    </r>
    <r>
      <rPr>
        <sz val="11"/>
        <rFont val="微软雅黑"/>
        <charset val="134"/>
      </rPr>
      <t>麦肯学院</t>
    </r>
  </si>
  <si>
    <t>劳伦斯大学</t>
  </si>
  <si>
    <t>雷丁大学</t>
  </si>
  <si>
    <t>里德学院</t>
  </si>
  <si>
    <t>林肯大学</t>
  </si>
  <si>
    <t>伦敦大学皇家霍洛威学院</t>
  </si>
  <si>
    <t>伦敦大学金史密斯学院</t>
  </si>
  <si>
    <t>伦敦玛丽女王大学</t>
  </si>
  <si>
    <t>伦敦艺术大学</t>
  </si>
  <si>
    <t>罗彻斯特理工学院</t>
  </si>
  <si>
    <t>罗德学院</t>
  </si>
  <si>
    <t>罗格斯大学纽瓦克分校</t>
  </si>
  <si>
    <t>罗杰威廉姆斯大学</t>
  </si>
  <si>
    <r>
      <rPr>
        <sz val="11"/>
        <rFont val="微软雅黑"/>
        <charset val="134"/>
      </rPr>
      <t>罗斯</t>
    </r>
    <r>
      <rPr>
        <sz val="11"/>
        <rFont val="Arial"/>
        <charset val="134"/>
      </rPr>
      <t>-</t>
    </r>
    <r>
      <rPr>
        <sz val="11"/>
        <rFont val="微软雅黑"/>
        <charset val="134"/>
      </rPr>
      <t>霍曼理工学院</t>
    </r>
  </si>
  <si>
    <t>洛杉矶音乐家学院</t>
  </si>
  <si>
    <t>麻省大学波士顿分校</t>
  </si>
  <si>
    <t>麻省大学达特茅斯分校</t>
  </si>
  <si>
    <t>麻省大学医学院</t>
  </si>
  <si>
    <t>麻省药科与健康科学大学</t>
  </si>
  <si>
    <t>麻省艺术与设计学院</t>
  </si>
  <si>
    <t>马凯特大学</t>
  </si>
  <si>
    <t>马里兰艺术学院</t>
  </si>
  <si>
    <t>马萨诸塞大学洛厄尔分校</t>
  </si>
  <si>
    <t>玛丽蒙特大学</t>
  </si>
  <si>
    <t>玛丽斯特学院</t>
  </si>
  <si>
    <t>迈阿密大学汉密尔顿</t>
  </si>
  <si>
    <t>迈阿密大学米德尔敦分校</t>
  </si>
  <si>
    <t>麦卡利斯特学院</t>
  </si>
  <si>
    <t>麦克马斯特大学</t>
  </si>
  <si>
    <t>曼哈顿学院</t>
  </si>
  <si>
    <t>美国天主教大学</t>
  </si>
  <si>
    <t>蒙纳士大学</t>
  </si>
  <si>
    <t>米拉科斯塔学院</t>
  </si>
  <si>
    <t>密涅瓦大学</t>
  </si>
  <si>
    <t>密苏里大学圣路易斯分校</t>
  </si>
  <si>
    <t>密歇根大学弗林特分校</t>
  </si>
  <si>
    <t>明尼苏达大学克鲁斯丁分校</t>
  </si>
  <si>
    <t>莫瑞麦克学院</t>
  </si>
  <si>
    <t>墨尔本大学</t>
  </si>
  <si>
    <t>默兰伯格学院</t>
  </si>
  <si>
    <t>南方卫斯理大学</t>
  </si>
  <si>
    <t>南弗吉尼亚大学</t>
  </si>
  <si>
    <t>南佛罗里达大学</t>
  </si>
  <si>
    <t>南加州建筑学院</t>
  </si>
  <si>
    <t>南卡罗来纳大学</t>
  </si>
  <si>
    <t>南卡罗莱纳大学</t>
  </si>
  <si>
    <t>内华达大学拉斯维加斯分校</t>
  </si>
  <si>
    <t>纽约城市大学布鲁克林学院</t>
  </si>
  <si>
    <t>纽约时装技术学院</t>
  </si>
  <si>
    <t>纽约市立大学</t>
  </si>
  <si>
    <t>纽约州立大学奥尔巴尼分校</t>
  </si>
  <si>
    <t>纽约州立大学宾汉姆顿分校</t>
  </si>
  <si>
    <t>纽约州立大学古西堡分校</t>
  </si>
  <si>
    <t>纽约州立大学新帕尔兹分校</t>
  </si>
  <si>
    <t>诺克斯学院</t>
  </si>
  <si>
    <t>佩斯大学</t>
  </si>
  <si>
    <t>皮吉声大学</t>
  </si>
  <si>
    <t>匹兹堡大学布拉德福德分校</t>
  </si>
  <si>
    <t>匹兹堡大学格林斯堡分校</t>
  </si>
  <si>
    <t>匹兹堡大学约翰城分校</t>
  </si>
  <si>
    <t>普渡大学维恩堡分校</t>
  </si>
  <si>
    <t>普渡大学西北分校</t>
  </si>
  <si>
    <t>乔治梅森大学</t>
  </si>
  <si>
    <t>萨凡纳州立大学</t>
  </si>
  <si>
    <t>萨福克大学</t>
  </si>
  <si>
    <t>萨塞克斯大学</t>
  </si>
  <si>
    <t>三一大学</t>
  </si>
  <si>
    <t>莎拉劳伦斯学院</t>
  </si>
  <si>
    <t>上爱荷华大学</t>
  </si>
  <si>
    <t>圣奥拉夫学院</t>
  </si>
  <si>
    <t>圣地亚哥州立大学</t>
  </si>
  <si>
    <t>圣何塞州立大学</t>
  </si>
  <si>
    <t>圣劳伦斯大学</t>
  </si>
  <si>
    <t>圣路易斯大学</t>
  </si>
  <si>
    <t>圣玛丽山大学</t>
  </si>
  <si>
    <t>圣欧拉夫学院</t>
  </si>
  <si>
    <t>圣文森特山学院</t>
  </si>
  <si>
    <t>石溪大学</t>
  </si>
  <si>
    <t>史蒂文斯理工学院</t>
  </si>
  <si>
    <t>塔尔萨大学</t>
  </si>
  <si>
    <t>太平洋大学</t>
  </si>
  <si>
    <t>特拉华大学</t>
  </si>
  <si>
    <t>天普大学</t>
  </si>
  <si>
    <t>托莱多大学</t>
  </si>
  <si>
    <t>威斯康辛大学史帝文分校</t>
  </si>
  <si>
    <t>威斯康星大学密尔沃基分校</t>
  </si>
  <si>
    <t>威斯敏斯特大学</t>
  </si>
  <si>
    <t>威斯敏斯特学院</t>
  </si>
  <si>
    <t>韦尔斯学院</t>
  </si>
  <si>
    <t>卫斯理学院</t>
  </si>
  <si>
    <t>伍斯特学院</t>
  </si>
  <si>
    <t>西澳大学</t>
  </si>
  <si>
    <t>西东大学</t>
  </si>
  <si>
    <t>西弗吉尼亚州立大学</t>
  </si>
  <si>
    <t>西蒙菲莎大学</t>
  </si>
  <si>
    <t>西密歇根大学</t>
  </si>
  <si>
    <t>西南大学</t>
  </si>
  <si>
    <t>西雅图大学</t>
  </si>
  <si>
    <t>香港理工大学</t>
  </si>
  <si>
    <t>协和大学尔湾分校</t>
  </si>
  <si>
    <t>辛辛那提音乐学院</t>
  </si>
  <si>
    <t>新罕布什尔南方大学</t>
  </si>
  <si>
    <t>新南威尔士大学</t>
  </si>
  <si>
    <t>新学院</t>
  </si>
  <si>
    <t>亚利桑那州立大学</t>
  </si>
  <si>
    <r>
      <rPr>
        <sz val="11"/>
        <rFont val="微软雅黑"/>
        <charset val="134"/>
      </rPr>
      <t>耶鲁</t>
    </r>
    <r>
      <rPr>
        <sz val="11"/>
        <rFont val="Arial"/>
        <charset val="134"/>
      </rPr>
      <t>-</t>
    </r>
    <r>
      <rPr>
        <sz val="11"/>
        <rFont val="微软雅黑"/>
        <charset val="134"/>
      </rPr>
      <t>新加坡国立大学学院</t>
    </r>
  </si>
  <si>
    <t>伊利诺伊州立大学</t>
  </si>
  <si>
    <t>依隆大学</t>
  </si>
  <si>
    <t>艺术中心设计学院</t>
  </si>
  <si>
    <t>英国创意艺术大学</t>
  </si>
  <si>
    <t>犹他大学</t>
  </si>
  <si>
    <t>长岛大学</t>
  </si>
  <si>
    <r>
      <rPr>
        <sz val="11"/>
        <rFont val="微软雅黑"/>
        <charset val="134"/>
      </rPr>
      <t>郑州大学</t>
    </r>
    <r>
      <rPr>
        <sz val="11"/>
        <rFont val="Arial"/>
        <charset val="134"/>
      </rPr>
      <t>11</t>
    </r>
  </si>
  <si>
    <t>芝加哥洛约拉大学</t>
  </si>
  <si>
    <t>芝加哥州立大学</t>
  </si>
  <si>
    <t>中佛罗里达大学</t>
  </si>
  <si>
    <t>佐治亚州立大学</t>
  </si>
  <si>
    <t>新英格兰音乐学院</t>
  </si>
  <si>
    <t xml:space="preserve"> Fountain Valley School of Colorado</t>
  </si>
  <si>
    <t>Albert College</t>
  </si>
  <si>
    <t>Albert School</t>
  </si>
  <si>
    <t>Annie Wright School</t>
  </si>
  <si>
    <t>Archmere Academy</t>
  </si>
  <si>
    <t>Ashbury College</t>
  </si>
  <si>
    <t>Asheville School</t>
  </si>
  <si>
    <t>Athens Academy</t>
  </si>
  <si>
    <t>Auburn Adventist Academy</t>
  </si>
  <si>
    <t>Avenues The World School</t>
  </si>
  <si>
    <t>Avon Old Farms School</t>
  </si>
  <si>
    <t>Bancroft School</t>
  </si>
  <si>
    <t>Baylor School</t>
  </si>
  <si>
    <t>Berkshire School</t>
  </si>
  <si>
    <t>Berwick Academy</t>
  </si>
  <si>
    <t>Bishop Montgomery High School</t>
  </si>
  <si>
    <t>Blair Academy</t>
  </si>
  <si>
    <t>Blue Ridge School</t>
  </si>
  <si>
    <t>Branksome Hall</t>
  </si>
  <si>
    <t>Brewster Academy</t>
  </si>
  <si>
    <t>Brooks School</t>
  </si>
  <si>
    <t>Brunswich School</t>
  </si>
  <si>
    <t>Buffalo Academy</t>
  </si>
  <si>
    <t>Cambridge school of Weston</t>
  </si>
  <si>
    <t>Campbell Hall School</t>
  </si>
  <si>
    <t>Canterbury School FortMyers</t>
  </si>
  <si>
    <t>Canterbury School </t>
  </si>
  <si>
    <t>Cate School</t>
  </si>
  <si>
    <t>Chapel Hill-Chauncy Hall School</t>
  </si>
  <si>
    <t>Chase Grammar School</t>
  </si>
  <si>
    <t>Chatham Hall</t>
  </si>
  <si>
    <t>Cheshire Academy</t>
  </si>
  <si>
    <t>Choate Rosemary Hall</t>
  </si>
  <si>
    <t>Christchurch School</t>
  </si>
  <si>
    <t>College Du Leman</t>
  </si>
  <si>
    <t>Colorado Rocky Mountain School</t>
  </si>
  <si>
    <t>Commonwealth School</t>
  </si>
  <si>
    <t>Concord Academy</t>
  </si>
  <si>
    <t>Concordia Preparatory School</t>
  </si>
  <si>
    <t>Cranbrook Schools</t>
  </si>
  <si>
    <t>Culver Academies</t>
  </si>
  <si>
    <t>Cushing Academy</t>
  </si>
  <si>
    <t>Dana Hall School</t>
  </si>
  <si>
    <t>Darlington School</t>
  </si>
  <si>
    <t>Deerfield Academy</t>
  </si>
  <si>
    <t>Dover College</t>
  </si>
  <si>
    <t>Dunn School</t>
  </si>
  <si>
    <t>Eastbourne College</t>
  </si>
  <si>
    <t>Emma Willard School</t>
  </si>
  <si>
    <t>Episcopal High School</t>
  </si>
  <si>
    <t>Flint Hill School</t>
  </si>
  <si>
    <t>Flintridge Sacred Heart Academy</t>
  </si>
  <si>
    <t>Forsyth Country Day School</t>
  </si>
  <si>
    <t>Foxcroft School</t>
  </si>
  <si>
    <t>Friendship Christian School</t>
  </si>
  <si>
    <t>Fryeburg Academy</t>
  </si>
  <si>
    <t>Garrison forest school</t>
  </si>
  <si>
    <t>Gaston Christian School</t>
  </si>
  <si>
    <t>George School</t>
  </si>
  <si>
    <t>Georges Vanier Secondary School</t>
  </si>
  <si>
    <t>Georgetown Preparatory School</t>
  </si>
  <si>
    <t>Germantown Friends School</t>
  </si>
  <si>
    <t>Gill St. Bernard’s School</t>
  </si>
  <si>
    <t>Gould Academy</t>
  </si>
  <si>
    <t>Greenwich Academy</t>
  </si>
  <si>
    <t>Grier School</t>
  </si>
  <si>
    <t>Groton school</t>
  </si>
  <si>
    <t>Gunnery</t>
  </si>
  <si>
    <t>Gunston School</t>
  </si>
  <si>
    <t>Harrisburg Academy</t>
  </si>
  <si>
    <t>Harvard-Westlake School</t>
  </si>
  <si>
    <t>Highland School</t>
  </si>
  <si>
    <t>Hilton Head Preparatory School</t>
  </si>
  <si>
    <t>Holderness School</t>
  </si>
  <si>
    <t>Hyde School</t>
  </si>
  <si>
    <t>Idyllwild Arts Academy</t>
  </si>
  <si>
    <t>Indian Springs School</t>
  </si>
  <si>
    <t>Interlochen Arts Academy</t>
  </si>
  <si>
    <t>Iolani School</t>
  </si>
  <si>
    <t>Ipswich High School</t>
  </si>
  <si>
    <t>JSerra Catholic High School</t>
  </si>
  <si>
    <t>Justin-Siena High School</t>
  </si>
  <si>
    <t>Kent School</t>
  </si>
  <si>
    <t>Kents Hill School</t>
  </si>
  <si>
    <t>Kimball Union Academy</t>
  </si>
  <si>
    <t>Kings Christian School</t>
  </si>
  <si>
    <t>Kingswood Oxford School</t>
  </si>
  <si>
    <t>Kirby Academy</t>
  </si>
  <si>
    <t>La Jolla Country Day School</t>
  </si>
  <si>
    <t>La Lumiere School</t>
  </si>
  <si>
    <t>La Salle College Preparatory</t>
  </si>
  <si>
    <t>Lake Forest Academy</t>
  </si>
  <si>
    <t>Lake Mary Preparatory School</t>
  </si>
  <si>
    <t>Lakefield College School</t>
  </si>
  <si>
    <t>Lancaster Country Day School</t>
  </si>
  <si>
    <t>Landon School</t>
  </si>
  <si>
    <t>Lawrence Academy</t>
  </si>
  <si>
    <t>Lincoln School</t>
  </si>
  <si>
    <t>Linden Hall School for Girls</t>
  </si>
  <si>
    <t>Linfield Christian school</t>
  </si>
  <si>
    <t>Louisville High School</t>
  </si>
  <si>
    <t>Lyceum Alpinum Zuoz</t>
  </si>
  <si>
    <t>Maimi Valley School</t>
  </si>
  <si>
    <t>Marianapolis Preparatory School</t>
  </si>
  <si>
    <t>Marshall School</t>
  </si>
  <si>
    <t>Maumee Valley Country Day School</t>
  </si>
  <si>
    <t>McCallie School</t>
  </si>
  <si>
    <t>Mercersburg Academy</t>
  </si>
  <si>
    <t>Mercy High School</t>
  </si>
  <si>
    <t>Middlesex School</t>
  </si>
  <si>
    <t>Midland School</t>
  </si>
  <si>
    <t>MillBrook School</t>
  </si>
  <si>
    <t>Miller School of Albemarle</t>
  </si>
  <si>
    <t>Milton Academy</t>
  </si>
  <si>
    <t>Miss Hall's school</t>
  </si>
  <si>
    <t>Miss Porter's School</t>
  </si>
  <si>
    <t>Monterey Bay Academy</t>
  </si>
  <si>
    <t>Montverde Academy</t>
  </si>
  <si>
    <t>Moreau Catholic High School</t>
  </si>
  <si>
    <t>Moses Brown School</t>
  </si>
  <si>
    <t>Mounds Park Academy</t>
  </si>
  <si>
    <t>Mount Kelly</t>
  </si>
  <si>
    <t>New Hampton School</t>
  </si>
  <si>
    <t>New Roads School</t>
  </si>
  <si>
    <t>Noble and Greenough School</t>
  </si>
  <si>
    <t>North Broward Preparatory School</t>
  </si>
  <si>
    <t>North Cross School</t>
  </si>
  <si>
    <t>Northfield Mount Hermon School</t>
  </si>
  <si>
    <t>Oak Hill Academy</t>
  </si>
  <si>
    <t>Oaks Christian school</t>
  </si>
  <si>
    <t>Oakwood Friends School</t>
  </si>
  <si>
    <t>Ojai Besant Hill School</t>
  </si>
  <si>
    <t>Ojai Valley School</t>
  </si>
  <si>
    <t>Oldfields School</t>
  </si>
  <si>
    <t>Orange Lutheran High School</t>
  </si>
  <si>
    <t>Oregon Episcopal School</t>
  </si>
  <si>
    <t>Oxbridge Academy</t>
  </si>
  <si>
    <t>Pacific Ridge School</t>
  </si>
  <si>
    <t>Peddie School</t>
  </si>
  <si>
    <t>Perkiomen School</t>
  </si>
  <si>
    <t>Phillips Academy Andover</t>
  </si>
  <si>
    <t>Phillips Exeter Academy</t>
  </si>
  <si>
    <t>Pingree School</t>
  </si>
  <si>
    <t>Pingry School</t>
  </si>
  <si>
    <t>Poly Prep Country Day School</t>
  </si>
  <si>
    <t>Pomfret School</t>
  </si>
  <si>
    <t>Portledge School</t>
  </si>
  <si>
    <t>Portsmouth Abbey School</t>
  </si>
  <si>
    <t>Princeton International School of Mathematics and Science</t>
  </si>
  <si>
    <t>Proctor Academy</t>
  </si>
  <si>
    <t>Queen Margaret's School</t>
  </si>
  <si>
    <t>Rabun Gap-Nacoochee School</t>
  </si>
  <si>
    <t>Randolph-Macon Academy</t>
  </si>
  <si>
    <t>Ranney School</t>
  </si>
  <si>
    <t>Ribet Academy</t>
  </si>
  <si>
    <t>Ridley College</t>
  </si>
  <si>
    <t>Robert Louis Stevenson School</t>
  </si>
  <si>
    <t>Rocky Hill School</t>
  </si>
  <si>
    <t>Rosseau Lake College</t>
  </si>
  <si>
    <t>Rutgers Prep School</t>
  </si>
  <si>
    <r>
      <rPr>
        <sz val="11"/>
        <rFont val="Arial"/>
        <charset val="134"/>
      </rPr>
      <t xml:space="preserve">Saint Andrew's School </t>
    </r>
    <r>
      <rPr>
        <sz val="11"/>
        <rFont val="微软雅黑"/>
        <charset val="134"/>
      </rPr>
      <t>（</t>
    </r>
    <r>
      <rPr>
        <sz val="11"/>
        <rFont val="Arial"/>
        <charset val="134"/>
      </rPr>
      <t>FL</t>
    </r>
    <r>
      <rPr>
        <sz val="11"/>
        <rFont val="微软雅黑"/>
        <charset val="134"/>
      </rPr>
      <t>）</t>
    </r>
  </si>
  <si>
    <t>Saint James School</t>
  </si>
  <si>
    <t>Saint John’s Preparatory School</t>
  </si>
  <si>
    <t>Saint Joseph Notre Dame High School</t>
  </si>
  <si>
    <t>Saint Mary's School</t>
  </si>
  <si>
    <t>San Diego Jewish Academy</t>
  </si>
  <si>
    <t>San Domenico School</t>
  </si>
  <si>
    <t>Sandy Spring Friends School</t>
  </si>
  <si>
    <t>Sanford school</t>
  </si>
  <si>
    <t>Santa Catalina School</t>
  </si>
  <si>
    <t>Shady Side Academy</t>
  </si>
  <si>
    <t>Shawnigan Lake School</t>
  </si>
  <si>
    <t>Sierra Canyon School</t>
  </si>
  <si>
    <t>Solebury School</t>
  </si>
  <si>
    <t>South Kent School</t>
  </si>
  <si>
    <r>
      <rPr>
        <sz val="11"/>
        <rFont val="Arial"/>
        <charset val="134"/>
      </rPr>
      <t>St. Andrews School</t>
    </r>
    <r>
      <rPr>
        <sz val="11"/>
        <rFont val="微软雅黑"/>
        <charset val="134"/>
      </rPr>
      <t>（</t>
    </r>
    <r>
      <rPr>
        <sz val="11"/>
        <rFont val="Arial"/>
        <charset val="134"/>
      </rPr>
      <t>DE</t>
    </r>
    <r>
      <rPr>
        <sz val="11"/>
        <rFont val="微软雅黑"/>
        <charset val="134"/>
      </rPr>
      <t>）</t>
    </r>
  </si>
  <si>
    <t>St. Andrew's School-RI</t>
  </si>
  <si>
    <t>St. Anne's-Belfield School</t>
  </si>
  <si>
    <t>St. Croix Lutheran Academy</t>
  </si>
  <si>
    <t xml:space="preserve">St. George’s School (BC) </t>
  </si>
  <si>
    <t>St. George's School</t>
  </si>
  <si>
    <t xml:space="preserve">St. John's School </t>
  </si>
  <si>
    <t>St. Johnsbury Academy</t>
  </si>
  <si>
    <t>St. Mark's  School</t>
  </si>
  <si>
    <t>St. Michaels University School</t>
  </si>
  <si>
    <t>St. Paul's School</t>
  </si>
  <si>
    <t>St. Stephen's School</t>
  </si>
  <si>
    <r>
      <rPr>
        <sz val="11"/>
        <rFont val="Arial"/>
        <charset val="134"/>
      </rPr>
      <t xml:space="preserve">St. Stephen's Episcopal School </t>
    </r>
    <r>
      <rPr>
        <sz val="11"/>
        <rFont val="微软雅黑"/>
        <charset val="134"/>
      </rPr>
      <t>（</t>
    </r>
    <r>
      <rPr>
        <sz val="11"/>
        <rFont val="Arial"/>
        <charset val="134"/>
      </rPr>
      <t>TX</t>
    </r>
    <r>
      <rPr>
        <sz val="11"/>
        <rFont val="微软雅黑"/>
        <charset val="134"/>
      </rPr>
      <t>）</t>
    </r>
  </si>
  <si>
    <t>St.Anselm's Abbey School</t>
  </si>
  <si>
    <t>St.Margaret's Episcopal School</t>
  </si>
  <si>
    <t>Staten Island Academy</t>
  </si>
  <si>
    <t>Stevenson School</t>
  </si>
  <si>
    <t>Suffield Academy</t>
  </si>
  <si>
    <t>Tabor Academy</t>
  </si>
  <si>
    <t>TASIS The American School in Switzerland</t>
  </si>
  <si>
    <t>Tatnall School</t>
  </si>
  <si>
    <t>Tettenhall College</t>
  </si>
  <si>
    <t>Thayer Academy</t>
  </si>
  <si>
    <t>The Athenian School</t>
  </si>
  <si>
    <t>The Barstow School</t>
  </si>
  <si>
    <t>The Bear Creek School</t>
  </si>
  <si>
    <t>The Bishop's School</t>
  </si>
  <si>
    <t>The Bolles School</t>
  </si>
  <si>
    <t>The Buckley School</t>
  </si>
  <si>
    <t>The Episcopal School of Texas</t>
  </si>
  <si>
    <t>The Ethel Walker School</t>
  </si>
  <si>
    <t>The Frederick Gunn School</t>
  </si>
  <si>
    <t>The Fulton School</t>
  </si>
  <si>
    <t>The Governor's Academy</t>
  </si>
  <si>
    <t>The Gunnery</t>
  </si>
  <si>
    <t>The Harvey School</t>
  </si>
  <si>
    <t>The Hill School</t>
  </si>
  <si>
    <t>The Hockaday School</t>
  </si>
  <si>
    <t>The Hotchkiss School</t>
  </si>
  <si>
    <t>The Hun School of Princeton</t>
  </si>
  <si>
    <t>The Key School</t>
  </si>
  <si>
    <t>The Lawrenceville School</t>
  </si>
  <si>
    <t>The Loomis Chaffee School</t>
  </si>
  <si>
    <t>The MacDuffie School</t>
  </si>
  <si>
    <t>The Madeira School</t>
  </si>
  <si>
    <t>The Masters School</t>
  </si>
  <si>
    <t>The Northwest School</t>
  </si>
  <si>
    <t>The Pennington School</t>
  </si>
  <si>
    <t>The Providence Country Day School</t>
  </si>
  <si>
    <t>The Putney School</t>
  </si>
  <si>
    <t>The Shipley School</t>
  </si>
  <si>
    <t>The Stony Brook School</t>
  </si>
  <si>
    <t>The Storm King School</t>
  </si>
  <si>
    <t>The Taft School</t>
  </si>
  <si>
    <t>The Thacher School</t>
  </si>
  <si>
    <t>The Village School</t>
  </si>
  <si>
    <r>
      <rPr>
        <sz val="11"/>
        <rFont val="Arial"/>
        <charset val="134"/>
      </rPr>
      <t>The Webb School</t>
    </r>
    <r>
      <rPr>
        <sz val="11"/>
        <rFont val="微软雅黑"/>
        <charset val="134"/>
      </rPr>
      <t>（</t>
    </r>
    <r>
      <rPr>
        <sz val="11"/>
        <rFont val="Arial"/>
        <charset val="134"/>
      </rPr>
      <t>TN</t>
    </r>
    <r>
      <rPr>
        <sz val="11"/>
        <rFont val="微软雅黑"/>
        <charset val="134"/>
      </rPr>
      <t>）</t>
    </r>
  </si>
  <si>
    <t>The Webb Schools</t>
  </si>
  <si>
    <t>The Wheeler School</t>
  </si>
  <si>
    <t>The White Mountain School</t>
  </si>
  <si>
    <t>The Williston Northampton School</t>
  </si>
  <si>
    <t>The Winchedon School</t>
  </si>
  <si>
    <t>Thornton Academy</t>
  </si>
  <si>
    <t>Tilton School</t>
  </si>
  <si>
    <t>Tower Hill School</t>
  </si>
  <si>
    <t>Trinity College School</t>
  </si>
  <si>
    <t>Trinity Pawling School</t>
  </si>
  <si>
    <t>Turlock Christian School</t>
  </si>
  <si>
    <r>
      <rPr>
        <sz val="11"/>
        <rFont val="Arial"/>
        <charset val="134"/>
      </rPr>
      <t xml:space="preserve">UWC </t>
    </r>
    <r>
      <rPr>
        <sz val="11"/>
        <rFont val="微软雅黑"/>
        <charset val="134"/>
      </rPr>
      <t>新加坡</t>
    </r>
  </si>
  <si>
    <t>Valley Christian School-San Jose</t>
  </si>
  <si>
    <t>Vermont Academy</t>
  </si>
  <si>
    <t>Viewpoint School</t>
  </si>
  <si>
    <t>Villanova Preparatory School</t>
  </si>
  <si>
    <t>Virginia Episcopal School</t>
  </si>
  <si>
    <t>Vistamar School</t>
  </si>
  <si>
    <t>Wakefield School</t>
  </si>
  <si>
    <t>Walnut Hill School for the Arts</t>
  </si>
  <si>
    <t>Wasatch Academy</t>
  </si>
  <si>
    <t>Wayland Academy</t>
  </si>
  <si>
    <t>Western Reserve Academy</t>
  </si>
  <si>
    <t>Westminster Academy</t>
  </si>
  <si>
    <t>Westminster school</t>
  </si>
  <si>
    <t>Westover School</t>
  </si>
  <si>
    <t>Westtown School</t>
  </si>
  <si>
    <t>Whitfield School</t>
  </si>
  <si>
    <t>Wilbraham and Monson Academy</t>
  </si>
  <si>
    <t>Wilmington Friends School</t>
  </si>
  <si>
    <t>Woodberry Forest School</t>
  </si>
  <si>
    <t>Woodside Priory School</t>
  </si>
  <si>
    <t>Woodstock Academy</t>
  </si>
  <si>
    <t>Worcester Academy</t>
  </si>
  <si>
    <t>Wyoming Seminary</t>
  </si>
  <si>
    <t>Wyoming Seminary College Preparatory School</t>
  </si>
  <si>
    <t>Wyoming Seminary Upper School</t>
  </si>
  <si>
    <t xml:space="preserve">Xavier High School	</t>
  </si>
  <si>
    <t>York School</t>
  </si>
  <si>
    <t>阿伯里斯特维斯大学</t>
  </si>
  <si>
    <t>阿德莱德大学</t>
  </si>
  <si>
    <t>阿尔伯塔大学</t>
  </si>
  <si>
    <t>阿尔伯塔艺术设计学院</t>
  </si>
  <si>
    <t>阿尔斯特大学</t>
  </si>
  <si>
    <t>阿姆斯特丹大学</t>
  </si>
  <si>
    <t>阿姆斯特丹自由大学</t>
  </si>
  <si>
    <t>阿斯顿大学</t>
  </si>
  <si>
    <t>埃塞克高等商学院</t>
  </si>
  <si>
    <t>埃因霍芬理工大学</t>
  </si>
  <si>
    <t>艾米丽卡尔艺术设计学院</t>
  </si>
  <si>
    <t>爱德华王子岛大学</t>
  </si>
  <si>
    <t>安大略艺术设计学院</t>
  </si>
  <si>
    <t>安格利亚鲁斯金大学</t>
  </si>
  <si>
    <t>奥尔巴尼大学</t>
  </si>
  <si>
    <t>奥克兰理工大学</t>
  </si>
  <si>
    <t>奥塔哥大学</t>
  </si>
  <si>
    <t>澳大利亚国立大学</t>
  </si>
  <si>
    <t>巴黎高等商学院</t>
  </si>
  <si>
    <t>巴黎政治大学</t>
  </si>
  <si>
    <t>巴斯泉大学</t>
  </si>
  <si>
    <t>柏丽慕达时装学院</t>
  </si>
  <si>
    <t>班戈大学</t>
  </si>
  <si>
    <t>邦德大学</t>
  </si>
  <si>
    <t>北安普顿大学</t>
  </si>
  <si>
    <t>北卡罗来纳大学教堂山分校</t>
  </si>
  <si>
    <t>北卡罗来纳大学夏洛特分校</t>
  </si>
  <si>
    <t>贝尔法斯特女王大学</t>
  </si>
  <si>
    <t>本宁顿学院</t>
  </si>
  <si>
    <t>宾州州立大学阿宾顿分校</t>
  </si>
  <si>
    <t>伯恩茅斯大学</t>
  </si>
  <si>
    <t>伯恩茅斯艺术大学</t>
  </si>
  <si>
    <t>伯明翰城市大学</t>
  </si>
  <si>
    <t>伯明翰大学学院</t>
  </si>
  <si>
    <t>布莱顿大学</t>
  </si>
  <si>
    <t>布鲁克大学</t>
  </si>
  <si>
    <t>创意艺术大学</t>
  </si>
  <si>
    <t>达尔豪斯大学</t>
  </si>
  <si>
    <t>大阪大学</t>
  </si>
  <si>
    <t>代尔夫特理工大学</t>
  </si>
  <si>
    <t>德国奥托贝森商学院</t>
  </si>
  <si>
    <t>德克萨斯大学休斯顿健康科学中心（圣安东尼奥）</t>
  </si>
  <si>
    <t>德克萨斯州立大学</t>
  </si>
  <si>
    <t>德蒙福特大学</t>
  </si>
  <si>
    <t>邓迪大学</t>
  </si>
  <si>
    <t>迪肯大学</t>
  </si>
  <si>
    <t>东京大学</t>
  </si>
  <si>
    <t>东京庆应义塾大学</t>
  </si>
  <si>
    <t>都柏林大学</t>
  </si>
  <si>
    <t>都柏林圣三一大学</t>
  </si>
  <si>
    <t>多伦多大学密西沙加校区</t>
  </si>
  <si>
    <t>多伦多大学世嘉堡校区</t>
  </si>
  <si>
    <t>多伦多都会大学</t>
  </si>
  <si>
    <t>法国北方高等商学院</t>
  </si>
  <si>
    <t>法国里昂商学院</t>
  </si>
  <si>
    <t>法兰克福金融管理学院</t>
  </si>
  <si>
    <t>福赛大学</t>
  </si>
  <si>
    <t>冈山大学</t>
  </si>
  <si>
    <r>
      <rPr>
        <sz val="11"/>
        <rFont val="微软雅黑"/>
        <charset val="134"/>
      </rPr>
      <t>哥伦比亚大学</t>
    </r>
    <r>
      <rPr>
        <sz val="11"/>
        <rFont val="Arial"/>
        <charset val="134"/>
      </rPr>
      <t>-</t>
    </r>
    <r>
      <rPr>
        <sz val="11"/>
        <rFont val="微软雅黑"/>
        <charset val="134"/>
      </rPr>
      <t>巴黎政治学院双学位项目</t>
    </r>
  </si>
  <si>
    <r>
      <rPr>
        <sz val="11"/>
        <rFont val="微软雅黑"/>
        <charset val="134"/>
      </rPr>
      <t>哥伦比亚大学</t>
    </r>
    <r>
      <rPr>
        <sz val="11"/>
        <rFont val="Arial"/>
        <charset val="134"/>
      </rPr>
      <t>-</t>
    </r>
    <r>
      <rPr>
        <sz val="11"/>
        <rFont val="微软雅黑"/>
        <charset val="134"/>
      </rPr>
      <t>都柏林圣三一学院双学位项目</t>
    </r>
  </si>
  <si>
    <r>
      <rPr>
        <sz val="11"/>
        <rFont val="微软雅黑"/>
        <charset val="134"/>
      </rPr>
      <t>哥伦比亚大学</t>
    </r>
    <r>
      <rPr>
        <sz val="11"/>
        <rFont val="Arial"/>
        <charset val="134"/>
      </rPr>
      <t>-</t>
    </r>
    <r>
      <rPr>
        <sz val="11"/>
        <rFont val="微软雅黑"/>
        <charset val="134"/>
      </rPr>
      <t>特拉维夫大学双学位项目</t>
    </r>
  </si>
  <si>
    <t>哥伦布州立大学</t>
  </si>
  <si>
    <t>格拉斯哥艺术学院</t>
  </si>
  <si>
    <t>格里昂高等教育学院</t>
  </si>
  <si>
    <t>格林威治大学</t>
  </si>
  <si>
    <t>格罗宁根大学</t>
  </si>
  <si>
    <t>贡萨格大学</t>
  </si>
  <si>
    <t>圭尔夫大学</t>
  </si>
  <si>
    <t>国际社会科学自由大学</t>
  </si>
  <si>
    <t>国立九州大学</t>
  </si>
  <si>
    <t>哈德斯菲尔德大学</t>
  </si>
  <si>
    <t>赫尔大学</t>
  </si>
  <si>
    <r>
      <rPr>
        <sz val="11"/>
        <rFont val="微软雅黑"/>
        <charset val="134"/>
      </rPr>
      <t>赫瑞</t>
    </r>
    <r>
      <rPr>
        <sz val="11"/>
        <rFont val="Arial"/>
        <charset val="134"/>
      </rPr>
      <t>-</t>
    </r>
    <r>
      <rPr>
        <sz val="11"/>
        <rFont val="微软雅黑"/>
        <charset val="134"/>
      </rPr>
      <t>瓦特大学</t>
    </r>
  </si>
  <si>
    <t>皇家墨尔本理工大学</t>
  </si>
  <si>
    <t>皇家兽医学院</t>
  </si>
  <si>
    <t>皇家中央演讲和戏剧学院</t>
  </si>
  <si>
    <t>惠特沃斯大学</t>
  </si>
  <si>
    <t>霍夫斯特拉大学</t>
  </si>
  <si>
    <t>基尔大学</t>
  </si>
  <si>
    <t>加利福尼亚大学尔湾分校</t>
  </si>
  <si>
    <t>加利福尼亚大学洛杉矶分校</t>
  </si>
  <si>
    <t>加拿大皇后大学</t>
  </si>
  <si>
    <t>建筑联盟学院</t>
  </si>
  <si>
    <t>剑桥视觉及表演艺术学校</t>
  </si>
  <si>
    <t>金斯顿大学</t>
  </si>
  <si>
    <t>京都大学</t>
  </si>
  <si>
    <t>旧金山音乐学院</t>
  </si>
  <si>
    <t>卡尔顿大学</t>
  </si>
  <si>
    <t>卡拉马祖学院</t>
  </si>
  <si>
    <t>卡耐基梅隆大学卡塔尔分校</t>
  </si>
  <si>
    <t>坎特伯雷大学</t>
  </si>
  <si>
    <t>坎特伯雷理工学院</t>
  </si>
  <si>
    <t>康考迪亚大学</t>
  </si>
  <si>
    <t>考文垂大学</t>
  </si>
  <si>
    <t>科尔本音乐学院</t>
  </si>
  <si>
    <t>科廷大学新加坡校区</t>
  </si>
  <si>
    <t>克利夫兰音乐学院</t>
  </si>
  <si>
    <t>奎尔夫大学</t>
  </si>
  <si>
    <t>昆士兰大学</t>
  </si>
  <si>
    <t>昆士兰科技大学</t>
  </si>
  <si>
    <t>拉斐特学院</t>
  </si>
  <si>
    <t>拉古那艺术设计学院</t>
  </si>
  <si>
    <t>莱顿大学</t>
  </si>
  <si>
    <t>郎伊音乐学院</t>
  </si>
  <si>
    <t>劳瑞尔大学</t>
  </si>
  <si>
    <t>立命馆亚洲太平洋大学</t>
  </si>
  <si>
    <t>利物浦赫普大学</t>
  </si>
  <si>
    <t>利兹贝克特大学</t>
  </si>
  <si>
    <t>利兹艺术大学</t>
  </si>
  <si>
    <t>利兹音乐学院</t>
  </si>
  <si>
    <t>鹿特丹伊拉斯姆斯大学</t>
  </si>
  <si>
    <t>伦敦城市大学</t>
  </si>
  <si>
    <t>伦敦大学伯贝克学院</t>
  </si>
  <si>
    <t>伦敦大学城市学院</t>
  </si>
  <si>
    <t>伦敦大学亚非学院</t>
  </si>
  <si>
    <t>伦敦商学院</t>
  </si>
  <si>
    <t>罗格斯大学新布朗斯维克分校</t>
  </si>
  <si>
    <t>洛桑大学</t>
  </si>
  <si>
    <t>洛杉矶音乐学院</t>
  </si>
  <si>
    <t>马兰戈尼学院</t>
  </si>
  <si>
    <t>马里兰大学帕克分校</t>
  </si>
  <si>
    <t>曼彻斯特城市大学</t>
  </si>
  <si>
    <t>曼哈顿音乐学院</t>
  </si>
  <si>
    <t>曼尼斯音乐学院</t>
  </si>
  <si>
    <t>曼尼托巴大学</t>
  </si>
  <si>
    <r>
      <rPr>
        <sz val="11"/>
        <rFont val="微软雅黑"/>
        <charset val="134"/>
      </rPr>
      <t>美国</t>
    </r>
    <r>
      <rPr>
        <sz val="11"/>
        <rFont val="Arial"/>
        <charset val="134"/>
      </rPr>
      <t>MI</t>
    </r>
    <r>
      <rPr>
        <sz val="11"/>
        <rFont val="微软雅黑"/>
        <charset val="134"/>
      </rPr>
      <t>现代音乐学院</t>
    </r>
  </si>
  <si>
    <t>美国时尚设计商业学院</t>
  </si>
  <si>
    <t>蒙纳士大学马来西亚校区</t>
  </si>
  <si>
    <t>蒙特勒酒店管理学院</t>
  </si>
  <si>
    <t>米德塞克斯大学</t>
  </si>
  <si>
    <t>米兰新美术学院</t>
  </si>
  <si>
    <t>密德萨斯大学</t>
  </si>
  <si>
    <t>密歇根大学蒂尔伯恩分校</t>
  </si>
  <si>
    <t>名古屋大学</t>
  </si>
  <si>
    <t>明德大学蒙特雷国际研究学院</t>
  </si>
  <si>
    <t>明治学院</t>
  </si>
  <si>
    <t>莫里斯维尔州立学院</t>
  </si>
  <si>
    <t>牛津布鲁克斯大学</t>
  </si>
  <si>
    <t>纽约电影学院</t>
  </si>
  <si>
    <t>纽约理工学院</t>
  </si>
  <si>
    <t>纽约州立大学普拉茨堡分校</t>
  </si>
  <si>
    <t>挪威音乐学院</t>
  </si>
  <si>
    <t>诺丁汉大学马来西亚校区</t>
  </si>
  <si>
    <t>诺丁汉特伦特大学</t>
  </si>
  <si>
    <t>诺斯赛德基督学校</t>
  </si>
  <si>
    <t>诺瓦艺术与设计大学</t>
  </si>
  <si>
    <t>女王大学</t>
  </si>
  <si>
    <t>欧洲高等商学院</t>
  </si>
  <si>
    <t>朴次茅斯大学</t>
  </si>
  <si>
    <t>普利茅斯艺术学院</t>
  </si>
  <si>
    <t>日本大学</t>
  </si>
  <si>
    <t>日本东北大学</t>
  </si>
  <si>
    <t>日本九州大学</t>
  </si>
  <si>
    <r>
      <rPr>
        <sz val="11"/>
        <rFont val="微软雅黑"/>
        <charset val="134"/>
      </rPr>
      <t>瑞格林艺术与设计学院</t>
    </r>
    <r>
      <rPr>
        <sz val="11"/>
        <rFont val="Arial"/>
        <charset val="134"/>
      </rPr>
      <t xml:space="preserve"> </t>
    </r>
  </si>
  <si>
    <t>瑞士酒店管理学院</t>
  </si>
  <si>
    <t>瑞士理诺士国际酒店管理学院</t>
  </si>
  <si>
    <t>瑞士洛桑酒店管理学院</t>
  </si>
  <si>
    <t>萨里大学</t>
  </si>
  <si>
    <t>桑德兰大学</t>
  </si>
  <si>
    <t>上智大学</t>
  </si>
  <si>
    <t>圣芭芭拉城市学院</t>
  </si>
  <si>
    <t>圣约翰大学</t>
  </si>
  <si>
    <t>圣约翰学院</t>
  </si>
  <si>
    <t>思克莱德大学</t>
  </si>
  <si>
    <t>斯特灵大学</t>
  </si>
  <si>
    <t>苏格兰皇家音乐学院</t>
  </si>
  <si>
    <t>苏黎世联邦理工学院</t>
  </si>
  <si>
    <t>泰莱大学</t>
  </si>
  <si>
    <t>提赛德大学</t>
  </si>
  <si>
    <t>图宾根大学</t>
  </si>
  <si>
    <t>瓦赫宁根大学</t>
  </si>
  <si>
    <t>韦仕敦大学国王大学学院</t>
  </si>
  <si>
    <t>维多利亚大学</t>
  </si>
  <si>
    <t>温莎大学</t>
  </si>
  <si>
    <t>乌特勒支大学</t>
  </si>
  <si>
    <t>武藏野美术大学</t>
  </si>
  <si>
    <t>西安大略大学</t>
  </si>
  <si>
    <t>西伦敦大学</t>
  </si>
  <si>
    <t>西沃恩南方大学</t>
  </si>
  <si>
    <t>西英格兰大学</t>
  </si>
  <si>
    <t>悉尼科技大学</t>
  </si>
  <si>
    <t>先锋学校</t>
  </si>
  <si>
    <t>香港城市大学</t>
  </si>
  <si>
    <t>香港都会大学</t>
  </si>
  <si>
    <t>香港教育大学</t>
  </si>
  <si>
    <t>香港浸会大学</t>
  </si>
  <si>
    <t>香港岭南大学</t>
  </si>
  <si>
    <t>谢菲尔德哈勒姆大学</t>
  </si>
  <si>
    <t>辛辛那提大学</t>
  </si>
  <si>
    <t>新加坡拉萨尔艺术学院</t>
  </si>
  <si>
    <t>亚伯大学</t>
  </si>
  <si>
    <t>印第安纳大学音乐学院</t>
  </si>
  <si>
    <t>英国皇家音乐学院</t>
  </si>
  <si>
    <t>英属哥伦比亚大学</t>
  </si>
  <si>
    <t>早稻田大学</t>
  </si>
  <si>
    <r>
      <rPr>
        <sz val="11"/>
        <rFont val="微软雅黑"/>
        <charset val="134"/>
      </rPr>
      <t>詹姆斯</t>
    </r>
    <r>
      <rPr>
        <sz val="11"/>
        <rFont val="Arial"/>
        <charset val="134"/>
      </rPr>
      <t>-</t>
    </r>
    <r>
      <rPr>
        <sz val="11"/>
        <rFont val="微软雅黑"/>
        <charset val="134"/>
      </rPr>
      <t>库克大学</t>
    </r>
  </si>
  <si>
    <t>芝加哥哥伦比亚学院</t>
  </si>
  <si>
    <t>中央密歇根大学</t>
  </si>
  <si>
    <t>上海纽约大学</t>
  </si>
  <si>
    <t>澳门科技大学</t>
  </si>
  <si>
    <t>波莫纳加州理工大学</t>
  </si>
  <si>
    <t>基石大学</t>
  </si>
  <si>
    <t>加利福尼亚大学戴维斯分校</t>
  </si>
  <si>
    <t>科罗拉多大学丹佛和安舒茨医学院</t>
  </si>
  <si>
    <t>麻省大学阿默斯特分校</t>
  </si>
  <si>
    <t>新罕布什尔大学曼彻斯特分校</t>
  </si>
  <si>
    <t>温特沃斯理工学院</t>
  </si>
  <si>
    <t>排序</t>
  </si>
  <si>
    <r>
      <rPr>
        <b/>
        <sz val="22"/>
        <color theme="1"/>
        <rFont val="Arial"/>
        <charset val="134"/>
      </rPr>
      <t>10</t>
    </r>
    <r>
      <rPr>
        <b/>
        <sz val="22"/>
        <color theme="1"/>
        <rFont val="微软雅黑"/>
        <charset val="134"/>
      </rPr>
      <t>月</t>
    </r>
    <r>
      <rPr>
        <b/>
        <sz val="22"/>
        <color theme="1"/>
        <rFont val="Arial"/>
        <charset val="134"/>
      </rPr>
      <t>2</t>
    </r>
    <r>
      <rPr>
        <b/>
        <sz val="22"/>
        <color theme="1"/>
        <rFont val="微软雅黑"/>
        <charset val="134"/>
      </rPr>
      <t>日</t>
    </r>
    <r>
      <rPr>
        <b/>
        <sz val="22"/>
        <color theme="1"/>
        <rFont val="Arial"/>
        <charset val="134"/>
      </rPr>
      <t>offer</t>
    </r>
    <r>
      <rPr>
        <b/>
        <sz val="22"/>
        <color theme="1"/>
        <rFont val="微软雅黑"/>
        <charset val="134"/>
      </rPr>
      <t>分值排名表</t>
    </r>
  </si>
  <si>
    <t>注：标黄部分为上一届可查数据</t>
  </si>
  <si>
    <r>
      <rPr>
        <sz val="11"/>
        <color theme="1"/>
        <rFont val="Arial"/>
        <charset val="134"/>
      </rPr>
      <t>9</t>
    </r>
    <r>
      <rPr>
        <sz val="11"/>
        <color theme="1"/>
        <rFont val="微软雅黑"/>
        <charset val="134"/>
      </rPr>
      <t>月</t>
    </r>
    <r>
      <rPr>
        <sz val="11"/>
        <color theme="1"/>
        <rFont val="Arial"/>
        <charset val="134"/>
      </rPr>
      <t>30</t>
    </r>
    <r>
      <rPr>
        <sz val="11"/>
        <color theme="1"/>
        <rFont val="微软雅黑"/>
        <charset val="134"/>
      </rPr>
      <t>日排名</t>
    </r>
  </si>
  <si>
    <r>
      <rPr>
        <sz val="11"/>
        <color theme="1"/>
        <rFont val="Arial"/>
        <charset val="134"/>
      </rPr>
      <t>10</t>
    </r>
    <r>
      <rPr>
        <sz val="11"/>
        <color theme="1"/>
        <rFont val="微软雅黑"/>
        <charset val="134"/>
      </rPr>
      <t>月</t>
    </r>
    <r>
      <rPr>
        <sz val="11"/>
        <color theme="1"/>
        <rFont val="Arial"/>
        <charset val="134"/>
      </rPr>
      <t>2</t>
    </r>
    <r>
      <rPr>
        <sz val="11"/>
        <color theme="1"/>
        <rFont val="微软雅黑"/>
        <charset val="134"/>
      </rPr>
      <t>日排名</t>
    </r>
  </si>
  <si>
    <r>
      <rPr>
        <sz val="11"/>
        <color theme="1"/>
        <rFont val="微软雅黑"/>
        <charset val="134"/>
      </rPr>
      <t>排名变化</t>
    </r>
  </si>
  <si>
    <r>
      <rPr>
        <sz val="11"/>
        <color theme="1"/>
        <rFont val="Arial"/>
        <charset val="134"/>
      </rPr>
      <t>23</t>
    </r>
    <r>
      <rPr>
        <sz val="11"/>
        <color theme="1"/>
        <rFont val="微软雅黑"/>
        <charset val="134"/>
      </rPr>
      <t>年录取率</t>
    </r>
  </si>
  <si>
    <r>
      <rPr>
        <sz val="11"/>
        <color theme="1"/>
        <rFont val="Arial"/>
        <charset val="134"/>
      </rPr>
      <t>23</t>
    </r>
    <r>
      <rPr>
        <sz val="11"/>
        <color theme="1"/>
        <rFont val="微软雅黑"/>
        <charset val="134"/>
      </rPr>
      <t>年本科录取</t>
    </r>
    <r>
      <rPr>
        <sz val="11"/>
        <color theme="1"/>
        <rFont val="Arial"/>
        <charset val="134"/>
      </rPr>
      <t>offer</t>
    </r>
    <r>
      <rPr>
        <sz val="11"/>
        <color theme="1"/>
        <rFont val="微软雅黑"/>
        <charset val="134"/>
      </rPr>
      <t>数</t>
    </r>
  </si>
  <si>
    <r>
      <rPr>
        <sz val="11"/>
        <color theme="1"/>
        <rFont val="微软雅黑"/>
        <charset val="134"/>
      </rPr>
      <t>调整分数</t>
    </r>
  </si>
  <si>
    <r>
      <rPr>
        <sz val="11"/>
        <color theme="1"/>
        <rFont val="微软雅黑"/>
        <charset val="134"/>
      </rPr>
      <t>原排名</t>
    </r>
  </si>
  <si>
    <r>
      <rPr>
        <sz val="11"/>
        <color theme="1"/>
        <rFont val="微软雅黑"/>
        <charset val="134"/>
      </rPr>
      <t>最新排名</t>
    </r>
  </si>
  <si>
    <r>
      <rPr>
        <sz val="11"/>
        <rFont val="微软雅黑"/>
        <charset val="134"/>
      </rPr>
      <t>普林斯顿大学</t>
    </r>
  </si>
  <si>
    <r>
      <rPr>
        <sz val="11"/>
        <rFont val="微软雅黑"/>
        <charset val="134"/>
      </rPr>
      <t>麻省理工学院</t>
    </r>
  </si>
  <si>
    <r>
      <rPr>
        <sz val="11"/>
        <rFont val="微软雅黑"/>
        <charset val="134"/>
      </rPr>
      <t>哈佛大学</t>
    </r>
  </si>
  <si>
    <r>
      <rPr>
        <sz val="11"/>
        <rFont val="微软雅黑"/>
        <charset val="134"/>
      </rPr>
      <t>耶鲁大学</t>
    </r>
  </si>
  <si>
    <r>
      <rPr>
        <sz val="11"/>
        <rFont val="微软雅黑"/>
        <charset val="134"/>
      </rPr>
      <t>斯坦福大学</t>
    </r>
  </si>
  <si>
    <r>
      <rPr>
        <sz val="11"/>
        <rFont val="微软雅黑"/>
        <charset val="134"/>
      </rPr>
      <t>宾夕法尼亚大学</t>
    </r>
  </si>
  <si>
    <r>
      <rPr>
        <sz val="11"/>
        <rFont val="微软雅黑"/>
        <charset val="134"/>
      </rPr>
      <t>加州理工学院</t>
    </r>
  </si>
  <si>
    <r>
      <rPr>
        <sz val="11"/>
        <color rgb="FFFF0000"/>
        <rFont val="微软雅黑"/>
        <charset val="134"/>
      </rPr>
      <t>威廉姆斯学院</t>
    </r>
  </si>
  <si>
    <r>
      <rPr>
        <sz val="11"/>
        <rFont val="微软雅黑"/>
        <charset val="134"/>
      </rPr>
      <t>布朗大学</t>
    </r>
  </si>
  <si>
    <r>
      <rPr>
        <sz val="11"/>
        <color rgb="FFFF0000"/>
        <rFont val="微软雅黑"/>
        <charset val="134"/>
      </rPr>
      <t>阿默斯特学院</t>
    </r>
  </si>
  <si>
    <r>
      <rPr>
        <sz val="11"/>
        <rFont val="微软雅黑"/>
        <charset val="134"/>
      </rPr>
      <t>哥伦比亚大学</t>
    </r>
  </si>
  <si>
    <r>
      <rPr>
        <sz val="11"/>
        <rFont val="微软雅黑"/>
        <charset val="134"/>
      </rPr>
      <t>牛津大学</t>
    </r>
  </si>
  <si>
    <r>
      <rPr>
        <sz val="11"/>
        <rFont val="微软雅黑"/>
        <charset val="134"/>
      </rPr>
      <t>剑桥大学</t>
    </r>
  </si>
  <si>
    <r>
      <rPr>
        <sz val="11"/>
        <color rgb="FFFF0000"/>
        <rFont val="微软雅黑"/>
        <charset val="134"/>
      </rPr>
      <t>斯沃斯莫尔学院</t>
    </r>
  </si>
  <si>
    <r>
      <rPr>
        <sz val="11"/>
        <rFont val="微软雅黑"/>
        <charset val="134"/>
      </rPr>
      <t>杜克大学</t>
    </r>
  </si>
  <si>
    <r>
      <rPr>
        <sz val="11"/>
        <color rgb="FFFF0000"/>
        <rFont val="微软雅黑"/>
        <charset val="134"/>
      </rPr>
      <t>鲍登学院</t>
    </r>
  </si>
  <si>
    <r>
      <rPr>
        <sz val="11"/>
        <rFont val="微软雅黑"/>
        <charset val="134"/>
      </rPr>
      <t>西北大学</t>
    </r>
  </si>
  <si>
    <r>
      <rPr>
        <sz val="11"/>
        <color rgb="FFFF0000"/>
        <rFont val="微软雅黑"/>
        <charset val="134"/>
      </rPr>
      <t>帝国理工学院</t>
    </r>
  </si>
  <si>
    <r>
      <rPr>
        <sz val="11"/>
        <color rgb="FFFF0000"/>
        <rFont val="微软雅黑"/>
        <charset val="134"/>
      </rPr>
      <t>克莱蒙特</t>
    </r>
    <r>
      <rPr>
        <sz val="11"/>
        <color rgb="FFFF0000"/>
        <rFont val="Arial"/>
        <charset val="134"/>
      </rPr>
      <t>·</t>
    </r>
    <r>
      <rPr>
        <sz val="11"/>
        <color rgb="FFFF0000"/>
        <rFont val="微软雅黑"/>
        <charset val="134"/>
      </rPr>
      <t>麦肯纳学院</t>
    </r>
  </si>
  <si>
    <r>
      <rPr>
        <sz val="11"/>
        <rFont val="微软雅黑"/>
        <charset val="134"/>
      </rPr>
      <t>芝加哥大学</t>
    </r>
  </si>
  <si>
    <r>
      <rPr>
        <sz val="11"/>
        <color rgb="FFFF0000"/>
        <rFont val="微软雅黑"/>
        <charset val="134"/>
      </rPr>
      <t>波莫纳学院</t>
    </r>
  </si>
  <si>
    <r>
      <rPr>
        <sz val="11"/>
        <rFont val="微软雅黑"/>
        <charset val="134"/>
      </rPr>
      <t>约翰霍普金斯大学</t>
    </r>
  </si>
  <si>
    <r>
      <rPr>
        <sz val="11"/>
        <rFont val="微软雅黑"/>
        <charset val="134"/>
      </rPr>
      <t>达特茅斯学院</t>
    </r>
  </si>
  <si>
    <r>
      <rPr>
        <sz val="11"/>
        <rFont val="微软雅黑"/>
        <charset val="134"/>
      </rPr>
      <t>范德堡大学</t>
    </r>
  </si>
  <si>
    <r>
      <rPr>
        <sz val="11"/>
        <rFont val="微软雅黑"/>
        <charset val="134"/>
      </rPr>
      <t>莱斯大学</t>
    </r>
  </si>
  <si>
    <r>
      <rPr>
        <sz val="11"/>
        <rFont val="微软雅黑"/>
        <charset val="134"/>
      </rPr>
      <t>康奈尔大学</t>
    </r>
  </si>
  <si>
    <r>
      <rPr>
        <sz val="11"/>
        <rFont val="微软雅黑"/>
        <charset val="134"/>
      </rPr>
      <t>圣母大学</t>
    </r>
  </si>
  <si>
    <r>
      <rPr>
        <sz val="11"/>
        <rFont val="微软雅黑"/>
        <charset val="134"/>
      </rPr>
      <t>伦敦政治经济学院</t>
    </r>
  </si>
  <si>
    <r>
      <rPr>
        <sz val="11"/>
        <rFont val="微软雅黑"/>
        <charset val="134"/>
      </rPr>
      <t>伦敦大学学院</t>
    </r>
  </si>
  <si>
    <r>
      <rPr>
        <sz val="11"/>
        <rFont val="微软雅黑"/>
        <charset val="134"/>
      </rPr>
      <t>圣路易斯华盛顿大学</t>
    </r>
  </si>
  <si>
    <r>
      <rPr>
        <sz val="11"/>
        <color theme="4" tint="-0.25"/>
        <rFont val="微软雅黑"/>
        <charset val="134"/>
      </rPr>
      <t>明德学院</t>
    </r>
  </si>
  <si>
    <r>
      <rPr>
        <sz val="11"/>
        <rFont val="微软雅黑"/>
        <charset val="134"/>
      </rPr>
      <t>加州大学伯克利分校</t>
    </r>
  </si>
  <si>
    <r>
      <rPr>
        <sz val="11"/>
        <color theme="4" tint="-0.25"/>
        <rFont val="微软雅黑"/>
        <charset val="134"/>
      </rPr>
      <t>卡尔顿学院</t>
    </r>
  </si>
  <si>
    <r>
      <rPr>
        <sz val="11"/>
        <rFont val="微软雅黑"/>
        <charset val="134"/>
      </rPr>
      <t>加州大学洛杉矶分校</t>
    </r>
  </si>
  <si>
    <r>
      <rPr>
        <sz val="11"/>
        <rFont val="微软雅黑"/>
        <charset val="134"/>
      </rPr>
      <t>乔治城大学</t>
    </r>
  </si>
  <si>
    <r>
      <rPr>
        <sz val="11"/>
        <color theme="4" tint="-0.25"/>
        <rFont val="微软雅黑"/>
        <charset val="134"/>
      </rPr>
      <t>华盛顿与李大学</t>
    </r>
  </si>
  <si>
    <r>
      <rPr>
        <sz val="11"/>
        <rFont val="微软雅黑"/>
        <charset val="134"/>
      </rPr>
      <t>卡耐基梅隆大学</t>
    </r>
  </si>
  <si>
    <r>
      <rPr>
        <sz val="11"/>
        <color theme="4" tint="-0.25"/>
        <rFont val="微软雅黑"/>
        <charset val="134"/>
      </rPr>
      <t>巴纳德学院</t>
    </r>
  </si>
  <si>
    <r>
      <rPr>
        <sz val="11"/>
        <rFont val="微软雅黑"/>
        <charset val="134"/>
      </rPr>
      <t>南加州大学</t>
    </r>
  </si>
  <si>
    <r>
      <rPr>
        <sz val="11"/>
        <color theme="4" tint="-0.25"/>
        <rFont val="微软雅黑"/>
        <charset val="134"/>
      </rPr>
      <t>格林内尔学院</t>
    </r>
  </si>
  <si>
    <r>
      <rPr>
        <sz val="11"/>
        <rFont val="微软雅黑"/>
        <charset val="134"/>
      </rPr>
      <t>弗吉尼亚大学</t>
    </r>
  </si>
  <si>
    <r>
      <rPr>
        <sz val="11"/>
        <color theme="4" tint="-0.25"/>
        <rFont val="微软雅黑"/>
        <charset val="134"/>
      </rPr>
      <t>汉密尔顿学院</t>
    </r>
  </si>
  <si>
    <r>
      <rPr>
        <sz val="11"/>
        <rFont val="微软雅黑"/>
        <charset val="134"/>
      </rPr>
      <t>香港大学</t>
    </r>
  </si>
  <si>
    <r>
      <rPr>
        <sz val="11"/>
        <rFont val="微软雅黑"/>
        <charset val="134"/>
      </rPr>
      <t>新加坡国立大学</t>
    </r>
  </si>
  <si>
    <r>
      <rPr>
        <sz val="11"/>
        <rFont val="微软雅黑"/>
        <charset val="134"/>
      </rPr>
      <t>埃默里大学</t>
    </r>
  </si>
  <si>
    <r>
      <rPr>
        <sz val="11"/>
        <rFont val="微软雅黑"/>
        <charset val="134"/>
      </rPr>
      <t>纽约大学商学院</t>
    </r>
  </si>
  <si>
    <r>
      <rPr>
        <sz val="11"/>
        <rFont val="微软雅黑"/>
        <charset val="134"/>
      </rPr>
      <t>香港中文大学</t>
    </r>
  </si>
  <si>
    <r>
      <rPr>
        <sz val="11"/>
        <rFont val="微软雅黑"/>
        <charset val="134"/>
      </rPr>
      <t>香港科技大学</t>
    </r>
  </si>
  <si>
    <r>
      <rPr>
        <sz val="11"/>
        <rFont val="微软雅黑"/>
        <charset val="134"/>
      </rPr>
      <t>新加坡南洋理工大学</t>
    </r>
  </si>
  <si>
    <r>
      <rPr>
        <sz val="11"/>
        <rFont val="微软雅黑"/>
        <charset val="134"/>
      </rPr>
      <t>密歇根大学安娜堡分校</t>
    </r>
  </si>
  <si>
    <r>
      <rPr>
        <sz val="11"/>
        <rFont val="微软雅黑"/>
        <charset val="134"/>
      </rPr>
      <t>纽约大学</t>
    </r>
  </si>
  <si>
    <r>
      <rPr>
        <sz val="11"/>
        <rFont val="微软雅黑"/>
        <charset val="134"/>
      </rPr>
      <t>维克森林大学</t>
    </r>
  </si>
  <si>
    <r>
      <rPr>
        <sz val="11"/>
        <rFont val="微软雅黑"/>
        <charset val="134"/>
      </rPr>
      <t>北卡罗来纳州大学教堂山分校</t>
    </r>
  </si>
  <si>
    <r>
      <rPr>
        <sz val="11"/>
        <rFont val="微软雅黑"/>
        <charset val="134"/>
      </rPr>
      <t>佛罗里达大学</t>
    </r>
  </si>
  <si>
    <r>
      <rPr>
        <sz val="11"/>
        <rFont val="微软雅黑"/>
        <charset val="134"/>
      </rPr>
      <t>罗德岛设计学院</t>
    </r>
  </si>
  <si>
    <r>
      <rPr>
        <sz val="11"/>
        <rFont val="微软雅黑"/>
        <charset val="134"/>
      </rPr>
      <t>加州艺术学院</t>
    </r>
  </si>
  <si>
    <r>
      <rPr>
        <sz val="11"/>
        <color rgb="FF7030A0"/>
        <rFont val="微软雅黑"/>
        <charset val="134"/>
      </rPr>
      <t>帕森斯设计学院</t>
    </r>
  </si>
  <si>
    <r>
      <rPr>
        <sz val="11"/>
        <color theme="1"/>
        <rFont val="宋体"/>
        <charset val="134"/>
      </rPr>
      <t>埃默里校区</t>
    </r>
    <r>
      <rPr>
        <sz val="11"/>
        <color theme="1"/>
        <rFont val="Arial"/>
        <charset val="134"/>
      </rPr>
      <t>10.65%</t>
    </r>
    <r>
      <rPr>
        <sz val="11"/>
        <color theme="1"/>
        <rFont val="宋体"/>
        <charset val="134"/>
      </rPr>
      <t>；牛津校区</t>
    </r>
    <r>
      <rPr>
        <sz val="11"/>
        <color theme="1"/>
        <rFont val="Arial"/>
        <charset val="134"/>
      </rPr>
      <t>14.96%</t>
    </r>
    <r>
      <rPr>
        <sz val="11"/>
        <color theme="1"/>
        <rFont val="宋体"/>
        <charset val="134"/>
      </rPr>
      <t>；取平均值</t>
    </r>
  </si>
  <si>
    <r>
      <rPr>
        <sz val="11"/>
        <color rgb="FF7030A0"/>
        <rFont val="微软雅黑"/>
        <charset val="134"/>
      </rPr>
      <t>普瑞特艺术学院</t>
    </r>
  </si>
  <si>
    <r>
      <rPr>
        <sz val="11"/>
        <color rgb="FF7030A0"/>
        <rFont val="微软雅黑"/>
        <charset val="134"/>
      </rPr>
      <t>芝加哥艺术学院</t>
    </r>
  </si>
  <si>
    <r>
      <rPr>
        <sz val="11"/>
        <rFont val="微软雅黑"/>
        <charset val="134"/>
      </rPr>
      <t>加州大学圣塔芭芭拉分校</t>
    </r>
  </si>
  <si>
    <r>
      <rPr>
        <sz val="11"/>
        <rFont val="微软雅黑"/>
        <charset val="134"/>
      </rPr>
      <t>塔夫茨大学</t>
    </r>
  </si>
  <si>
    <r>
      <rPr>
        <sz val="11"/>
        <rFont val="微软雅黑"/>
        <charset val="134"/>
      </rPr>
      <t>加州大学欧文分校</t>
    </r>
  </si>
  <si>
    <r>
      <rPr>
        <sz val="11"/>
        <rFont val="微软雅黑"/>
        <charset val="134"/>
      </rPr>
      <t>加州大学圣地亚哥分校</t>
    </r>
  </si>
  <si>
    <r>
      <rPr>
        <sz val="11"/>
        <rFont val="微软雅黑"/>
        <charset val="134"/>
      </rPr>
      <t>罗彻斯特大学</t>
    </r>
  </si>
  <si>
    <r>
      <rPr>
        <sz val="11"/>
        <rFont val="微软雅黑"/>
        <charset val="134"/>
      </rPr>
      <t>波士顿学院</t>
    </r>
  </si>
  <si>
    <r>
      <rPr>
        <sz val="11"/>
        <rFont val="微软雅黑"/>
        <charset val="134"/>
      </rPr>
      <t>加州大学戴维斯分校</t>
    </r>
  </si>
  <si>
    <r>
      <rPr>
        <sz val="11"/>
        <rFont val="微软雅黑"/>
        <charset val="134"/>
      </rPr>
      <t>威斯康星大学麦迪逊分校</t>
    </r>
  </si>
  <si>
    <r>
      <rPr>
        <sz val="11"/>
        <rFont val="微软雅黑"/>
        <charset val="134"/>
      </rPr>
      <t>德克萨斯大学奥斯汀分校</t>
    </r>
  </si>
  <si>
    <r>
      <rPr>
        <sz val="11"/>
        <rFont val="微软雅黑"/>
        <charset val="134"/>
      </rPr>
      <t>波士顿大学</t>
    </r>
  </si>
  <si>
    <r>
      <rPr>
        <sz val="11"/>
        <rFont val="微软雅黑"/>
        <charset val="134"/>
      </rPr>
      <t>威廉玛丽学院</t>
    </r>
  </si>
  <si>
    <r>
      <rPr>
        <sz val="11"/>
        <rFont val="微软雅黑"/>
        <charset val="134"/>
      </rPr>
      <t>伊利诺伊大学香槟分校</t>
    </r>
  </si>
  <si>
    <r>
      <rPr>
        <sz val="11"/>
        <rFont val="微软雅黑"/>
        <charset val="134"/>
      </rPr>
      <t>布兰迪斯大学</t>
    </r>
  </si>
  <si>
    <r>
      <rPr>
        <sz val="11"/>
        <rFont val="微软雅黑"/>
        <charset val="134"/>
      </rPr>
      <t>东北大学</t>
    </r>
  </si>
  <si>
    <r>
      <rPr>
        <sz val="11"/>
        <rFont val="微软雅黑"/>
        <charset val="134"/>
      </rPr>
      <t>杜兰大学</t>
    </r>
  </si>
  <si>
    <r>
      <rPr>
        <sz val="11"/>
        <rFont val="微软雅黑"/>
        <charset val="134"/>
      </rPr>
      <t>凯斯西储大学</t>
    </r>
  </si>
  <si>
    <r>
      <rPr>
        <sz val="11"/>
        <rFont val="微软雅黑"/>
        <charset val="134"/>
      </rPr>
      <t>俄亥俄州立大学</t>
    </r>
  </si>
  <si>
    <r>
      <rPr>
        <sz val="11"/>
        <rFont val="微软雅黑"/>
        <charset val="134"/>
      </rPr>
      <t>佐治亚大学</t>
    </r>
  </si>
  <si>
    <r>
      <rPr>
        <sz val="11"/>
        <rFont val="微软雅黑"/>
        <charset val="134"/>
      </rPr>
      <t>理海大学</t>
    </r>
  </si>
  <si>
    <r>
      <rPr>
        <sz val="11"/>
        <rFont val="微软雅黑"/>
        <charset val="134"/>
      </rPr>
      <t>普渡大学</t>
    </r>
  </si>
  <si>
    <r>
      <rPr>
        <sz val="11"/>
        <rFont val="微软雅黑"/>
        <charset val="134"/>
      </rPr>
      <t>伦斯勒理工学院</t>
    </r>
  </si>
  <si>
    <r>
      <rPr>
        <sz val="11"/>
        <rFont val="微软雅黑"/>
        <charset val="134"/>
      </rPr>
      <t>科尔盖特大学</t>
    </r>
  </si>
  <si>
    <r>
      <rPr>
        <sz val="11"/>
        <rFont val="微软雅黑"/>
        <charset val="134"/>
      </rPr>
      <t>里士满大学</t>
    </r>
  </si>
  <si>
    <r>
      <rPr>
        <sz val="11"/>
        <rFont val="微软雅黑"/>
        <charset val="134"/>
      </rPr>
      <t>玛卡莱斯特学院</t>
    </r>
  </si>
  <si>
    <r>
      <rPr>
        <sz val="11"/>
        <rFont val="微软雅黑"/>
        <charset val="134"/>
      </rPr>
      <t>威尔斯利学院</t>
    </r>
  </si>
  <si>
    <r>
      <rPr>
        <sz val="11"/>
        <rFont val="微软雅黑"/>
        <charset val="134"/>
      </rPr>
      <t>佩珀代因大学</t>
    </r>
  </si>
  <si>
    <r>
      <rPr>
        <sz val="11"/>
        <rFont val="微软雅黑"/>
        <charset val="134"/>
      </rPr>
      <t>华盛顿大学</t>
    </r>
  </si>
  <si>
    <r>
      <rPr>
        <sz val="11"/>
        <rFont val="微软雅黑"/>
        <charset val="134"/>
      </rPr>
      <t>罗格斯大学</t>
    </r>
  </si>
  <si>
    <r>
      <rPr>
        <sz val="11"/>
        <rFont val="微软雅黑"/>
        <charset val="134"/>
      </rPr>
      <t>马里兰大学</t>
    </r>
  </si>
  <si>
    <r>
      <rPr>
        <sz val="11"/>
        <rFont val="微软雅黑"/>
        <charset val="134"/>
      </rPr>
      <t>迈阿密大学</t>
    </r>
  </si>
  <si>
    <r>
      <rPr>
        <sz val="11"/>
        <rFont val="微软雅黑"/>
        <charset val="134"/>
      </rPr>
      <t>圣塔克拉拉大学</t>
    </r>
  </si>
  <si>
    <r>
      <rPr>
        <sz val="11"/>
        <rFont val="微软雅黑"/>
        <charset val="134"/>
      </rPr>
      <t>明尼苏达大学双城分校</t>
    </r>
  </si>
  <si>
    <r>
      <rPr>
        <sz val="11"/>
        <rFont val="微软雅黑"/>
        <charset val="134"/>
      </rPr>
      <t>匹兹堡大学</t>
    </r>
  </si>
  <si>
    <r>
      <rPr>
        <sz val="11"/>
        <rFont val="微软雅黑"/>
        <charset val="134"/>
      </rPr>
      <t>雪城大学</t>
    </r>
  </si>
  <si>
    <r>
      <rPr>
        <sz val="11"/>
        <rFont val="微软雅黑"/>
        <charset val="134"/>
      </rPr>
      <t>康涅狄格大学</t>
    </r>
  </si>
  <si>
    <r>
      <rPr>
        <sz val="11"/>
        <rFont val="微软雅黑"/>
        <charset val="134"/>
      </rPr>
      <t>马塞诸塞大学安姆斯特分校</t>
    </r>
  </si>
  <si>
    <r>
      <rPr>
        <sz val="11"/>
        <rFont val="微软雅黑"/>
        <charset val="134"/>
      </rPr>
      <t>伍斯特理工学院</t>
    </r>
  </si>
  <si>
    <r>
      <rPr>
        <sz val="11"/>
        <rFont val="微软雅黑"/>
        <charset val="134"/>
      </rPr>
      <t>印第安纳大学伯明顿分校</t>
    </r>
  </si>
  <si>
    <r>
      <rPr>
        <sz val="11"/>
        <rFont val="微软雅黑"/>
        <charset val="134"/>
      </rPr>
      <t>福特汉姆大学</t>
    </r>
  </si>
  <si>
    <r>
      <rPr>
        <sz val="11"/>
        <rFont val="微软雅黑"/>
        <charset val="134"/>
      </rPr>
      <t>南卫理公会大学</t>
    </r>
  </si>
  <si>
    <r>
      <rPr>
        <sz val="11"/>
        <rFont val="微软雅黑"/>
        <charset val="134"/>
      </rPr>
      <t>贝勒大学</t>
    </r>
  </si>
  <si>
    <r>
      <rPr>
        <sz val="11"/>
        <rFont val="微软雅黑"/>
        <charset val="134"/>
      </rPr>
      <t>宾州州立大学帕克分校</t>
    </r>
  </si>
  <si>
    <r>
      <rPr>
        <sz val="11"/>
        <rFont val="微软雅黑"/>
        <charset val="134"/>
      </rPr>
      <t>克莱姆森大学</t>
    </r>
  </si>
  <si>
    <r>
      <rPr>
        <sz val="11"/>
        <rFont val="微软雅黑"/>
        <charset val="134"/>
      </rPr>
      <t>洛约拉马利蒙特大学</t>
    </r>
  </si>
  <si>
    <r>
      <rPr>
        <sz val="11"/>
        <rFont val="微软雅黑"/>
        <charset val="134"/>
      </rPr>
      <t>密歇根州立大学</t>
    </r>
  </si>
  <si>
    <r>
      <rPr>
        <sz val="11"/>
        <rFont val="微软雅黑"/>
        <charset val="134"/>
      </rPr>
      <t>纽约州立大学石溪分校</t>
    </r>
  </si>
  <si>
    <r>
      <rPr>
        <sz val="11"/>
        <rFont val="微软雅黑"/>
        <charset val="134"/>
      </rPr>
      <t>加州大学圣克鲁兹校区</t>
    </r>
  </si>
  <si>
    <r>
      <rPr>
        <sz val="11"/>
        <rFont val="微软雅黑"/>
        <charset val="134"/>
      </rPr>
      <t>斯蒂文斯理工学院</t>
    </r>
  </si>
  <si>
    <r>
      <rPr>
        <sz val="11"/>
        <rFont val="微软雅黑"/>
        <charset val="134"/>
      </rPr>
      <t>加州大学河滨分校</t>
    </r>
  </si>
  <si>
    <r>
      <rPr>
        <sz val="11"/>
        <rFont val="微软雅黑"/>
        <charset val="134"/>
      </rPr>
      <t>纽约州立大学布法罗分校</t>
    </r>
  </si>
  <si>
    <r>
      <rPr>
        <sz val="11"/>
        <rFont val="微软雅黑"/>
        <charset val="134"/>
      </rPr>
      <t>加州大学默塞德分校</t>
    </r>
  </si>
  <si>
    <r>
      <rPr>
        <sz val="11"/>
        <rFont val="微软雅黑"/>
        <charset val="134"/>
      </rPr>
      <t>圣地亚哥大学</t>
    </r>
  </si>
  <si>
    <r>
      <rPr>
        <sz val="11"/>
        <rFont val="微软雅黑"/>
        <charset val="134"/>
      </rPr>
      <t>伊利诺伊大学芝加哥分校</t>
    </r>
  </si>
  <si>
    <r>
      <rPr>
        <sz val="11"/>
        <rFont val="微软雅黑"/>
        <charset val="134"/>
      </rPr>
      <t>新泽西理工学院</t>
    </r>
  </si>
  <si>
    <r>
      <rPr>
        <sz val="11"/>
        <rFont val="微软雅黑"/>
        <charset val="134"/>
      </rPr>
      <t>茱莉亚音乐学院</t>
    </r>
  </si>
  <si>
    <r>
      <rPr>
        <sz val="11"/>
        <rFont val="微软雅黑"/>
        <charset val="134"/>
      </rPr>
      <t>佐治亚理工学院</t>
    </r>
  </si>
  <si>
    <r>
      <rPr>
        <sz val="11"/>
        <rFont val="微软雅黑"/>
        <charset val="134"/>
      </rPr>
      <t>布林茅尔学院</t>
    </r>
  </si>
  <si>
    <r>
      <rPr>
        <sz val="11"/>
        <rFont val="微软雅黑"/>
        <charset val="134"/>
      </rPr>
      <t>凯尼恩学院</t>
    </r>
  </si>
  <si>
    <r>
      <rPr>
        <sz val="11"/>
        <rFont val="微软雅黑"/>
        <charset val="134"/>
      </rPr>
      <t>曼荷莲学院</t>
    </r>
  </si>
  <si>
    <r>
      <rPr>
        <sz val="11"/>
        <rFont val="微软雅黑"/>
        <charset val="134"/>
      </rPr>
      <t>丹尼森大学</t>
    </r>
  </si>
  <si>
    <r>
      <rPr>
        <sz val="11"/>
        <rFont val="微软雅黑"/>
        <charset val="134"/>
      </rPr>
      <t>富兰克林马歇尔学院</t>
    </r>
  </si>
  <si>
    <r>
      <rPr>
        <sz val="11"/>
        <rFont val="微软雅黑"/>
        <charset val="134"/>
      </rPr>
      <t>斯基德莫尔学院</t>
    </r>
  </si>
  <si>
    <r>
      <rPr>
        <sz val="11"/>
        <rFont val="微软雅黑"/>
        <charset val="134"/>
      </rPr>
      <t>联合学院</t>
    </r>
  </si>
  <si>
    <r>
      <rPr>
        <sz val="11"/>
        <rFont val="微软雅黑"/>
        <charset val="134"/>
      </rPr>
      <t>哈弗福德学院</t>
    </r>
  </si>
  <si>
    <r>
      <rPr>
        <sz val="11"/>
        <rFont val="微软雅黑"/>
        <charset val="134"/>
      </rPr>
      <t>科尔比学院</t>
    </r>
  </si>
  <si>
    <r>
      <rPr>
        <sz val="11"/>
        <rFont val="微软雅黑"/>
        <charset val="134"/>
      </rPr>
      <t>纽约视觉艺术学院</t>
    </r>
  </si>
  <si>
    <r>
      <rPr>
        <sz val="11"/>
        <rFont val="微软雅黑"/>
        <charset val="134"/>
      </rPr>
      <t>维思大学</t>
    </r>
  </si>
  <si>
    <r>
      <rPr>
        <sz val="11"/>
        <rFont val="微软雅黑"/>
        <charset val="134"/>
      </rPr>
      <t>戴维森学院</t>
    </r>
  </si>
  <si>
    <r>
      <rPr>
        <sz val="11"/>
        <rFont val="微软雅黑"/>
        <charset val="134"/>
      </rPr>
      <t>史密斯学院</t>
    </r>
  </si>
  <si>
    <r>
      <rPr>
        <sz val="11"/>
        <rFont val="微软雅黑"/>
        <charset val="134"/>
      </rPr>
      <t>纽约大学帝势学院</t>
    </r>
  </si>
  <si>
    <r>
      <rPr>
        <sz val="11"/>
        <rFont val="微软雅黑"/>
        <charset val="134"/>
      </rPr>
      <t>贝茨学院</t>
    </r>
  </si>
  <si>
    <r>
      <rPr>
        <sz val="11"/>
        <rFont val="微软雅黑"/>
        <charset val="134"/>
      </rPr>
      <t>哈维穆德学院</t>
    </r>
  </si>
  <si>
    <r>
      <rPr>
        <sz val="11"/>
        <rFont val="微软雅黑"/>
        <charset val="134"/>
      </rPr>
      <t>科罗拉多学院</t>
    </r>
  </si>
  <si>
    <r>
      <rPr>
        <sz val="11"/>
        <rFont val="微软雅黑"/>
        <charset val="134"/>
      </rPr>
      <t>瓦萨学院</t>
    </r>
  </si>
  <si>
    <r>
      <rPr>
        <sz val="11"/>
        <rFont val="微软雅黑"/>
        <charset val="134"/>
      </rPr>
      <t>创价大学</t>
    </r>
  </si>
  <si>
    <r>
      <rPr>
        <sz val="11"/>
        <rFont val="微软雅黑"/>
        <charset val="134"/>
      </rPr>
      <t>斯克利普斯学院</t>
    </r>
  </si>
  <si>
    <r>
      <rPr>
        <sz val="11"/>
        <rFont val="微软雅黑"/>
        <charset val="134"/>
      </rPr>
      <t>维拉诺瓦大学</t>
    </r>
  </si>
  <si>
    <r>
      <rPr>
        <sz val="11"/>
        <rFont val="微软雅黑"/>
        <charset val="134"/>
      </rPr>
      <t>贡萨加大学</t>
    </r>
  </si>
  <si>
    <r>
      <rPr>
        <sz val="11"/>
        <rFont val="微软雅黑"/>
        <charset val="134"/>
      </rPr>
      <t>三一学院</t>
    </r>
  </si>
  <si>
    <r>
      <rPr>
        <sz val="11"/>
        <rFont val="微软雅黑"/>
        <charset val="134"/>
      </rPr>
      <t>巴克内尔大学</t>
    </r>
  </si>
  <si>
    <r>
      <rPr>
        <sz val="11"/>
        <rFont val="微软雅黑"/>
        <charset val="134"/>
      </rPr>
      <t>北卡罗莱纳州立大学</t>
    </r>
  </si>
  <si>
    <r>
      <rPr>
        <sz val="11"/>
        <rFont val="微软雅黑"/>
        <charset val="134"/>
      </rPr>
      <t>德克萨斯农工大学</t>
    </r>
  </si>
  <si>
    <r>
      <rPr>
        <sz val="11"/>
        <rFont val="微软雅黑"/>
        <charset val="134"/>
      </rPr>
      <t>狄金森学院</t>
    </r>
  </si>
  <si>
    <r>
      <rPr>
        <sz val="11"/>
        <rFont val="微软雅黑"/>
        <charset val="134"/>
      </rPr>
      <t>迪堡大学</t>
    </r>
  </si>
  <si>
    <r>
      <rPr>
        <sz val="11"/>
        <rFont val="微软雅黑"/>
        <charset val="134"/>
      </rPr>
      <t>弗吉尼亚理工大学</t>
    </r>
  </si>
  <si>
    <r>
      <rPr>
        <sz val="11"/>
        <rFont val="微软雅黑"/>
        <charset val="134"/>
      </rPr>
      <t>佛罗里达州立大学</t>
    </r>
  </si>
  <si>
    <r>
      <rPr>
        <sz val="11"/>
        <rFont val="微软雅黑"/>
        <charset val="134"/>
      </rPr>
      <t>福尔曼大学</t>
    </r>
  </si>
  <si>
    <r>
      <rPr>
        <sz val="11"/>
        <rFont val="微软雅黑"/>
        <charset val="134"/>
      </rPr>
      <t>惠特曼学院</t>
    </r>
  </si>
  <si>
    <r>
      <rPr>
        <sz val="11"/>
        <rFont val="微软雅黑"/>
        <charset val="134"/>
      </rPr>
      <t>康涅狄格学院</t>
    </r>
  </si>
  <si>
    <r>
      <rPr>
        <sz val="11"/>
        <rFont val="微软雅黑"/>
        <charset val="134"/>
      </rPr>
      <t>拉法耶特学院</t>
    </r>
  </si>
  <si>
    <r>
      <rPr>
        <sz val="11"/>
        <rFont val="微软雅黑"/>
        <charset val="134"/>
      </rPr>
      <t>美利坚大学</t>
    </r>
  </si>
  <si>
    <r>
      <rPr>
        <sz val="11"/>
        <rFont val="微软雅黑"/>
        <charset val="134"/>
      </rPr>
      <t>南方大学</t>
    </r>
  </si>
  <si>
    <t>在线录取率</t>
  </si>
  <si>
    <r>
      <rPr>
        <sz val="11"/>
        <rFont val="微软雅黑"/>
        <charset val="134"/>
      </rPr>
      <t>欧柏林学院</t>
    </r>
  </si>
  <si>
    <r>
      <rPr>
        <sz val="11"/>
        <rFont val="微软雅黑"/>
        <charset val="134"/>
      </rPr>
      <t>匹泽学院</t>
    </r>
  </si>
  <si>
    <r>
      <rPr>
        <sz val="11"/>
        <rFont val="微软雅黑"/>
        <charset val="134"/>
      </rPr>
      <t>圣十字学院</t>
    </r>
  </si>
  <si>
    <r>
      <rPr>
        <sz val="11"/>
        <rFont val="微软雅黑"/>
        <charset val="134"/>
      </rPr>
      <t>西方学院</t>
    </r>
  </si>
  <si>
    <r>
      <rPr>
        <sz val="11"/>
        <rFont val="微软雅黑"/>
        <charset val="134"/>
      </rPr>
      <t>杨百翰大学</t>
    </r>
  </si>
  <si>
    <r>
      <rPr>
        <sz val="11"/>
        <rFont val="微软雅黑"/>
        <charset val="134"/>
      </rPr>
      <t>爱丁堡大学</t>
    </r>
  </si>
  <si>
    <r>
      <rPr>
        <sz val="11"/>
        <rFont val="微软雅黑"/>
        <charset val="134"/>
      </rPr>
      <t>宾州州立大学</t>
    </r>
  </si>
  <si>
    <r>
      <rPr>
        <sz val="11"/>
        <rFont val="微软雅黑"/>
        <charset val="134"/>
      </rPr>
      <t>伯克利音乐学院</t>
    </r>
  </si>
  <si>
    <r>
      <rPr>
        <sz val="11"/>
        <rFont val="微软雅黑"/>
        <charset val="134"/>
      </rPr>
      <t>不列颠哥伦比亚大学</t>
    </r>
  </si>
  <si>
    <r>
      <rPr>
        <sz val="11"/>
        <rFont val="微软雅黑"/>
        <charset val="134"/>
      </rPr>
      <t>杜伦大学</t>
    </r>
  </si>
  <si>
    <r>
      <rPr>
        <sz val="11"/>
        <rFont val="微软雅黑"/>
        <charset val="134"/>
      </rPr>
      <t>多伦多大学</t>
    </r>
  </si>
  <si>
    <r>
      <rPr>
        <sz val="11"/>
        <rFont val="微软雅黑"/>
        <charset val="134"/>
      </rPr>
      <t>格拉斯哥大学</t>
    </r>
  </si>
  <si>
    <r>
      <rPr>
        <sz val="11"/>
        <rFont val="微软雅黑"/>
        <charset val="134"/>
      </rPr>
      <t>华盛顿大学西雅图校区</t>
    </r>
  </si>
  <si>
    <r>
      <rPr>
        <sz val="11"/>
        <rFont val="微软雅黑"/>
        <charset val="134"/>
      </rPr>
      <t>伦敦大学国王学院</t>
    </r>
  </si>
  <si>
    <r>
      <rPr>
        <sz val="11"/>
        <rFont val="微软雅黑"/>
        <charset val="134"/>
      </rPr>
      <t>麦吉尔大学</t>
    </r>
  </si>
  <si>
    <r>
      <rPr>
        <sz val="11"/>
        <rFont val="微软雅黑"/>
        <charset val="134"/>
      </rPr>
      <t>曼彻斯特大学</t>
    </r>
  </si>
  <si>
    <r>
      <rPr>
        <sz val="11"/>
        <rFont val="微软雅黑"/>
        <charset val="134"/>
      </rPr>
      <t>瑞林艺术设计学院</t>
    </r>
  </si>
  <si>
    <r>
      <rPr>
        <sz val="11"/>
        <rFont val="微软雅黑"/>
        <charset val="134"/>
      </rPr>
      <t>悉尼大学</t>
    </r>
  </si>
  <si>
    <r>
      <rPr>
        <sz val="11"/>
        <rFont val="微软雅黑"/>
        <charset val="134"/>
      </rPr>
      <t>埃克塞特大学</t>
    </r>
  </si>
  <si>
    <r>
      <rPr>
        <sz val="11"/>
        <rFont val="微软雅黑"/>
        <charset val="134"/>
      </rPr>
      <t>爱默生学院</t>
    </r>
  </si>
  <si>
    <r>
      <rPr>
        <sz val="11"/>
        <rFont val="微软雅黑"/>
        <charset val="134"/>
      </rPr>
      <t>巴布森学院</t>
    </r>
  </si>
  <si>
    <r>
      <rPr>
        <sz val="11"/>
        <rFont val="微软雅黑"/>
        <charset val="134"/>
      </rPr>
      <t>贝洛伊特学院</t>
    </r>
  </si>
  <si>
    <r>
      <rPr>
        <sz val="11"/>
        <rFont val="微软雅黑"/>
        <charset val="134"/>
      </rPr>
      <t>宾汉姆顿大学</t>
    </r>
  </si>
  <si>
    <r>
      <rPr>
        <sz val="11"/>
        <rFont val="微软雅黑"/>
        <charset val="134"/>
      </rPr>
      <t>伯明翰大学</t>
    </r>
  </si>
  <si>
    <r>
      <rPr>
        <sz val="11"/>
        <rFont val="微软雅黑"/>
        <charset val="134"/>
      </rPr>
      <t>布里斯托大学</t>
    </r>
  </si>
  <si>
    <r>
      <rPr>
        <sz val="11"/>
        <rFont val="微软雅黑"/>
        <charset val="134"/>
      </rPr>
      <t>华威大学</t>
    </r>
  </si>
  <si>
    <r>
      <rPr>
        <sz val="11"/>
        <rFont val="微软雅黑"/>
        <charset val="134"/>
      </rPr>
      <t>滑铁卢大学</t>
    </r>
  </si>
  <si>
    <r>
      <rPr>
        <sz val="11"/>
        <rFont val="微软雅黑"/>
        <charset val="134"/>
      </rPr>
      <t>加拿大阿尔伯塔大学</t>
    </r>
  </si>
  <si>
    <r>
      <rPr>
        <sz val="11"/>
        <rFont val="微软雅黑"/>
        <charset val="134"/>
      </rPr>
      <t>卡迪夫大学</t>
    </r>
  </si>
  <si>
    <r>
      <rPr>
        <sz val="11"/>
        <rFont val="微软雅黑"/>
        <charset val="134"/>
      </rPr>
      <t>拉夫堡大学</t>
    </r>
  </si>
  <si>
    <r>
      <rPr>
        <sz val="11"/>
        <rFont val="微软雅黑"/>
        <charset val="134"/>
      </rPr>
      <t>兰卡斯特大学</t>
    </r>
  </si>
  <si>
    <r>
      <rPr>
        <sz val="11"/>
        <rFont val="微软雅黑"/>
        <charset val="134"/>
      </rPr>
      <t>利物浦大学</t>
    </r>
  </si>
  <si>
    <r>
      <rPr>
        <sz val="11"/>
        <rFont val="微软雅黑"/>
        <charset val="134"/>
      </rPr>
      <t>利兹大学</t>
    </r>
  </si>
  <si>
    <r>
      <rPr>
        <sz val="11"/>
        <rFont val="微软雅黑"/>
        <charset val="134"/>
      </rPr>
      <t>罗斯－豪曼理工学院</t>
    </r>
  </si>
  <si>
    <r>
      <rPr>
        <sz val="11"/>
        <rFont val="微软雅黑"/>
        <charset val="134"/>
      </rPr>
      <t>迈阿密大学牛津分校</t>
    </r>
  </si>
  <si>
    <r>
      <rPr>
        <sz val="11"/>
        <rFont val="微软雅黑"/>
        <charset val="134"/>
      </rPr>
      <t>明尼苏达大学罗切斯特大学</t>
    </r>
  </si>
  <si>
    <r>
      <rPr>
        <sz val="11"/>
        <rFont val="微软雅黑"/>
        <charset val="134"/>
      </rPr>
      <t>南安普顿大学</t>
    </r>
  </si>
  <si>
    <r>
      <rPr>
        <sz val="11"/>
        <rFont val="微软雅黑"/>
        <charset val="134"/>
      </rPr>
      <t>纽卡斯尔大学</t>
    </r>
  </si>
  <si>
    <r>
      <rPr>
        <sz val="11"/>
        <rFont val="微软雅黑"/>
        <charset val="134"/>
      </rPr>
      <t>纽约大学阿布扎比分校</t>
    </r>
  </si>
  <si>
    <r>
      <rPr>
        <sz val="11"/>
        <rFont val="微软雅黑"/>
        <charset val="134"/>
      </rPr>
      <t>诺丁汉大学</t>
    </r>
  </si>
  <si>
    <r>
      <rPr>
        <sz val="11"/>
        <rFont val="微软雅黑"/>
        <charset val="134"/>
      </rPr>
      <t>萨凡纳艺术与设计学院</t>
    </r>
  </si>
  <si>
    <r>
      <rPr>
        <sz val="11"/>
        <rFont val="微软雅黑"/>
        <charset val="134"/>
      </rPr>
      <t>圣安德鲁斯大学</t>
    </r>
  </si>
  <si>
    <r>
      <rPr>
        <sz val="11"/>
        <rFont val="微软雅黑"/>
        <charset val="134"/>
      </rPr>
      <t>韦仕敦大学</t>
    </r>
  </si>
  <si>
    <r>
      <rPr>
        <sz val="11"/>
        <rFont val="微软雅黑"/>
        <charset val="134"/>
      </rPr>
      <t>西北大学卡塔尔分校</t>
    </r>
  </si>
  <si>
    <r>
      <rPr>
        <sz val="11"/>
        <rFont val="微软雅黑"/>
        <charset val="134"/>
      </rPr>
      <t>谢菲尔德大学</t>
    </r>
  </si>
  <si>
    <r>
      <rPr>
        <sz val="11"/>
        <rFont val="微软雅黑"/>
        <charset val="134"/>
      </rPr>
      <t>亚利桑那大学</t>
    </r>
  </si>
  <si>
    <r>
      <rPr>
        <sz val="11"/>
        <rFont val="微软雅黑"/>
        <charset val="134"/>
      </rPr>
      <t>伊利诺伊理工大学</t>
    </r>
  </si>
  <si>
    <r>
      <rPr>
        <sz val="11"/>
        <rFont val="微软雅黑"/>
        <charset val="134"/>
      </rPr>
      <t>约克大学</t>
    </r>
  </si>
  <si>
    <r>
      <rPr>
        <sz val="11"/>
        <rFont val="微软雅黑"/>
        <charset val="134"/>
      </rPr>
      <t>阿伯丁大学</t>
    </r>
  </si>
  <si>
    <r>
      <rPr>
        <sz val="11"/>
        <rFont val="微软雅黑"/>
        <charset val="134"/>
      </rPr>
      <t>阿德菲大学</t>
    </r>
  </si>
  <si>
    <r>
      <rPr>
        <sz val="11"/>
        <rFont val="微软雅黑"/>
        <charset val="134"/>
      </rPr>
      <t>阿尔弗雷德大学</t>
    </r>
  </si>
  <si>
    <r>
      <rPr>
        <sz val="11"/>
        <rFont val="微软雅黑"/>
        <charset val="134"/>
      </rPr>
      <t>阿勒格尼学院</t>
    </r>
  </si>
  <si>
    <r>
      <rPr>
        <sz val="11"/>
        <rFont val="微软雅黑"/>
        <charset val="134"/>
      </rPr>
      <t>埃塞克斯大学</t>
    </r>
  </si>
  <si>
    <r>
      <rPr>
        <sz val="11"/>
        <rFont val="微软雅黑"/>
        <charset val="134"/>
      </rPr>
      <t>艾格尼丝斯科特学院</t>
    </r>
  </si>
  <si>
    <r>
      <rPr>
        <sz val="11"/>
        <rFont val="微软雅黑"/>
        <charset val="134"/>
      </rPr>
      <t>爱荷华大学</t>
    </r>
  </si>
  <si>
    <r>
      <rPr>
        <sz val="11"/>
        <rFont val="微软雅黑"/>
        <charset val="134"/>
      </rPr>
      <t>爱荷华州立大学</t>
    </r>
  </si>
  <si>
    <r>
      <rPr>
        <sz val="11"/>
        <rFont val="微软雅黑"/>
        <charset val="134"/>
      </rPr>
      <t>安博瑞德航空航天大学</t>
    </r>
  </si>
  <si>
    <r>
      <rPr>
        <sz val="11"/>
        <rFont val="微软雅黑"/>
        <charset val="134"/>
      </rPr>
      <t>奥本大学</t>
    </r>
  </si>
  <si>
    <r>
      <rPr>
        <sz val="11"/>
        <rFont val="微软雅黑"/>
        <charset val="134"/>
      </rPr>
      <t>奥蒂斯艺术设计学院</t>
    </r>
  </si>
  <si>
    <r>
      <rPr>
        <sz val="11"/>
        <rFont val="微软雅黑"/>
        <charset val="134"/>
      </rPr>
      <t>奥尔巴尼州立大学</t>
    </r>
  </si>
  <si>
    <r>
      <rPr>
        <sz val="11"/>
        <rFont val="微软雅黑"/>
        <charset val="134"/>
      </rPr>
      <t>奥克兰大学</t>
    </r>
  </si>
  <si>
    <r>
      <rPr>
        <sz val="11"/>
        <rFont val="微软雅黑"/>
        <charset val="134"/>
      </rPr>
      <t>巴德学院</t>
    </r>
  </si>
  <si>
    <r>
      <rPr>
        <sz val="11"/>
        <rFont val="微软雅黑"/>
        <charset val="134"/>
      </rPr>
      <t>巴斯大学</t>
    </r>
  </si>
  <si>
    <r>
      <rPr>
        <sz val="11"/>
        <rFont val="微软雅黑"/>
        <charset val="134"/>
      </rPr>
      <t>北卡罗来纳大学（彭布罗克）</t>
    </r>
  </si>
  <si>
    <r>
      <rPr>
        <sz val="11"/>
        <rFont val="微软雅黑"/>
        <charset val="134"/>
      </rPr>
      <t>北科罗拉多大学</t>
    </r>
  </si>
  <si>
    <r>
      <rPr>
        <sz val="11"/>
        <rFont val="微软雅黑"/>
        <charset val="134"/>
      </rPr>
      <t>北乔治亚大学</t>
    </r>
  </si>
  <si>
    <r>
      <rPr>
        <sz val="11"/>
        <rFont val="微软雅黑"/>
        <charset val="134"/>
      </rPr>
      <t>本特利大学</t>
    </r>
  </si>
  <si>
    <r>
      <rPr>
        <sz val="11"/>
        <rFont val="微软雅黑"/>
        <charset val="134"/>
      </rPr>
      <t>宾夕法尼亚切尼大学</t>
    </r>
  </si>
  <si>
    <r>
      <rPr>
        <sz val="11"/>
        <rFont val="微软雅黑"/>
        <charset val="134"/>
      </rPr>
      <t>宾夕法尼亚州立大学贝伦德分校</t>
    </r>
  </si>
  <si>
    <r>
      <rPr>
        <sz val="11"/>
        <rFont val="微软雅黑"/>
        <charset val="134"/>
      </rPr>
      <t>宾夕法尼亚州立大学约克分校</t>
    </r>
  </si>
  <si>
    <r>
      <rPr>
        <sz val="11"/>
        <rFont val="微软雅黑"/>
        <charset val="134"/>
      </rPr>
      <t>宾州加利福尼亚大学</t>
    </r>
  </si>
  <si>
    <r>
      <rPr>
        <sz val="11"/>
        <rFont val="微软雅黑"/>
        <charset val="134"/>
      </rPr>
      <t>宾州艺术学院</t>
    </r>
  </si>
  <si>
    <r>
      <rPr>
        <sz val="11"/>
        <rFont val="微软雅黑"/>
        <charset val="134"/>
      </rPr>
      <t>宾州印第安纳大学</t>
    </r>
  </si>
  <si>
    <r>
      <rPr>
        <sz val="11"/>
        <rFont val="微软雅黑"/>
        <charset val="134"/>
      </rPr>
      <t>宾州州立大学阿尔图纳校区</t>
    </r>
  </si>
  <si>
    <r>
      <rPr>
        <sz val="11"/>
        <rFont val="微软雅黑"/>
        <charset val="134"/>
      </rPr>
      <t>宾州州立大学伯克斯分校</t>
    </r>
  </si>
  <si>
    <r>
      <rPr>
        <sz val="11"/>
        <rFont val="微软雅黑"/>
        <charset val="134"/>
      </rPr>
      <t>宾州州立大学哈里斯堡校区</t>
    </r>
  </si>
  <si>
    <r>
      <rPr>
        <sz val="11"/>
        <rFont val="微软雅黑"/>
        <charset val="134"/>
      </rPr>
      <t>波特兰州立大学</t>
    </r>
  </si>
  <si>
    <r>
      <rPr>
        <sz val="11"/>
        <rFont val="微软雅黑"/>
        <charset val="134"/>
      </rPr>
      <t>布莱恩特大学</t>
    </r>
  </si>
  <si>
    <r>
      <rPr>
        <sz val="11"/>
        <rFont val="微软雅黑"/>
        <charset val="134"/>
      </rPr>
      <t>布林学院</t>
    </r>
  </si>
  <si>
    <r>
      <rPr>
        <sz val="11"/>
        <rFont val="微软雅黑"/>
        <charset val="134"/>
      </rPr>
      <t>布鲁内尔大学</t>
    </r>
  </si>
  <si>
    <r>
      <rPr>
        <sz val="11"/>
        <rFont val="微软雅黑"/>
        <charset val="134"/>
      </rPr>
      <t>查普曼大学</t>
    </r>
  </si>
  <si>
    <r>
      <rPr>
        <sz val="11"/>
        <rFont val="微软雅黑"/>
        <charset val="134"/>
      </rPr>
      <t>创意艺术学院</t>
    </r>
  </si>
  <si>
    <r>
      <rPr>
        <sz val="11"/>
        <rFont val="微软雅黑"/>
        <charset val="134"/>
      </rPr>
      <t>丹佛大学</t>
    </r>
  </si>
  <si>
    <r>
      <rPr>
        <sz val="11"/>
        <rFont val="微软雅黑"/>
        <charset val="134"/>
      </rPr>
      <t>德保罗大学</t>
    </r>
  </si>
  <si>
    <r>
      <rPr>
        <sz val="11"/>
        <rFont val="微软雅黑"/>
        <charset val="134"/>
      </rPr>
      <t>德克萨斯农工大学柯柏斯克里斯提学院</t>
    </r>
  </si>
  <si>
    <r>
      <rPr>
        <sz val="11"/>
        <rFont val="微软雅黑"/>
        <charset val="134"/>
      </rPr>
      <t>德克萨斯农工大学特克萨卡纳分校</t>
    </r>
  </si>
  <si>
    <r>
      <rPr>
        <sz val="11"/>
        <rFont val="微软雅黑"/>
        <charset val="134"/>
      </rPr>
      <t>德雷塞尔大学</t>
    </r>
  </si>
  <si>
    <r>
      <rPr>
        <sz val="11"/>
        <rFont val="微软雅黑"/>
        <charset val="134"/>
      </rPr>
      <t>德州农工大学圣安东尼奥分校</t>
    </r>
  </si>
  <si>
    <r>
      <rPr>
        <sz val="11"/>
        <rFont val="微软雅黑"/>
        <charset val="134"/>
      </rPr>
      <t>迪恩学院</t>
    </r>
  </si>
  <si>
    <r>
      <rPr>
        <sz val="11"/>
        <rFont val="微软雅黑"/>
        <charset val="134"/>
      </rPr>
      <t>东安格利亚大学</t>
    </r>
  </si>
  <si>
    <r>
      <rPr>
        <sz val="11"/>
        <rFont val="微软雅黑"/>
        <charset val="134"/>
      </rPr>
      <t>东华盛顿大学</t>
    </r>
  </si>
  <si>
    <r>
      <rPr>
        <sz val="11"/>
        <rFont val="微软雅黑"/>
        <charset val="134"/>
      </rPr>
      <t>东卡罗来纳州立大学</t>
    </r>
  </si>
  <si>
    <r>
      <rPr>
        <sz val="11"/>
        <rFont val="微软雅黑"/>
        <charset val="134"/>
      </rPr>
      <t>东康涅狄格州立大学</t>
    </r>
  </si>
  <si>
    <r>
      <rPr>
        <sz val="11"/>
        <rFont val="微软雅黑"/>
        <charset val="134"/>
      </rPr>
      <t>东南路易斯安那大学</t>
    </r>
  </si>
  <si>
    <r>
      <rPr>
        <sz val="11"/>
        <rFont val="微软雅黑"/>
        <charset val="134"/>
      </rPr>
      <t>东伊利诺伊大学</t>
    </r>
  </si>
  <si>
    <r>
      <rPr>
        <sz val="11"/>
        <rFont val="微软雅黑"/>
        <charset val="134"/>
      </rPr>
      <t>俄亥俄大学</t>
    </r>
  </si>
  <si>
    <r>
      <rPr>
        <sz val="11"/>
        <rFont val="微软雅黑"/>
        <charset val="134"/>
      </rPr>
      <t>俄克拉何马州立大学</t>
    </r>
  </si>
  <si>
    <r>
      <rPr>
        <sz val="11"/>
        <rFont val="微软雅黑"/>
        <charset val="134"/>
      </rPr>
      <t>俄勒冈大学</t>
    </r>
  </si>
  <si>
    <r>
      <rPr>
        <sz val="11"/>
        <rFont val="微软雅黑"/>
        <charset val="134"/>
      </rPr>
      <t>俄勒冈州立大学</t>
    </r>
  </si>
  <si>
    <r>
      <rPr>
        <sz val="11"/>
        <rFont val="微软雅黑"/>
        <charset val="134"/>
      </rPr>
      <t>佛罗里达南方学院</t>
    </r>
  </si>
  <si>
    <r>
      <rPr>
        <sz val="11"/>
        <rFont val="微软雅黑"/>
        <charset val="134"/>
      </rPr>
      <t>佛蒙特大学</t>
    </r>
  </si>
  <si>
    <r>
      <rPr>
        <sz val="11"/>
        <rFont val="微软雅黑"/>
        <charset val="134"/>
      </rPr>
      <t>盖茨堡学院</t>
    </r>
  </si>
  <si>
    <r>
      <rPr>
        <sz val="11"/>
        <rFont val="微软雅黑"/>
        <charset val="134"/>
      </rPr>
      <t>国王学院</t>
    </r>
  </si>
  <si>
    <r>
      <rPr>
        <sz val="11"/>
        <rFont val="微软雅黑"/>
        <charset val="134"/>
      </rPr>
      <t>哈特福德大学</t>
    </r>
  </si>
  <si>
    <r>
      <rPr>
        <sz val="11"/>
        <rFont val="微软雅黑"/>
        <charset val="134"/>
      </rPr>
      <t>赫特福德大学</t>
    </r>
  </si>
  <si>
    <r>
      <rPr>
        <sz val="11"/>
        <rFont val="微软雅黑"/>
        <charset val="134"/>
      </rPr>
      <t>洪堡州立大学</t>
    </r>
  </si>
  <si>
    <r>
      <rPr>
        <sz val="11"/>
        <rFont val="微软雅黑"/>
        <charset val="134"/>
      </rPr>
      <t>华盛本大学</t>
    </r>
  </si>
  <si>
    <r>
      <rPr>
        <sz val="11"/>
        <rFont val="微软雅黑"/>
        <charset val="134"/>
      </rPr>
      <t>华盛顿圣三一大学</t>
    </r>
  </si>
  <si>
    <r>
      <rPr>
        <sz val="11"/>
        <rFont val="微软雅黑"/>
        <charset val="134"/>
      </rPr>
      <t>华盛顿州立大学</t>
    </r>
  </si>
  <si>
    <r>
      <rPr>
        <sz val="11"/>
        <rFont val="微软雅黑"/>
        <charset val="134"/>
      </rPr>
      <t>霍巴特和威廉姆史密斯学院</t>
    </r>
  </si>
  <si>
    <r>
      <rPr>
        <sz val="11"/>
        <rFont val="微软雅黑"/>
        <charset val="134"/>
      </rPr>
      <t>霍普学院</t>
    </r>
  </si>
  <si>
    <r>
      <rPr>
        <sz val="11"/>
        <rFont val="微软雅黑"/>
        <charset val="134"/>
      </rPr>
      <t>霍特国际商学院</t>
    </r>
  </si>
  <si>
    <r>
      <rPr>
        <sz val="11"/>
        <rFont val="微软雅黑"/>
        <charset val="134"/>
      </rPr>
      <t>加拿大康考迪亚大学</t>
    </r>
  </si>
  <si>
    <r>
      <rPr>
        <sz val="11"/>
        <rFont val="微软雅黑"/>
        <charset val="134"/>
      </rPr>
      <t>加州大学旧金山分校</t>
    </r>
  </si>
  <si>
    <r>
      <rPr>
        <sz val="11"/>
        <rFont val="微软雅黑"/>
        <charset val="134"/>
      </rPr>
      <t>加州州立大学东湾分校</t>
    </r>
  </si>
  <si>
    <r>
      <rPr>
        <sz val="11"/>
        <rFont val="微软雅黑"/>
        <charset val="134"/>
      </rPr>
      <t>加州州立大学洛杉矶分校</t>
    </r>
  </si>
  <si>
    <r>
      <rPr>
        <sz val="11"/>
        <rFont val="微软雅黑"/>
        <charset val="134"/>
      </rPr>
      <t>加州州立理工大学</t>
    </r>
  </si>
  <si>
    <r>
      <rPr>
        <sz val="11"/>
        <rFont val="微软雅黑"/>
        <charset val="134"/>
      </rPr>
      <t>旧金山大学</t>
    </r>
  </si>
  <si>
    <r>
      <rPr>
        <sz val="11"/>
        <rFont val="微软雅黑"/>
        <charset val="134"/>
      </rPr>
      <t>旧金山艺术大学</t>
    </r>
  </si>
  <si>
    <r>
      <rPr>
        <sz val="11"/>
        <rFont val="微软雅黑"/>
        <charset val="134"/>
      </rPr>
      <t>卡尔加里大学</t>
    </r>
  </si>
  <si>
    <r>
      <rPr>
        <sz val="11"/>
        <rFont val="微软雅黑"/>
        <charset val="134"/>
      </rPr>
      <t>卡梅隆大学</t>
    </r>
  </si>
  <si>
    <r>
      <rPr>
        <sz val="11"/>
        <rFont val="微软雅黑"/>
        <charset val="134"/>
      </rPr>
      <t>堪萨斯大学</t>
    </r>
  </si>
  <si>
    <r>
      <rPr>
        <sz val="11"/>
        <rFont val="微软雅黑"/>
        <charset val="134"/>
      </rPr>
      <t>科罗拉多大学波尔多分校</t>
    </r>
  </si>
  <si>
    <r>
      <rPr>
        <sz val="11"/>
        <rFont val="微软雅黑"/>
        <charset val="134"/>
      </rPr>
      <t>科罗拉多矿业学院</t>
    </r>
  </si>
  <si>
    <r>
      <rPr>
        <sz val="11"/>
        <rFont val="微软雅黑"/>
        <charset val="134"/>
      </rPr>
      <t>科罗拉多州立大学</t>
    </r>
  </si>
  <si>
    <r>
      <rPr>
        <sz val="11"/>
        <rFont val="微软雅黑"/>
        <charset val="134"/>
      </rPr>
      <t>克拉克大学</t>
    </r>
  </si>
  <si>
    <r>
      <rPr>
        <sz val="11"/>
        <rFont val="微软雅黑"/>
        <charset val="134"/>
      </rPr>
      <t>克拉克森大学</t>
    </r>
  </si>
  <si>
    <r>
      <rPr>
        <sz val="11"/>
        <rFont val="微软雅黑"/>
        <charset val="134"/>
      </rPr>
      <t>克拉克学院</t>
    </r>
  </si>
  <si>
    <r>
      <rPr>
        <sz val="11"/>
        <rFont val="微软雅黑"/>
        <charset val="134"/>
      </rPr>
      <t>肯塔基大学</t>
    </r>
  </si>
  <si>
    <r>
      <rPr>
        <sz val="11"/>
        <rFont val="微软雅黑"/>
        <charset val="134"/>
      </rPr>
      <t>肯塔基卫斯理安学院</t>
    </r>
  </si>
  <si>
    <r>
      <rPr>
        <sz val="11"/>
        <rFont val="微软雅黑"/>
        <charset val="134"/>
      </rPr>
      <t>肯特大学</t>
    </r>
  </si>
  <si>
    <r>
      <rPr>
        <sz val="11"/>
        <rFont val="微软雅黑"/>
        <charset val="134"/>
      </rPr>
      <t>肯特州立大学</t>
    </r>
  </si>
  <si>
    <r>
      <rPr>
        <sz val="11"/>
        <rFont val="微软雅黑"/>
        <charset val="134"/>
      </rPr>
      <t>库伯联盟学院</t>
    </r>
  </si>
  <si>
    <r>
      <rPr>
        <sz val="11"/>
        <rFont val="微软雅黑"/>
        <charset val="134"/>
      </rPr>
      <t>拉塞尔大学</t>
    </r>
  </si>
  <si>
    <r>
      <rPr>
        <sz val="11"/>
        <rFont val="微软雅黑"/>
        <charset val="134"/>
      </rPr>
      <t>莱斯利大学</t>
    </r>
  </si>
  <si>
    <r>
      <rPr>
        <sz val="11"/>
        <rFont val="微软雅黑"/>
        <charset val="134"/>
      </rPr>
      <t>莱斯特大学</t>
    </r>
  </si>
  <si>
    <r>
      <rPr>
        <sz val="11"/>
        <rFont val="微软雅黑"/>
        <charset val="134"/>
      </rPr>
      <t>劳伦斯大学</t>
    </r>
  </si>
  <si>
    <r>
      <rPr>
        <sz val="11"/>
        <rFont val="微软雅黑"/>
        <charset val="134"/>
      </rPr>
      <t>雷丁大学</t>
    </r>
  </si>
  <si>
    <r>
      <rPr>
        <sz val="11"/>
        <rFont val="微软雅黑"/>
        <charset val="134"/>
      </rPr>
      <t>里德学院</t>
    </r>
  </si>
  <si>
    <r>
      <rPr>
        <sz val="11"/>
        <rFont val="微软雅黑"/>
        <charset val="134"/>
      </rPr>
      <t>林肯大学</t>
    </r>
  </si>
  <si>
    <r>
      <rPr>
        <sz val="11"/>
        <rFont val="微软雅黑"/>
        <charset val="134"/>
      </rPr>
      <t>伦敦大学皇家霍洛威学院</t>
    </r>
  </si>
  <si>
    <r>
      <rPr>
        <sz val="11"/>
        <rFont val="微软雅黑"/>
        <charset val="134"/>
      </rPr>
      <t>伦敦大学金史密斯学院</t>
    </r>
  </si>
  <si>
    <r>
      <rPr>
        <sz val="11"/>
        <rFont val="微软雅黑"/>
        <charset val="134"/>
      </rPr>
      <t>伦敦玛丽女王大学</t>
    </r>
  </si>
  <si>
    <r>
      <rPr>
        <sz val="11"/>
        <rFont val="微软雅黑"/>
        <charset val="134"/>
      </rPr>
      <t>伦敦艺术大学</t>
    </r>
  </si>
  <si>
    <r>
      <rPr>
        <sz val="11"/>
        <rFont val="微软雅黑"/>
        <charset val="134"/>
      </rPr>
      <t>罗彻斯特理工学院</t>
    </r>
  </si>
  <si>
    <r>
      <rPr>
        <sz val="11"/>
        <rFont val="微软雅黑"/>
        <charset val="134"/>
      </rPr>
      <t>罗德学院</t>
    </r>
  </si>
  <si>
    <r>
      <rPr>
        <sz val="11"/>
        <rFont val="微软雅黑"/>
        <charset val="134"/>
      </rPr>
      <t>罗格斯大学纽瓦克分校</t>
    </r>
  </si>
  <si>
    <r>
      <rPr>
        <sz val="11"/>
        <rFont val="微软雅黑"/>
        <charset val="134"/>
      </rPr>
      <t>罗杰威廉姆斯大学</t>
    </r>
  </si>
  <si>
    <r>
      <rPr>
        <sz val="11"/>
        <rFont val="微软雅黑"/>
        <charset val="134"/>
      </rPr>
      <t>洛杉矶音乐家学院</t>
    </r>
  </si>
  <si>
    <r>
      <rPr>
        <sz val="11"/>
        <rFont val="微软雅黑"/>
        <charset val="134"/>
      </rPr>
      <t>麻省大学波士顿分校</t>
    </r>
  </si>
  <si>
    <r>
      <rPr>
        <sz val="11"/>
        <rFont val="微软雅黑"/>
        <charset val="134"/>
      </rPr>
      <t>麻省大学达特茅斯分校</t>
    </r>
  </si>
  <si>
    <r>
      <rPr>
        <sz val="11"/>
        <rFont val="微软雅黑"/>
        <charset val="134"/>
      </rPr>
      <t>麻省大学医学院</t>
    </r>
  </si>
  <si>
    <r>
      <rPr>
        <sz val="11"/>
        <rFont val="微软雅黑"/>
        <charset val="134"/>
      </rPr>
      <t>麻省药科与健康科学大学</t>
    </r>
  </si>
  <si>
    <r>
      <rPr>
        <sz val="11"/>
        <rFont val="微软雅黑"/>
        <charset val="134"/>
      </rPr>
      <t>麻省艺术与设计学院</t>
    </r>
  </si>
  <si>
    <r>
      <rPr>
        <sz val="11"/>
        <rFont val="微软雅黑"/>
        <charset val="134"/>
      </rPr>
      <t>马凯特大学</t>
    </r>
  </si>
  <si>
    <r>
      <rPr>
        <sz val="11"/>
        <rFont val="微软雅黑"/>
        <charset val="134"/>
      </rPr>
      <t>马里兰艺术学院</t>
    </r>
  </si>
  <si>
    <r>
      <rPr>
        <sz val="11"/>
        <rFont val="微软雅黑"/>
        <charset val="134"/>
      </rPr>
      <t>马萨诸塞大学洛厄尔分校</t>
    </r>
  </si>
  <si>
    <r>
      <rPr>
        <sz val="11"/>
        <rFont val="微软雅黑"/>
        <charset val="134"/>
      </rPr>
      <t>玛丽蒙特大学</t>
    </r>
  </si>
  <si>
    <r>
      <rPr>
        <sz val="11"/>
        <rFont val="微软雅黑"/>
        <charset val="134"/>
      </rPr>
      <t>玛丽斯特学院</t>
    </r>
  </si>
  <si>
    <r>
      <rPr>
        <sz val="11"/>
        <rFont val="微软雅黑"/>
        <charset val="134"/>
      </rPr>
      <t>迈阿密大学汉密尔顿</t>
    </r>
  </si>
  <si>
    <r>
      <rPr>
        <sz val="11"/>
        <rFont val="微软雅黑"/>
        <charset val="134"/>
      </rPr>
      <t>迈阿密大学米德尔敦分校</t>
    </r>
  </si>
  <si>
    <r>
      <rPr>
        <sz val="11"/>
        <rFont val="微软雅黑"/>
        <charset val="134"/>
      </rPr>
      <t>麦卡利斯特学院</t>
    </r>
  </si>
  <si>
    <r>
      <rPr>
        <sz val="11"/>
        <rFont val="微软雅黑"/>
        <charset val="134"/>
      </rPr>
      <t>麦克马斯特大学</t>
    </r>
  </si>
  <si>
    <r>
      <rPr>
        <sz val="11"/>
        <rFont val="微软雅黑"/>
        <charset val="134"/>
      </rPr>
      <t>曼哈顿学院</t>
    </r>
  </si>
  <si>
    <r>
      <rPr>
        <sz val="11"/>
        <rFont val="微软雅黑"/>
        <charset val="134"/>
      </rPr>
      <t>美国天主教大学</t>
    </r>
  </si>
  <si>
    <r>
      <rPr>
        <sz val="11"/>
        <rFont val="微软雅黑"/>
        <charset val="134"/>
      </rPr>
      <t>蒙纳士大学</t>
    </r>
  </si>
  <si>
    <r>
      <rPr>
        <sz val="11"/>
        <rFont val="微软雅黑"/>
        <charset val="134"/>
      </rPr>
      <t>米拉科斯塔学院</t>
    </r>
  </si>
  <si>
    <r>
      <rPr>
        <sz val="11"/>
        <rFont val="微软雅黑"/>
        <charset val="134"/>
      </rPr>
      <t>密涅瓦大学</t>
    </r>
  </si>
  <si>
    <r>
      <rPr>
        <sz val="11"/>
        <rFont val="微软雅黑"/>
        <charset val="134"/>
      </rPr>
      <t>密苏里大学圣路易斯分校</t>
    </r>
  </si>
  <si>
    <r>
      <rPr>
        <sz val="11"/>
        <rFont val="微软雅黑"/>
        <charset val="134"/>
      </rPr>
      <t>密歇根大学弗林特分校</t>
    </r>
  </si>
  <si>
    <r>
      <rPr>
        <sz val="11"/>
        <rFont val="微软雅黑"/>
        <charset val="134"/>
      </rPr>
      <t>明尼苏达大学克鲁斯丁分校</t>
    </r>
  </si>
  <si>
    <r>
      <rPr>
        <sz val="11"/>
        <rFont val="微软雅黑"/>
        <charset val="134"/>
      </rPr>
      <t>莫瑞麦克学院</t>
    </r>
  </si>
  <si>
    <r>
      <rPr>
        <sz val="11"/>
        <rFont val="微软雅黑"/>
        <charset val="134"/>
      </rPr>
      <t>墨尔本大学</t>
    </r>
  </si>
  <si>
    <r>
      <rPr>
        <sz val="11"/>
        <rFont val="微软雅黑"/>
        <charset val="134"/>
      </rPr>
      <t>默兰伯格学院</t>
    </r>
  </si>
  <si>
    <r>
      <rPr>
        <sz val="11"/>
        <rFont val="微软雅黑"/>
        <charset val="134"/>
      </rPr>
      <t>南方卫斯理大学</t>
    </r>
  </si>
  <si>
    <r>
      <rPr>
        <sz val="11"/>
        <rFont val="微软雅黑"/>
        <charset val="134"/>
      </rPr>
      <t>南弗吉尼亚大学</t>
    </r>
  </si>
  <si>
    <r>
      <rPr>
        <sz val="11"/>
        <rFont val="微软雅黑"/>
        <charset val="134"/>
      </rPr>
      <t>南佛罗里达大学</t>
    </r>
  </si>
  <si>
    <r>
      <rPr>
        <sz val="11"/>
        <rFont val="微软雅黑"/>
        <charset val="134"/>
      </rPr>
      <t>南加州建筑学院</t>
    </r>
  </si>
  <si>
    <r>
      <rPr>
        <sz val="11"/>
        <rFont val="微软雅黑"/>
        <charset val="134"/>
      </rPr>
      <t>南卡罗来纳大学</t>
    </r>
  </si>
  <si>
    <r>
      <rPr>
        <sz val="11"/>
        <rFont val="微软雅黑"/>
        <charset val="134"/>
      </rPr>
      <t>南卡罗莱纳大学</t>
    </r>
  </si>
  <si>
    <r>
      <rPr>
        <sz val="11"/>
        <rFont val="微软雅黑"/>
        <charset val="134"/>
      </rPr>
      <t>内华达大学拉斯维加斯分校</t>
    </r>
  </si>
  <si>
    <r>
      <rPr>
        <sz val="11"/>
        <rFont val="微软雅黑"/>
        <charset val="134"/>
      </rPr>
      <t>纽约城市大学布鲁克林学院</t>
    </r>
  </si>
  <si>
    <r>
      <rPr>
        <sz val="11"/>
        <rFont val="微软雅黑"/>
        <charset val="134"/>
      </rPr>
      <t>纽约时装技术学院</t>
    </r>
  </si>
  <si>
    <r>
      <rPr>
        <sz val="11"/>
        <rFont val="微软雅黑"/>
        <charset val="134"/>
      </rPr>
      <t>纽约市立大学</t>
    </r>
  </si>
  <si>
    <r>
      <rPr>
        <sz val="11"/>
        <rFont val="微软雅黑"/>
        <charset val="134"/>
      </rPr>
      <t>纽约州立大学奥尔巴尼分校</t>
    </r>
  </si>
  <si>
    <r>
      <rPr>
        <sz val="11"/>
        <rFont val="微软雅黑"/>
        <charset val="134"/>
      </rPr>
      <t>纽约州立大学宾汉姆顿分校</t>
    </r>
  </si>
  <si>
    <r>
      <rPr>
        <sz val="11"/>
        <rFont val="微软雅黑"/>
        <charset val="134"/>
      </rPr>
      <t>纽约州立大学古西堡分校</t>
    </r>
  </si>
  <si>
    <r>
      <rPr>
        <sz val="11"/>
        <rFont val="微软雅黑"/>
        <charset val="134"/>
      </rPr>
      <t>纽约州立大学新帕尔兹分校</t>
    </r>
  </si>
  <si>
    <r>
      <rPr>
        <sz val="11"/>
        <rFont val="微软雅黑"/>
        <charset val="134"/>
      </rPr>
      <t>诺克斯学院</t>
    </r>
  </si>
  <si>
    <r>
      <rPr>
        <sz val="11"/>
        <rFont val="微软雅黑"/>
        <charset val="134"/>
      </rPr>
      <t>佩斯大学</t>
    </r>
  </si>
  <si>
    <r>
      <rPr>
        <sz val="11"/>
        <rFont val="微软雅黑"/>
        <charset val="134"/>
      </rPr>
      <t>皮吉声大学</t>
    </r>
  </si>
  <si>
    <r>
      <rPr>
        <sz val="11"/>
        <rFont val="微软雅黑"/>
        <charset val="134"/>
      </rPr>
      <t>匹兹堡大学布拉德福德分校</t>
    </r>
  </si>
  <si>
    <r>
      <rPr>
        <sz val="11"/>
        <rFont val="微软雅黑"/>
        <charset val="134"/>
      </rPr>
      <t>匹兹堡大学格林斯堡分校</t>
    </r>
  </si>
  <si>
    <r>
      <rPr>
        <sz val="11"/>
        <rFont val="微软雅黑"/>
        <charset val="134"/>
      </rPr>
      <t>匹兹堡大学约翰城分校</t>
    </r>
  </si>
  <si>
    <r>
      <rPr>
        <sz val="11"/>
        <rFont val="微软雅黑"/>
        <charset val="134"/>
      </rPr>
      <t>普渡大学维恩堡分校</t>
    </r>
  </si>
  <si>
    <r>
      <rPr>
        <sz val="11"/>
        <rFont val="微软雅黑"/>
        <charset val="134"/>
      </rPr>
      <t>普渡大学西北分校</t>
    </r>
  </si>
  <si>
    <r>
      <rPr>
        <sz val="11"/>
        <rFont val="微软雅黑"/>
        <charset val="134"/>
      </rPr>
      <t>乔治梅森大学</t>
    </r>
  </si>
  <si>
    <r>
      <rPr>
        <sz val="11"/>
        <rFont val="微软雅黑"/>
        <charset val="134"/>
      </rPr>
      <t>萨凡纳州立大学</t>
    </r>
  </si>
  <si>
    <r>
      <rPr>
        <sz val="11"/>
        <rFont val="微软雅黑"/>
        <charset val="134"/>
      </rPr>
      <t>萨福克大学</t>
    </r>
  </si>
  <si>
    <r>
      <rPr>
        <sz val="11"/>
        <rFont val="微软雅黑"/>
        <charset val="134"/>
      </rPr>
      <t>萨塞克斯大学</t>
    </r>
  </si>
  <si>
    <r>
      <rPr>
        <sz val="11"/>
        <rFont val="微软雅黑"/>
        <charset val="134"/>
      </rPr>
      <t>三一大学</t>
    </r>
  </si>
  <si>
    <r>
      <rPr>
        <sz val="11"/>
        <rFont val="微软雅黑"/>
        <charset val="134"/>
      </rPr>
      <t>莎拉劳伦斯学院</t>
    </r>
  </si>
  <si>
    <r>
      <rPr>
        <sz val="11"/>
        <rFont val="微软雅黑"/>
        <charset val="134"/>
      </rPr>
      <t>上爱荷华大学</t>
    </r>
  </si>
  <si>
    <r>
      <rPr>
        <sz val="11"/>
        <rFont val="微软雅黑"/>
        <charset val="134"/>
      </rPr>
      <t>圣奥拉夫学院</t>
    </r>
  </si>
  <si>
    <r>
      <rPr>
        <sz val="11"/>
        <rFont val="微软雅黑"/>
        <charset val="134"/>
      </rPr>
      <t>圣地亚哥州立大学</t>
    </r>
  </si>
  <si>
    <r>
      <rPr>
        <sz val="11"/>
        <rFont val="微软雅黑"/>
        <charset val="134"/>
      </rPr>
      <t>圣何塞州立大学</t>
    </r>
  </si>
  <si>
    <r>
      <rPr>
        <sz val="11"/>
        <rFont val="微软雅黑"/>
        <charset val="134"/>
      </rPr>
      <t>圣劳伦斯大学</t>
    </r>
  </si>
  <si>
    <r>
      <rPr>
        <sz val="11"/>
        <rFont val="微软雅黑"/>
        <charset val="134"/>
      </rPr>
      <t>圣路易斯大学</t>
    </r>
  </si>
  <si>
    <r>
      <rPr>
        <sz val="11"/>
        <rFont val="微软雅黑"/>
        <charset val="134"/>
      </rPr>
      <t>圣玛丽山大学</t>
    </r>
  </si>
  <si>
    <r>
      <rPr>
        <sz val="11"/>
        <rFont val="微软雅黑"/>
        <charset val="134"/>
      </rPr>
      <t>圣欧拉夫学院</t>
    </r>
  </si>
  <si>
    <r>
      <rPr>
        <sz val="11"/>
        <rFont val="微软雅黑"/>
        <charset val="134"/>
      </rPr>
      <t>圣文森特山学院</t>
    </r>
  </si>
  <si>
    <r>
      <rPr>
        <sz val="11"/>
        <rFont val="微软雅黑"/>
        <charset val="134"/>
      </rPr>
      <t>石溪大学</t>
    </r>
  </si>
  <si>
    <r>
      <rPr>
        <sz val="11"/>
        <rFont val="微软雅黑"/>
        <charset val="134"/>
      </rPr>
      <t>史蒂文斯理工学院</t>
    </r>
  </si>
  <si>
    <r>
      <rPr>
        <sz val="11"/>
        <rFont val="微软雅黑"/>
        <charset val="134"/>
      </rPr>
      <t>塔尔萨大学</t>
    </r>
  </si>
  <si>
    <r>
      <rPr>
        <sz val="11"/>
        <rFont val="微软雅黑"/>
        <charset val="134"/>
      </rPr>
      <t>太平洋大学</t>
    </r>
  </si>
  <si>
    <r>
      <rPr>
        <sz val="11"/>
        <rFont val="微软雅黑"/>
        <charset val="134"/>
      </rPr>
      <t>特拉华大学</t>
    </r>
  </si>
  <si>
    <r>
      <rPr>
        <sz val="11"/>
        <rFont val="微软雅黑"/>
        <charset val="134"/>
      </rPr>
      <t>天普大学</t>
    </r>
  </si>
  <si>
    <r>
      <rPr>
        <sz val="11"/>
        <rFont val="微软雅黑"/>
        <charset val="134"/>
      </rPr>
      <t>托莱多大学</t>
    </r>
  </si>
  <si>
    <r>
      <rPr>
        <sz val="11"/>
        <rFont val="微软雅黑"/>
        <charset val="134"/>
      </rPr>
      <t>威斯康辛大学史帝文分校</t>
    </r>
  </si>
  <si>
    <r>
      <rPr>
        <sz val="11"/>
        <rFont val="微软雅黑"/>
        <charset val="134"/>
      </rPr>
      <t>威斯康星大学密尔沃基分校</t>
    </r>
  </si>
  <si>
    <r>
      <rPr>
        <sz val="11"/>
        <rFont val="微软雅黑"/>
        <charset val="134"/>
      </rPr>
      <t>威斯敏斯特大学</t>
    </r>
  </si>
  <si>
    <r>
      <rPr>
        <sz val="11"/>
        <rFont val="微软雅黑"/>
        <charset val="134"/>
      </rPr>
      <t>威斯敏斯特学院</t>
    </r>
  </si>
  <si>
    <r>
      <rPr>
        <sz val="11"/>
        <rFont val="微软雅黑"/>
        <charset val="134"/>
      </rPr>
      <t>韦尔斯学院</t>
    </r>
  </si>
  <si>
    <r>
      <rPr>
        <sz val="11"/>
        <rFont val="微软雅黑"/>
        <charset val="134"/>
      </rPr>
      <t>卫斯理学院</t>
    </r>
  </si>
  <si>
    <r>
      <rPr>
        <sz val="11"/>
        <rFont val="微软雅黑"/>
        <charset val="134"/>
      </rPr>
      <t>伍斯特学院</t>
    </r>
  </si>
  <si>
    <r>
      <rPr>
        <sz val="11"/>
        <rFont val="微软雅黑"/>
        <charset val="134"/>
      </rPr>
      <t>西澳大学</t>
    </r>
  </si>
  <si>
    <r>
      <rPr>
        <sz val="11"/>
        <rFont val="微软雅黑"/>
        <charset val="134"/>
      </rPr>
      <t>西东大学</t>
    </r>
  </si>
  <si>
    <r>
      <rPr>
        <sz val="11"/>
        <rFont val="微软雅黑"/>
        <charset val="134"/>
      </rPr>
      <t>西弗吉尼亚州立大学</t>
    </r>
  </si>
  <si>
    <r>
      <rPr>
        <sz val="11"/>
        <rFont val="微软雅黑"/>
        <charset val="134"/>
      </rPr>
      <t>西蒙菲莎大学</t>
    </r>
  </si>
  <si>
    <r>
      <rPr>
        <sz val="11"/>
        <rFont val="微软雅黑"/>
        <charset val="134"/>
      </rPr>
      <t>西密歇根大学</t>
    </r>
  </si>
  <si>
    <r>
      <rPr>
        <sz val="11"/>
        <rFont val="微软雅黑"/>
        <charset val="134"/>
      </rPr>
      <t>西南大学</t>
    </r>
  </si>
  <si>
    <r>
      <rPr>
        <sz val="11"/>
        <rFont val="微软雅黑"/>
        <charset val="134"/>
      </rPr>
      <t>西雅图大学</t>
    </r>
  </si>
  <si>
    <r>
      <rPr>
        <sz val="11"/>
        <rFont val="微软雅黑"/>
        <charset val="134"/>
      </rPr>
      <t>香港理工大学</t>
    </r>
  </si>
  <si>
    <r>
      <rPr>
        <sz val="11"/>
        <rFont val="微软雅黑"/>
        <charset val="134"/>
      </rPr>
      <t>协和大学尔湾分校</t>
    </r>
  </si>
  <si>
    <r>
      <rPr>
        <sz val="11"/>
        <rFont val="微软雅黑"/>
        <charset val="134"/>
      </rPr>
      <t>辛辛那提音乐学院</t>
    </r>
  </si>
  <si>
    <r>
      <rPr>
        <sz val="11"/>
        <rFont val="微软雅黑"/>
        <charset val="134"/>
      </rPr>
      <t>新罕布什尔南方大学</t>
    </r>
  </si>
  <si>
    <r>
      <rPr>
        <sz val="11"/>
        <rFont val="微软雅黑"/>
        <charset val="134"/>
      </rPr>
      <t>新南威尔士大学</t>
    </r>
  </si>
  <si>
    <r>
      <rPr>
        <sz val="11"/>
        <rFont val="微软雅黑"/>
        <charset val="134"/>
      </rPr>
      <t>新学院</t>
    </r>
  </si>
  <si>
    <r>
      <rPr>
        <sz val="11"/>
        <rFont val="微软雅黑"/>
        <charset val="134"/>
      </rPr>
      <t>亚利桑那州立大学</t>
    </r>
  </si>
  <si>
    <r>
      <rPr>
        <sz val="11"/>
        <rFont val="微软雅黑"/>
        <charset val="134"/>
      </rPr>
      <t>伊利诺伊州立大学</t>
    </r>
  </si>
  <si>
    <r>
      <rPr>
        <sz val="11"/>
        <rFont val="微软雅黑"/>
        <charset val="134"/>
      </rPr>
      <t>依隆大学</t>
    </r>
  </si>
  <si>
    <r>
      <rPr>
        <sz val="11"/>
        <rFont val="微软雅黑"/>
        <charset val="134"/>
      </rPr>
      <t>艺术中心设计学院</t>
    </r>
  </si>
  <si>
    <r>
      <rPr>
        <sz val="11"/>
        <rFont val="微软雅黑"/>
        <charset val="134"/>
      </rPr>
      <t>英国创意艺术大学</t>
    </r>
  </si>
  <si>
    <r>
      <rPr>
        <sz val="11"/>
        <rFont val="微软雅黑"/>
        <charset val="134"/>
      </rPr>
      <t>犹他大学</t>
    </r>
  </si>
  <si>
    <r>
      <rPr>
        <sz val="11"/>
        <rFont val="微软雅黑"/>
        <charset val="134"/>
      </rPr>
      <t>长岛大学</t>
    </r>
  </si>
  <si>
    <r>
      <rPr>
        <sz val="11"/>
        <rFont val="微软雅黑"/>
        <charset val="134"/>
      </rPr>
      <t>芝加哥洛约拉大学</t>
    </r>
  </si>
  <si>
    <r>
      <rPr>
        <sz val="11"/>
        <rFont val="微软雅黑"/>
        <charset val="134"/>
      </rPr>
      <t>芝加哥州立大学</t>
    </r>
  </si>
  <si>
    <r>
      <rPr>
        <sz val="11"/>
        <rFont val="微软雅黑"/>
        <charset val="134"/>
      </rPr>
      <t>中佛罗里达大学</t>
    </r>
  </si>
  <si>
    <r>
      <rPr>
        <sz val="11"/>
        <rFont val="微软雅黑"/>
        <charset val="134"/>
      </rPr>
      <t>佐治亚州立大学</t>
    </r>
  </si>
  <si>
    <r>
      <rPr>
        <sz val="11"/>
        <rFont val="微软雅黑"/>
        <charset val="134"/>
      </rPr>
      <t>新英格兰音乐学院</t>
    </r>
  </si>
  <si>
    <r>
      <rPr>
        <sz val="11"/>
        <rFont val="微软雅黑"/>
        <charset val="134"/>
      </rPr>
      <t>阿伯里斯特维斯大学</t>
    </r>
  </si>
  <si>
    <r>
      <rPr>
        <sz val="11"/>
        <rFont val="微软雅黑"/>
        <charset val="134"/>
      </rPr>
      <t>阿德莱德大学</t>
    </r>
  </si>
  <si>
    <r>
      <rPr>
        <sz val="11"/>
        <rFont val="微软雅黑"/>
        <charset val="134"/>
      </rPr>
      <t>阿尔伯塔大学</t>
    </r>
  </si>
  <si>
    <r>
      <rPr>
        <sz val="11"/>
        <rFont val="微软雅黑"/>
        <charset val="134"/>
      </rPr>
      <t>阿尔伯塔艺术设计学院</t>
    </r>
  </si>
  <si>
    <r>
      <rPr>
        <sz val="11"/>
        <rFont val="微软雅黑"/>
        <charset val="134"/>
      </rPr>
      <t>阿尔斯特大学</t>
    </r>
  </si>
  <si>
    <r>
      <rPr>
        <sz val="11"/>
        <rFont val="微软雅黑"/>
        <charset val="134"/>
      </rPr>
      <t>阿姆斯特丹大学</t>
    </r>
  </si>
  <si>
    <r>
      <rPr>
        <sz val="11"/>
        <rFont val="微软雅黑"/>
        <charset val="134"/>
      </rPr>
      <t>阿姆斯特丹自由大学</t>
    </r>
  </si>
  <si>
    <r>
      <rPr>
        <sz val="11"/>
        <rFont val="微软雅黑"/>
        <charset val="134"/>
      </rPr>
      <t>阿斯顿大学</t>
    </r>
  </si>
  <si>
    <r>
      <rPr>
        <sz val="11"/>
        <rFont val="微软雅黑"/>
        <charset val="134"/>
      </rPr>
      <t>埃塞克高等商学院</t>
    </r>
  </si>
  <si>
    <r>
      <rPr>
        <sz val="11"/>
        <rFont val="微软雅黑"/>
        <charset val="134"/>
      </rPr>
      <t>埃因霍芬理工大学</t>
    </r>
  </si>
  <si>
    <r>
      <rPr>
        <sz val="11"/>
        <rFont val="微软雅黑"/>
        <charset val="134"/>
      </rPr>
      <t>艾米丽卡尔艺术设计学院</t>
    </r>
  </si>
  <si>
    <r>
      <rPr>
        <sz val="11"/>
        <rFont val="微软雅黑"/>
        <charset val="134"/>
      </rPr>
      <t>爱德华王子岛大学</t>
    </r>
  </si>
  <si>
    <r>
      <rPr>
        <sz val="11"/>
        <rFont val="微软雅黑"/>
        <charset val="134"/>
      </rPr>
      <t>安大略艺术设计学院</t>
    </r>
  </si>
  <si>
    <r>
      <rPr>
        <sz val="11"/>
        <rFont val="微软雅黑"/>
        <charset val="134"/>
      </rPr>
      <t>安格利亚鲁斯金大学</t>
    </r>
  </si>
  <si>
    <r>
      <rPr>
        <sz val="11"/>
        <rFont val="微软雅黑"/>
        <charset val="134"/>
      </rPr>
      <t>奥尔巴尼大学</t>
    </r>
  </si>
  <si>
    <r>
      <rPr>
        <sz val="11"/>
        <rFont val="微软雅黑"/>
        <charset val="134"/>
      </rPr>
      <t>奥克兰理工大学</t>
    </r>
  </si>
  <si>
    <r>
      <rPr>
        <sz val="11"/>
        <rFont val="微软雅黑"/>
        <charset val="134"/>
      </rPr>
      <t>奥塔哥大学</t>
    </r>
  </si>
  <si>
    <r>
      <rPr>
        <sz val="11"/>
        <rFont val="微软雅黑"/>
        <charset val="134"/>
      </rPr>
      <t>澳大利亚国立大学</t>
    </r>
  </si>
  <si>
    <r>
      <rPr>
        <sz val="11"/>
        <rFont val="微软雅黑"/>
        <charset val="134"/>
      </rPr>
      <t>巴黎高等商学院</t>
    </r>
  </si>
  <si>
    <r>
      <rPr>
        <sz val="11"/>
        <rFont val="微软雅黑"/>
        <charset val="134"/>
      </rPr>
      <t>巴黎政治大学</t>
    </r>
  </si>
  <si>
    <r>
      <rPr>
        <sz val="11"/>
        <rFont val="微软雅黑"/>
        <charset val="134"/>
      </rPr>
      <t>巴斯泉大学</t>
    </r>
  </si>
  <si>
    <r>
      <rPr>
        <sz val="11"/>
        <rFont val="微软雅黑"/>
        <charset val="134"/>
      </rPr>
      <t>柏丽慕达时装学院</t>
    </r>
  </si>
  <si>
    <r>
      <rPr>
        <sz val="11"/>
        <rFont val="微软雅黑"/>
        <charset val="134"/>
      </rPr>
      <t>班戈大学</t>
    </r>
  </si>
  <si>
    <r>
      <rPr>
        <sz val="11"/>
        <rFont val="微软雅黑"/>
        <charset val="134"/>
      </rPr>
      <t>邦德大学</t>
    </r>
  </si>
  <si>
    <r>
      <rPr>
        <sz val="11"/>
        <rFont val="微软雅黑"/>
        <charset val="134"/>
      </rPr>
      <t>北安普顿大学</t>
    </r>
  </si>
  <si>
    <r>
      <rPr>
        <sz val="11"/>
        <rFont val="微软雅黑"/>
        <charset val="134"/>
      </rPr>
      <t>北卡罗来纳大学教堂山分校</t>
    </r>
  </si>
  <si>
    <r>
      <rPr>
        <sz val="11"/>
        <rFont val="微软雅黑"/>
        <charset val="134"/>
      </rPr>
      <t>北卡罗来纳大学夏洛特分校</t>
    </r>
  </si>
  <si>
    <r>
      <rPr>
        <sz val="11"/>
        <rFont val="微软雅黑"/>
        <charset val="134"/>
      </rPr>
      <t>贝尔法斯特女王大学</t>
    </r>
  </si>
  <si>
    <r>
      <rPr>
        <sz val="11"/>
        <rFont val="微软雅黑"/>
        <charset val="134"/>
      </rPr>
      <t>本宁顿学院</t>
    </r>
  </si>
  <si>
    <r>
      <rPr>
        <sz val="11"/>
        <rFont val="微软雅黑"/>
        <charset val="134"/>
      </rPr>
      <t>宾州州立大学阿宾顿分校</t>
    </r>
  </si>
  <si>
    <r>
      <rPr>
        <sz val="11"/>
        <rFont val="微软雅黑"/>
        <charset val="134"/>
      </rPr>
      <t>伯恩茅斯大学</t>
    </r>
  </si>
  <si>
    <r>
      <rPr>
        <sz val="11"/>
        <rFont val="微软雅黑"/>
        <charset val="134"/>
      </rPr>
      <t>伯恩茅斯艺术大学</t>
    </r>
  </si>
  <si>
    <r>
      <rPr>
        <sz val="11"/>
        <rFont val="微软雅黑"/>
        <charset val="134"/>
      </rPr>
      <t>伯明翰城市大学</t>
    </r>
  </si>
  <si>
    <r>
      <rPr>
        <sz val="11"/>
        <rFont val="微软雅黑"/>
        <charset val="134"/>
      </rPr>
      <t>伯明翰大学学院</t>
    </r>
  </si>
  <si>
    <r>
      <rPr>
        <sz val="11"/>
        <rFont val="微软雅黑"/>
        <charset val="134"/>
      </rPr>
      <t>布莱顿大学</t>
    </r>
  </si>
  <si>
    <r>
      <rPr>
        <sz val="11"/>
        <rFont val="微软雅黑"/>
        <charset val="134"/>
      </rPr>
      <t>布鲁克大学</t>
    </r>
  </si>
  <si>
    <r>
      <rPr>
        <sz val="11"/>
        <rFont val="微软雅黑"/>
        <charset val="134"/>
      </rPr>
      <t>创意艺术大学</t>
    </r>
  </si>
  <si>
    <r>
      <rPr>
        <sz val="11"/>
        <rFont val="微软雅黑"/>
        <charset val="134"/>
      </rPr>
      <t>达尔豪斯大学</t>
    </r>
  </si>
  <si>
    <r>
      <rPr>
        <sz val="11"/>
        <rFont val="微软雅黑"/>
        <charset val="134"/>
      </rPr>
      <t>大阪大学</t>
    </r>
  </si>
  <si>
    <r>
      <rPr>
        <sz val="11"/>
        <rFont val="微软雅黑"/>
        <charset val="134"/>
      </rPr>
      <t>代尔夫特理工大学</t>
    </r>
  </si>
  <si>
    <r>
      <rPr>
        <sz val="11"/>
        <rFont val="微软雅黑"/>
        <charset val="134"/>
      </rPr>
      <t>德国奥托贝森商学院</t>
    </r>
  </si>
  <si>
    <r>
      <rPr>
        <sz val="11"/>
        <rFont val="微软雅黑"/>
        <charset val="134"/>
      </rPr>
      <t>德克萨斯大学休斯顿健康科学中心（圣安东尼奥）</t>
    </r>
  </si>
  <si>
    <r>
      <rPr>
        <sz val="11"/>
        <rFont val="微软雅黑"/>
        <charset val="134"/>
      </rPr>
      <t>德克萨斯州立大学</t>
    </r>
  </si>
  <si>
    <r>
      <rPr>
        <sz val="11"/>
        <rFont val="微软雅黑"/>
        <charset val="134"/>
      </rPr>
      <t>德蒙福特大学</t>
    </r>
  </si>
  <si>
    <r>
      <rPr>
        <sz val="11"/>
        <rFont val="微软雅黑"/>
        <charset val="134"/>
      </rPr>
      <t>邓迪大学</t>
    </r>
  </si>
  <si>
    <r>
      <rPr>
        <sz val="11"/>
        <rFont val="微软雅黑"/>
        <charset val="134"/>
      </rPr>
      <t>迪肯大学</t>
    </r>
  </si>
  <si>
    <r>
      <rPr>
        <sz val="11"/>
        <rFont val="微软雅黑"/>
        <charset val="134"/>
      </rPr>
      <t>东京大学</t>
    </r>
  </si>
  <si>
    <r>
      <rPr>
        <sz val="11"/>
        <rFont val="微软雅黑"/>
        <charset val="134"/>
      </rPr>
      <t>东京庆应义塾大学</t>
    </r>
  </si>
  <si>
    <r>
      <rPr>
        <sz val="11"/>
        <rFont val="微软雅黑"/>
        <charset val="134"/>
      </rPr>
      <t>都柏林大学</t>
    </r>
  </si>
  <si>
    <r>
      <rPr>
        <sz val="11"/>
        <rFont val="微软雅黑"/>
        <charset val="134"/>
      </rPr>
      <t>都柏林圣三一大学</t>
    </r>
  </si>
  <si>
    <r>
      <rPr>
        <sz val="11"/>
        <rFont val="微软雅黑"/>
        <charset val="134"/>
      </rPr>
      <t>多伦多大学密西沙加校区</t>
    </r>
  </si>
  <si>
    <r>
      <rPr>
        <sz val="11"/>
        <rFont val="微软雅黑"/>
        <charset val="134"/>
      </rPr>
      <t>多伦多大学世嘉堡校区</t>
    </r>
  </si>
  <si>
    <r>
      <rPr>
        <sz val="11"/>
        <rFont val="微软雅黑"/>
        <charset val="134"/>
      </rPr>
      <t>多伦多都会大学</t>
    </r>
  </si>
  <si>
    <r>
      <rPr>
        <sz val="11"/>
        <rFont val="微软雅黑"/>
        <charset val="134"/>
      </rPr>
      <t>法国北方高等商学院</t>
    </r>
  </si>
  <si>
    <r>
      <rPr>
        <sz val="11"/>
        <rFont val="微软雅黑"/>
        <charset val="134"/>
      </rPr>
      <t>法国里昂商学院</t>
    </r>
  </si>
  <si>
    <r>
      <rPr>
        <sz val="11"/>
        <rFont val="微软雅黑"/>
        <charset val="134"/>
      </rPr>
      <t>法兰克福金融管理学院</t>
    </r>
  </si>
  <si>
    <r>
      <rPr>
        <sz val="11"/>
        <rFont val="微软雅黑"/>
        <charset val="134"/>
      </rPr>
      <t>福赛大学</t>
    </r>
  </si>
  <si>
    <r>
      <rPr>
        <sz val="11"/>
        <rFont val="微软雅黑"/>
        <charset val="134"/>
      </rPr>
      <t>冈山大学</t>
    </r>
  </si>
  <si>
    <r>
      <rPr>
        <sz val="11"/>
        <rFont val="微软雅黑"/>
        <charset val="134"/>
      </rPr>
      <t>哥伦布州立大学</t>
    </r>
  </si>
  <si>
    <r>
      <rPr>
        <sz val="11"/>
        <rFont val="微软雅黑"/>
        <charset val="134"/>
      </rPr>
      <t>格拉斯哥艺术学院</t>
    </r>
  </si>
  <si>
    <r>
      <rPr>
        <sz val="11"/>
        <rFont val="微软雅黑"/>
        <charset val="134"/>
      </rPr>
      <t>格里昂高等教育学院</t>
    </r>
  </si>
  <si>
    <r>
      <rPr>
        <sz val="11"/>
        <rFont val="微软雅黑"/>
        <charset val="134"/>
      </rPr>
      <t>格林威治大学</t>
    </r>
  </si>
  <si>
    <r>
      <rPr>
        <sz val="11"/>
        <rFont val="微软雅黑"/>
        <charset val="134"/>
      </rPr>
      <t>格罗宁根大学</t>
    </r>
  </si>
  <si>
    <r>
      <rPr>
        <sz val="11"/>
        <rFont val="微软雅黑"/>
        <charset val="134"/>
      </rPr>
      <t>贡萨格大学</t>
    </r>
  </si>
  <si>
    <r>
      <rPr>
        <sz val="11"/>
        <rFont val="微软雅黑"/>
        <charset val="134"/>
      </rPr>
      <t>圭尔夫大学</t>
    </r>
  </si>
  <si>
    <r>
      <rPr>
        <sz val="11"/>
        <rFont val="微软雅黑"/>
        <charset val="134"/>
      </rPr>
      <t>国际社会科学自由大学</t>
    </r>
  </si>
  <si>
    <r>
      <rPr>
        <sz val="11"/>
        <rFont val="微软雅黑"/>
        <charset val="134"/>
      </rPr>
      <t>国立九州大学</t>
    </r>
  </si>
  <si>
    <r>
      <rPr>
        <sz val="11"/>
        <rFont val="微软雅黑"/>
        <charset val="134"/>
      </rPr>
      <t>哈德斯菲尔德大学</t>
    </r>
  </si>
  <si>
    <r>
      <rPr>
        <sz val="11"/>
        <rFont val="微软雅黑"/>
        <charset val="134"/>
      </rPr>
      <t>赫尔大学</t>
    </r>
  </si>
  <si>
    <r>
      <rPr>
        <sz val="11"/>
        <rFont val="微软雅黑"/>
        <charset val="134"/>
      </rPr>
      <t>皇家墨尔本理工大学</t>
    </r>
  </si>
  <si>
    <r>
      <rPr>
        <sz val="11"/>
        <rFont val="微软雅黑"/>
        <charset val="134"/>
      </rPr>
      <t>皇家兽医学院</t>
    </r>
  </si>
  <si>
    <r>
      <rPr>
        <sz val="11"/>
        <rFont val="微软雅黑"/>
        <charset val="134"/>
      </rPr>
      <t>皇家中央演讲和戏剧学院</t>
    </r>
  </si>
  <si>
    <r>
      <rPr>
        <sz val="11"/>
        <rFont val="微软雅黑"/>
        <charset val="134"/>
      </rPr>
      <t>惠特沃斯大学</t>
    </r>
  </si>
  <si>
    <r>
      <rPr>
        <sz val="11"/>
        <rFont val="微软雅黑"/>
        <charset val="134"/>
      </rPr>
      <t>霍夫斯特拉大学</t>
    </r>
  </si>
  <si>
    <r>
      <rPr>
        <sz val="11"/>
        <rFont val="微软雅黑"/>
        <charset val="134"/>
      </rPr>
      <t>基尔大学</t>
    </r>
  </si>
  <si>
    <r>
      <rPr>
        <sz val="11"/>
        <rFont val="微软雅黑"/>
        <charset val="134"/>
      </rPr>
      <t>加利福尼亚大学尔湾分校</t>
    </r>
  </si>
  <si>
    <r>
      <rPr>
        <sz val="11"/>
        <rFont val="微软雅黑"/>
        <charset val="134"/>
      </rPr>
      <t>加利福尼亚大学洛杉矶分校</t>
    </r>
  </si>
  <si>
    <r>
      <rPr>
        <sz val="11"/>
        <rFont val="微软雅黑"/>
        <charset val="134"/>
      </rPr>
      <t>加拿大皇后大学</t>
    </r>
  </si>
  <si>
    <r>
      <rPr>
        <sz val="11"/>
        <rFont val="微软雅黑"/>
        <charset val="134"/>
      </rPr>
      <t>建筑联盟学院</t>
    </r>
  </si>
  <si>
    <r>
      <rPr>
        <sz val="11"/>
        <rFont val="微软雅黑"/>
        <charset val="134"/>
      </rPr>
      <t>剑桥视觉及表演艺术学校</t>
    </r>
  </si>
  <si>
    <r>
      <rPr>
        <sz val="11"/>
        <rFont val="微软雅黑"/>
        <charset val="134"/>
      </rPr>
      <t>金斯顿大学</t>
    </r>
  </si>
  <si>
    <r>
      <rPr>
        <sz val="11"/>
        <rFont val="微软雅黑"/>
        <charset val="134"/>
      </rPr>
      <t>京都大学</t>
    </r>
  </si>
  <si>
    <r>
      <rPr>
        <sz val="11"/>
        <rFont val="微软雅黑"/>
        <charset val="134"/>
      </rPr>
      <t>旧金山音乐学院</t>
    </r>
  </si>
  <si>
    <r>
      <rPr>
        <sz val="11"/>
        <rFont val="微软雅黑"/>
        <charset val="134"/>
      </rPr>
      <t>卡尔顿大学</t>
    </r>
  </si>
  <si>
    <r>
      <rPr>
        <sz val="11"/>
        <rFont val="微软雅黑"/>
        <charset val="134"/>
      </rPr>
      <t>卡拉马祖学院</t>
    </r>
  </si>
  <si>
    <r>
      <rPr>
        <sz val="11"/>
        <rFont val="微软雅黑"/>
        <charset val="134"/>
      </rPr>
      <t>卡耐基梅隆大学卡塔尔分校</t>
    </r>
  </si>
  <si>
    <r>
      <rPr>
        <sz val="11"/>
        <rFont val="微软雅黑"/>
        <charset val="134"/>
      </rPr>
      <t>坎特伯雷大学</t>
    </r>
  </si>
  <si>
    <r>
      <rPr>
        <sz val="11"/>
        <rFont val="微软雅黑"/>
        <charset val="134"/>
      </rPr>
      <t>坎特伯雷理工学院</t>
    </r>
  </si>
  <si>
    <r>
      <rPr>
        <sz val="11"/>
        <rFont val="微软雅黑"/>
        <charset val="134"/>
      </rPr>
      <t>康考迪亚大学</t>
    </r>
  </si>
  <si>
    <r>
      <rPr>
        <sz val="11"/>
        <rFont val="微软雅黑"/>
        <charset val="134"/>
      </rPr>
      <t>考文垂大学</t>
    </r>
  </si>
  <si>
    <r>
      <rPr>
        <sz val="11"/>
        <rFont val="微软雅黑"/>
        <charset val="134"/>
      </rPr>
      <t>科尔本音乐学院</t>
    </r>
  </si>
  <si>
    <r>
      <rPr>
        <sz val="11"/>
        <rFont val="微软雅黑"/>
        <charset val="134"/>
      </rPr>
      <t>科廷大学新加坡校区</t>
    </r>
  </si>
  <si>
    <r>
      <rPr>
        <sz val="11"/>
        <rFont val="微软雅黑"/>
        <charset val="134"/>
      </rPr>
      <t>克利夫兰音乐学院</t>
    </r>
  </si>
  <si>
    <r>
      <rPr>
        <sz val="11"/>
        <rFont val="微软雅黑"/>
        <charset val="134"/>
      </rPr>
      <t>奎尔夫大学</t>
    </r>
  </si>
  <si>
    <r>
      <rPr>
        <sz val="11"/>
        <rFont val="微软雅黑"/>
        <charset val="134"/>
      </rPr>
      <t>昆士兰大学</t>
    </r>
  </si>
  <si>
    <r>
      <rPr>
        <sz val="11"/>
        <rFont val="微软雅黑"/>
        <charset val="134"/>
      </rPr>
      <t>昆士兰科技大学</t>
    </r>
  </si>
  <si>
    <r>
      <rPr>
        <sz val="11"/>
        <rFont val="微软雅黑"/>
        <charset val="134"/>
      </rPr>
      <t>拉斐特学院</t>
    </r>
  </si>
  <si>
    <r>
      <rPr>
        <sz val="11"/>
        <rFont val="微软雅黑"/>
        <charset val="134"/>
      </rPr>
      <t>拉古那艺术设计学院</t>
    </r>
  </si>
  <si>
    <r>
      <rPr>
        <sz val="11"/>
        <rFont val="微软雅黑"/>
        <charset val="134"/>
      </rPr>
      <t>莱顿大学</t>
    </r>
  </si>
  <si>
    <r>
      <rPr>
        <sz val="11"/>
        <rFont val="微软雅黑"/>
        <charset val="134"/>
      </rPr>
      <t>郎伊音乐学院</t>
    </r>
  </si>
  <si>
    <r>
      <rPr>
        <sz val="11"/>
        <rFont val="微软雅黑"/>
        <charset val="134"/>
      </rPr>
      <t>劳瑞尔大学</t>
    </r>
  </si>
  <si>
    <r>
      <rPr>
        <sz val="11"/>
        <rFont val="微软雅黑"/>
        <charset val="134"/>
      </rPr>
      <t>立命馆亚洲太平洋大学</t>
    </r>
  </si>
  <si>
    <r>
      <rPr>
        <sz val="11"/>
        <rFont val="微软雅黑"/>
        <charset val="134"/>
      </rPr>
      <t>利物浦赫普大学</t>
    </r>
  </si>
  <si>
    <r>
      <rPr>
        <sz val="11"/>
        <rFont val="微软雅黑"/>
        <charset val="134"/>
      </rPr>
      <t>利兹贝克特大学</t>
    </r>
  </si>
  <si>
    <r>
      <rPr>
        <sz val="11"/>
        <rFont val="微软雅黑"/>
        <charset val="134"/>
      </rPr>
      <t>利兹艺术大学</t>
    </r>
  </si>
  <si>
    <r>
      <rPr>
        <sz val="11"/>
        <rFont val="微软雅黑"/>
        <charset val="134"/>
      </rPr>
      <t>利兹音乐学院</t>
    </r>
  </si>
  <si>
    <r>
      <rPr>
        <sz val="11"/>
        <rFont val="微软雅黑"/>
        <charset val="134"/>
      </rPr>
      <t>鹿特丹伊拉斯姆斯大学</t>
    </r>
  </si>
  <si>
    <r>
      <rPr>
        <sz val="11"/>
        <rFont val="微软雅黑"/>
        <charset val="134"/>
      </rPr>
      <t>伦敦城市大学</t>
    </r>
  </si>
  <si>
    <r>
      <rPr>
        <sz val="11"/>
        <rFont val="微软雅黑"/>
        <charset val="134"/>
      </rPr>
      <t>伦敦大学伯贝克学院</t>
    </r>
  </si>
  <si>
    <r>
      <rPr>
        <sz val="11"/>
        <rFont val="微软雅黑"/>
        <charset val="134"/>
      </rPr>
      <t>伦敦大学城市学院</t>
    </r>
  </si>
  <si>
    <r>
      <rPr>
        <sz val="11"/>
        <rFont val="微软雅黑"/>
        <charset val="134"/>
      </rPr>
      <t>伦敦大学亚非学院</t>
    </r>
  </si>
  <si>
    <r>
      <rPr>
        <sz val="11"/>
        <rFont val="微软雅黑"/>
        <charset val="134"/>
      </rPr>
      <t>伦敦商学院</t>
    </r>
  </si>
  <si>
    <r>
      <rPr>
        <sz val="11"/>
        <rFont val="微软雅黑"/>
        <charset val="134"/>
      </rPr>
      <t>罗格斯大学新布朗斯维克分校</t>
    </r>
  </si>
  <si>
    <r>
      <rPr>
        <sz val="11"/>
        <rFont val="微软雅黑"/>
        <charset val="134"/>
      </rPr>
      <t>洛桑大学</t>
    </r>
  </si>
  <si>
    <r>
      <rPr>
        <sz val="11"/>
        <rFont val="微软雅黑"/>
        <charset val="134"/>
      </rPr>
      <t>洛杉矶音乐学院</t>
    </r>
  </si>
  <si>
    <r>
      <rPr>
        <sz val="11"/>
        <rFont val="微软雅黑"/>
        <charset val="134"/>
      </rPr>
      <t>马兰戈尼学院</t>
    </r>
  </si>
  <si>
    <r>
      <rPr>
        <sz val="11"/>
        <rFont val="微软雅黑"/>
        <charset val="134"/>
      </rPr>
      <t>马里兰大学帕克分校</t>
    </r>
  </si>
  <si>
    <r>
      <rPr>
        <sz val="11"/>
        <rFont val="微软雅黑"/>
        <charset val="134"/>
      </rPr>
      <t>曼彻斯特城市大学</t>
    </r>
  </si>
  <si>
    <r>
      <rPr>
        <sz val="11"/>
        <rFont val="微软雅黑"/>
        <charset val="134"/>
      </rPr>
      <t>曼哈顿音乐学院</t>
    </r>
  </si>
  <si>
    <r>
      <rPr>
        <sz val="11"/>
        <rFont val="微软雅黑"/>
        <charset val="134"/>
      </rPr>
      <t>曼尼斯音乐学院</t>
    </r>
  </si>
  <si>
    <r>
      <rPr>
        <sz val="11"/>
        <rFont val="微软雅黑"/>
        <charset val="134"/>
      </rPr>
      <t>曼尼托巴大学</t>
    </r>
  </si>
  <si>
    <r>
      <rPr>
        <sz val="11"/>
        <rFont val="微软雅黑"/>
        <charset val="134"/>
      </rPr>
      <t>美国时尚设计商业学院</t>
    </r>
  </si>
  <si>
    <r>
      <rPr>
        <sz val="11"/>
        <rFont val="微软雅黑"/>
        <charset val="134"/>
      </rPr>
      <t>蒙纳士大学马来西亚校区</t>
    </r>
  </si>
  <si>
    <r>
      <rPr>
        <sz val="11"/>
        <rFont val="微软雅黑"/>
        <charset val="134"/>
      </rPr>
      <t>蒙特勒酒店管理学院</t>
    </r>
  </si>
  <si>
    <r>
      <rPr>
        <sz val="11"/>
        <rFont val="微软雅黑"/>
        <charset val="134"/>
      </rPr>
      <t>米德塞克斯大学</t>
    </r>
  </si>
  <si>
    <r>
      <rPr>
        <sz val="11"/>
        <rFont val="微软雅黑"/>
        <charset val="134"/>
      </rPr>
      <t>米兰新美术学院</t>
    </r>
  </si>
  <si>
    <r>
      <rPr>
        <sz val="11"/>
        <rFont val="微软雅黑"/>
        <charset val="134"/>
      </rPr>
      <t>密德萨斯大学</t>
    </r>
  </si>
  <si>
    <r>
      <rPr>
        <sz val="11"/>
        <rFont val="微软雅黑"/>
        <charset val="134"/>
      </rPr>
      <t>密歇根大学蒂尔伯恩分校</t>
    </r>
  </si>
  <si>
    <r>
      <rPr>
        <sz val="11"/>
        <rFont val="微软雅黑"/>
        <charset val="134"/>
      </rPr>
      <t>名古屋大学</t>
    </r>
  </si>
  <si>
    <r>
      <rPr>
        <sz val="11"/>
        <rFont val="微软雅黑"/>
        <charset val="134"/>
      </rPr>
      <t>明德大学蒙特雷国际研究学院</t>
    </r>
  </si>
  <si>
    <r>
      <rPr>
        <sz val="11"/>
        <rFont val="微软雅黑"/>
        <charset val="134"/>
      </rPr>
      <t>明治学院</t>
    </r>
  </si>
  <si>
    <r>
      <rPr>
        <sz val="11"/>
        <rFont val="微软雅黑"/>
        <charset val="134"/>
      </rPr>
      <t>莫里斯维尔州立学院</t>
    </r>
  </si>
  <si>
    <r>
      <rPr>
        <sz val="11"/>
        <rFont val="微软雅黑"/>
        <charset val="134"/>
      </rPr>
      <t>牛津布鲁克斯大学</t>
    </r>
  </si>
  <si>
    <r>
      <rPr>
        <sz val="11"/>
        <rFont val="微软雅黑"/>
        <charset val="134"/>
      </rPr>
      <t>纽约电影学院</t>
    </r>
  </si>
  <si>
    <r>
      <rPr>
        <sz val="11"/>
        <rFont val="微软雅黑"/>
        <charset val="134"/>
      </rPr>
      <t>纽约理工学院</t>
    </r>
  </si>
  <si>
    <r>
      <rPr>
        <sz val="11"/>
        <rFont val="微软雅黑"/>
        <charset val="134"/>
      </rPr>
      <t>纽约州立大学普拉茨堡分校</t>
    </r>
  </si>
  <si>
    <r>
      <rPr>
        <sz val="11"/>
        <rFont val="微软雅黑"/>
        <charset val="134"/>
      </rPr>
      <t>挪威音乐学院</t>
    </r>
  </si>
  <si>
    <r>
      <rPr>
        <sz val="11"/>
        <rFont val="微软雅黑"/>
        <charset val="134"/>
      </rPr>
      <t>诺丁汉大学马来西亚校区</t>
    </r>
  </si>
  <si>
    <r>
      <rPr>
        <sz val="11"/>
        <rFont val="微软雅黑"/>
        <charset val="134"/>
      </rPr>
      <t>诺丁汉特伦特大学</t>
    </r>
  </si>
  <si>
    <r>
      <rPr>
        <sz val="11"/>
        <rFont val="微软雅黑"/>
        <charset val="134"/>
      </rPr>
      <t>诺斯赛德基督学校</t>
    </r>
  </si>
  <si>
    <r>
      <rPr>
        <sz val="11"/>
        <rFont val="微软雅黑"/>
        <charset val="134"/>
      </rPr>
      <t>诺瓦艺术与设计大学</t>
    </r>
  </si>
  <si>
    <r>
      <rPr>
        <sz val="11"/>
        <rFont val="微软雅黑"/>
        <charset val="134"/>
      </rPr>
      <t>女王大学</t>
    </r>
  </si>
  <si>
    <r>
      <rPr>
        <sz val="11"/>
        <rFont val="微软雅黑"/>
        <charset val="134"/>
      </rPr>
      <t>欧洲高等商学院</t>
    </r>
  </si>
  <si>
    <r>
      <rPr>
        <sz val="11"/>
        <rFont val="微软雅黑"/>
        <charset val="134"/>
      </rPr>
      <t>朴次茅斯大学</t>
    </r>
  </si>
  <si>
    <r>
      <rPr>
        <sz val="11"/>
        <rFont val="微软雅黑"/>
        <charset val="134"/>
      </rPr>
      <t>普利茅斯艺术学院</t>
    </r>
  </si>
  <si>
    <r>
      <rPr>
        <sz val="11"/>
        <rFont val="微软雅黑"/>
        <charset val="134"/>
      </rPr>
      <t>日本大学</t>
    </r>
  </si>
  <si>
    <r>
      <rPr>
        <sz val="11"/>
        <rFont val="微软雅黑"/>
        <charset val="134"/>
      </rPr>
      <t>日本东北大学</t>
    </r>
  </si>
  <si>
    <r>
      <rPr>
        <sz val="11"/>
        <rFont val="微软雅黑"/>
        <charset val="134"/>
      </rPr>
      <t>日本九州大学</t>
    </r>
  </si>
  <si>
    <r>
      <rPr>
        <sz val="11"/>
        <rFont val="微软雅黑"/>
        <charset val="134"/>
      </rPr>
      <t>瑞士酒店管理学院</t>
    </r>
  </si>
  <si>
    <r>
      <rPr>
        <sz val="11"/>
        <rFont val="微软雅黑"/>
        <charset val="134"/>
      </rPr>
      <t>瑞士理诺士国际酒店管理学院</t>
    </r>
  </si>
  <si>
    <r>
      <rPr>
        <sz val="11"/>
        <rFont val="微软雅黑"/>
        <charset val="134"/>
      </rPr>
      <t>瑞士洛桑酒店管理学院</t>
    </r>
  </si>
  <si>
    <r>
      <rPr>
        <sz val="11"/>
        <rFont val="微软雅黑"/>
        <charset val="134"/>
      </rPr>
      <t>萨里大学</t>
    </r>
  </si>
  <si>
    <r>
      <rPr>
        <sz val="11"/>
        <rFont val="微软雅黑"/>
        <charset val="134"/>
      </rPr>
      <t>桑德兰大学</t>
    </r>
  </si>
  <si>
    <r>
      <rPr>
        <sz val="11"/>
        <rFont val="微软雅黑"/>
        <charset val="134"/>
      </rPr>
      <t>上智大学</t>
    </r>
  </si>
  <si>
    <r>
      <rPr>
        <sz val="11"/>
        <rFont val="微软雅黑"/>
        <charset val="134"/>
      </rPr>
      <t>圣芭芭拉城市学院</t>
    </r>
  </si>
  <si>
    <r>
      <rPr>
        <sz val="11"/>
        <rFont val="微软雅黑"/>
        <charset val="134"/>
      </rPr>
      <t>圣约翰大学</t>
    </r>
  </si>
  <si>
    <r>
      <rPr>
        <sz val="11"/>
        <rFont val="微软雅黑"/>
        <charset val="134"/>
      </rPr>
      <t>圣约翰学院</t>
    </r>
  </si>
  <si>
    <r>
      <rPr>
        <sz val="11"/>
        <rFont val="微软雅黑"/>
        <charset val="134"/>
      </rPr>
      <t>思克莱德大学</t>
    </r>
  </si>
  <si>
    <r>
      <rPr>
        <sz val="11"/>
        <rFont val="微软雅黑"/>
        <charset val="134"/>
      </rPr>
      <t>斯特灵大学</t>
    </r>
  </si>
  <si>
    <r>
      <rPr>
        <sz val="11"/>
        <rFont val="微软雅黑"/>
        <charset val="134"/>
      </rPr>
      <t>苏格兰皇家音乐学院</t>
    </r>
  </si>
  <si>
    <r>
      <rPr>
        <sz val="11"/>
        <rFont val="微软雅黑"/>
        <charset val="134"/>
      </rPr>
      <t>苏黎世联邦理工学院</t>
    </r>
  </si>
  <si>
    <r>
      <rPr>
        <sz val="11"/>
        <rFont val="微软雅黑"/>
        <charset val="134"/>
      </rPr>
      <t>泰莱大学</t>
    </r>
  </si>
  <si>
    <r>
      <rPr>
        <sz val="11"/>
        <rFont val="微软雅黑"/>
        <charset val="134"/>
      </rPr>
      <t>提赛德大学</t>
    </r>
  </si>
  <si>
    <r>
      <rPr>
        <sz val="11"/>
        <rFont val="微软雅黑"/>
        <charset val="134"/>
      </rPr>
      <t>图宾根大学</t>
    </r>
  </si>
  <si>
    <r>
      <rPr>
        <sz val="11"/>
        <rFont val="微软雅黑"/>
        <charset val="134"/>
      </rPr>
      <t>瓦赫宁根大学</t>
    </r>
  </si>
  <si>
    <r>
      <rPr>
        <sz val="11"/>
        <rFont val="微软雅黑"/>
        <charset val="134"/>
      </rPr>
      <t>韦仕敦大学国王大学学院</t>
    </r>
  </si>
  <si>
    <r>
      <rPr>
        <sz val="11"/>
        <rFont val="微软雅黑"/>
        <charset val="134"/>
      </rPr>
      <t>维多利亚大学</t>
    </r>
  </si>
  <si>
    <r>
      <rPr>
        <sz val="11"/>
        <rFont val="微软雅黑"/>
        <charset val="134"/>
      </rPr>
      <t>温莎大学</t>
    </r>
  </si>
  <si>
    <r>
      <rPr>
        <sz val="11"/>
        <rFont val="微软雅黑"/>
        <charset val="134"/>
      </rPr>
      <t>乌特勒支大学</t>
    </r>
  </si>
  <si>
    <r>
      <rPr>
        <sz val="11"/>
        <rFont val="微软雅黑"/>
        <charset val="134"/>
      </rPr>
      <t>武藏野美术大学</t>
    </r>
  </si>
  <si>
    <r>
      <rPr>
        <sz val="11"/>
        <rFont val="微软雅黑"/>
        <charset val="134"/>
      </rPr>
      <t>西安大略大学</t>
    </r>
  </si>
  <si>
    <r>
      <rPr>
        <sz val="11"/>
        <rFont val="微软雅黑"/>
        <charset val="134"/>
      </rPr>
      <t>西伦敦大学</t>
    </r>
  </si>
  <si>
    <r>
      <rPr>
        <sz val="11"/>
        <rFont val="微软雅黑"/>
        <charset val="134"/>
      </rPr>
      <t>西沃恩南方大学</t>
    </r>
  </si>
  <si>
    <r>
      <rPr>
        <sz val="11"/>
        <rFont val="微软雅黑"/>
        <charset val="134"/>
      </rPr>
      <t>西英格兰大学</t>
    </r>
  </si>
  <si>
    <r>
      <rPr>
        <sz val="11"/>
        <rFont val="微软雅黑"/>
        <charset val="134"/>
      </rPr>
      <t>悉尼科技大学</t>
    </r>
  </si>
  <si>
    <r>
      <rPr>
        <sz val="11"/>
        <rFont val="微软雅黑"/>
        <charset val="134"/>
      </rPr>
      <t>先锋学校</t>
    </r>
  </si>
  <si>
    <r>
      <rPr>
        <sz val="11"/>
        <rFont val="微软雅黑"/>
        <charset val="134"/>
      </rPr>
      <t>香港城市大学</t>
    </r>
  </si>
  <si>
    <r>
      <rPr>
        <sz val="11"/>
        <rFont val="微软雅黑"/>
        <charset val="134"/>
      </rPr>
      <t>香港都会大学</t>
    </r>
  </si>
  <si>
    <r>
      <rPr>
        <sz val="11"/>
        <rFont val="微软雅黑"/>
        <charset val="134"/>
      </rPr>
      <t>香港教育大学</t>
    </r>
  </si>
  <si>
    <r>
      <rPr>
        <sz val="11"/>
        <rFont val="微软雅黑"/>
        <charset val="134"/>
      </rPr>
      <t>香港浸会大学</t>
    </r>
  </si>
  <si>
    <r>
      <rPr>
        <sz val="11"/>
        <rFont val="微软雅黑"/>
        <charset val="134"/>
      </rPr>
      <t>香港岭南大学</t>
    </r>
  </si>
  <si>
    <r>
      <rPr>
        <sz val="11"/>
        <rFont val="微软雅黑"/>
        <charset val="134"/>
      </rPr>
      <t>谢菲尔德哈勒姆大学</t>
    </r>
  </si>
  <si>
    <r>
      <rPr>
        <sz val="11"/>
        <rFont val="微软雅黑"/>
        <charset val="134"/>
      </rPr>
      <t>辛辛那提大学</t>
    </r>
  </si>
  <si>
    <r>
      <rPr>
        <sz val="11"/>
        <rFont val="微软雅黑"/>
        <charset val="134"/>
      </rPr>
      <t>新加坡拉萨尔艺术学院</t>
    </r>
  </si>
  <si>
    <r>
      <rPr>
        <sz val="11"/>
        <rFont val="微软雅黑"/>
        <charset val="134"/>
      </rPr>
      <t>亚伯大学</t>
    </r>
  </si>
  <si>
    <r>
      <rPr>
        <sz val="11"/>
        <rFont val="微软雅黑"/>
        <charset val="134"/>
      </rPr>
      <t>印第安纳大学音乐学院</t>
    </r>
  </si>
  <si>
    <r>
      <rPr>
        <sz val="11"/>
        <rFont val="微软雅黑"/>
        <charset val="134"/>
      </rPr>
      <t>英国皇家音乐学院</t>
    </r>
  </si>
  <si>
    <r>
      <rPr>
        <sz val="11"/>
        <rFont val="微软雅黑"/>
        <charset val="134"/>
      </rPr>
      <t>英属哥伦比亚大学</t>
    </r>
  </si>
  <si>
    <r>
      <rPr>
        <sz val="11"/>
        <rFont val="微软雅黑"/>
        <charset val="134"/>
      </rPr>
      <t>早稻田大学</t>
    </r>
  </si>
  <si>
    <r>
      <rPr>
        <sz val="11"/>
        <rFont val="微软雅黑"/>
        <charset val="134"/>
      </rPr>
      <t>芝加哥哥伦比亚学院</t>
    </r>
  </si>
  <si>
    <r>
      <rPr>
        <sz val="11"/>
        <rFont val="微软雅黑"/>
        <charset val="134"/>
      </rPr>
      <t>中央密歇根大学</t>
    </r>
  </si>
  <si>
    <r>
      <rPr>
        <sz val="11"/>
        <rFont val="微软雅黑"/>
        <charset val="134"/>
      </rPr>
      <t>上海纽约大学</t>
    </r>
  </si>
  <si>
    <r>
      <rPr>
        <sz val="11"/>
        <rFont val="微软雅黑"/>
        <charset val="134"/>
      </rPr>
      <t>澳门科技大学</t>
    </r>
  </si>
  <si>
    <r>
      <rPr>
        <sz val="11"/>
        <rFont val="微软雅黑"/>
        <charset val="134"/>
      </rPr>
      <t>波莫纳加州理工大学</t>
    </r>
  </si>
  <si>
    <r>
      <rPr>
        <sz val="11"/>
        <rFont val="微软雅黑"/>
        <charset val="134"/>
      </rPr>
      <t>基石大学</t>
    </r>
  </si>
  <si>
    <r>
      <rPr>
        <sz val="11"/>
        <rFont val="微软雅黑"/>
        <charset val="134"/>
      </rPr>
      <t>加利福尼亚大学戴维斯分校</t>
    </r>
  </si>
  <si>
    <r>
      <rPr>
        <sz val="11"/>
        <rFont val="微软雅黑"/>
        <charset val="134"/>
      </rPr>
      <t>科罗拉多大学丹佛和安舒茨医学院</t>
    </r>
  </si>
  <si>
    <r>
      <rPr>
        <sz val="11"/>
        <rFont val="微软雅黑"/>
        <charset val="134"/>
      </rPr>
      <t>麻省大学阿默斯特分校</t>
    </r>
  </si>
  <si>
    <r>
      <rPr>
        <sz val="11"/>
        <rFont val="微软雅黑"/>
        <charset val="134"/>
      </rPr>
      <t>新罕布什尔大学曼彻斯特分校</t>
    </r>
  </si>
  <si>
    <r>
      <rPr>
        <sz val="11"/>
        <rFont val="微软雅黑"/>
        <charset val="134"/>
      </rPr>
      <t>温特沃斯理工学院</t>
    </r>
  </si>
  <si>
    <t>录取率分值</t>
  </si>
  <si>
    <t>分值</t>
  </si>
  <si>
    <r>
      <rPr>
        <sz val="11"/>
        <color theme="1"/>
        <rFont val="微软雅黑"/>
        <charset val="134"/>
      </rPr>
      <t>模型三：圆函数</t>
    </r>
  </si>
  <si>
    <r>
      <rPr>
        <sz val="11"/>
        <color theme="1"/>
        <rFont val="Arial"/>
        <charset val="134"/>
      </rPr>
      <t>r=</t>
    </r>
    <r>
      <rPr>
        <sz val="11"/>
        <color theme="1"/>
        <rFont val="微软雅黑"/>
        <charset val="134"/>
      </rPr>
      <t>（大于</t>
    </r>
    <r>
      <rPr>
        <sz val="11"/>
        <color theme="1"/>
        <rFont val="Arial"/>
        <charset val="134"/>
      </rPr>
      <t>88</t>
    </r>
    <r>
      <rPr>
        <sz val="11"/>
        <color theme="1"/>
        <rFont val="微软雅黑"/>
        <charset val="134"/>
      </rPr>
      <t>）</t>
    </r>
  </si>
  <si>
    <r>
      <rPr>
        <sz val="11"/>
        <color theme="1"/>
        <rFont val="微软雅黑"/>
        <charset val="134"/>
      </rPr>
      <t>录取难度</t>
    </r>
  </si>
  <si>
    <r>
      <rPr>
        <sz val="11"/>
        <rFont val="Arial"/>
        <charset val="134"/>
      </rPr>
      <t>offer</t>
    </r>
    <r>
      <rPr>
        <sz val="11"/>
        <rFont val="微软雅黑"/>
        <charset val="134"/>
      </rPr>
      <t>学校</t>
    </r>
    <r>
      <rPr>
        <sz val="11"/>
        <rFont val="Arial"/>
        <charset val="134"/>
      </rPr>
      <t>(10</t>
    </r>
    <r>
      <rPr>
        <sz val="11"/>
        <rFont val="宋体"/>
        <charset val="134"/>
      </rPr>
      <t>月</t>
    </r>
    <r>
      <rPr>
        <sz val="11"/>
        <rFont val="Arial"/>
        <charset val="134"/>
      </rPr>
      <t>5</t>
    </r>
    <r>
      <rPr>
        <sz val="11"/>
        <rFont val="宋体"/>
        <charset val="134"/>
      </rPr>
      <t>日版</t>
    </r>
    <r>
      <rPr>
        <sz val="11"/>
        <rFont val="Arial"/>
        <charset val="134"/>
      </rPr>
      <t>)</t>
    </r>
  </si>
  <si>
    <r>
      <rPr>
        <sz val="11"/>
        <rFont val="Arial"/>
        <charset val="134"/>
      </rPr>
      <t>offer</t>
    </r>
    <r>
      <rPr>
        <sz val="11"/>
        <rFont val="微软雅黑"/>
        <charset val="134"/>
      </rPr>
      <t>学校</t>
    </r>
    <r>
      <rPr>
        <sz val="11"/>
        <rFont val="Arial"/>
        <charset val="134"/>
      </rPr>
      <t>(10</t>
    </r>
    <r>
      <rPr>
        <sz val="11"/>
        <rFont val="宋体"/>
        <charset val="134"/>
      </rPr>
      <t>月</t>
    </r>
    <r>
      <rPr>
        <sz val="11"/>
        <rFont val="Arial"/>
        <charset val="134"/>
      </rPr>
      <t>1</t>
    </r>
    <r>
      <rPr>
        <sz val="11"/>
        <rFont val="宋体"/>
        <charset val="134"/>
      </rPr>
      <t>日版</t>
    </r>
    <r>
      <rPr>
        <sz val="11"/>
        <rFont val="Arial"/>
        <charset val="134"/>
      </rPr>
      <t>)</t>
    </r>
  </si>
  <si>
    <r>
      <rPr>
        <sz val="11"/>
        <color rgb="FF000000"/>
        <rFont val="微软雅黑"/>
        <charset val="134"/>
      </rPr>
      <t>原</t>
    </r>
    <r>
      <rPr>
        <sz val="11"/>
        <color rgb="FF000000"/>
        <rFont val="Arial"/>
        <charset val="134"/>
      </rPr>
      <t>offer</t>
    </r>
    <r>
      <rPr>
        <sz val="11"/>
        <color rgb="FF000000"/>
        <rFont val="微软雅黑"/>
        <charset val="134"/>
      </rPr>
      <t>分值</t>
    </r>
  </si>
  <si>
    <r>
      <rPr>
        <sz val="11"/>
        <color rgb="FF000000"/>
        <rFont val="Arial"/>
        <charset val="134"/>
      </rPr>
      <t>X</t>
    </r>
    <r>
      <rPr>
        <sz val="11"/>
        <color rgb="FF000000"/>
        <rFont val="微软雅黑"/>
        <charset val="134"/>
      </rPr>
      <t>轴序号</t>
    </r>
  </si>
  <si>
    <r>
      <rPr>
        <sz val="11"/>
        <color rgb="FF000000"/>
        <rFont val="微软雅黑"/>
        <charset val="134"/>
      </rPr>
      <t>人工修正值</t>
    </r>
  </si>
  <si>
    <r>
      <rPr>
        <sz val="11"/>
        <color theme="1"/>
        <rFont val="微软雅黑"/>
        <charset val="134"/>
      </rPr>
      <t>最新计算分值</t>
    </r>
  </si>
  <si>
    <r>
      <rPr>
        <sz val="11"/>
        <color theme="1"/>
        <rFont val="微软雅黑"/>
        <charset val="134"/>
      </rPr>
      <t>现排名</t>
    </r>
  </si>
  <si>
    <r>
      <rPr>
        <sz val="11"/>
        <color theme="1"/>
        <rFont val="微软雅黑"/>
        <charset val="134"/>
      </rPr>
      <t>可调参数列</t>
    </r>
  </si>
  <si>
    <r>
      <rPr>
        <sz val="11"/>
        <color rgb="FFFF0000"/>
        <rFont val="微软雅黑"/>
        <charset val="134"/>
      </rPr>
      <t>可调节项</t>
    </r>
    <r>
      <rPr>
        <sz val="11"/>
        <color rgb="FFFF0000"/>
        <rFont val="Arial"/>
        <charset val="134"/>
      </rPr>
      <t>1</t>
    </r>
    <r>
      <rPr>
        <sz val="11"/>
        <color rgb="FFFF0000"/>
        <rFont val="微软雅黑"/>
        <charset val="134"/>
      </rPr>
      <t>：第一档和第二档的距离：</t>
    </r>
    <r>
      <rPr>
        <sz val="11"/>
        <color rgb="FFFF0000"/>
        <rFont val="Arial"/>
        <charset val="134"/>
      </rPr>
      <t>878~888</t>
    </r>
    <r>
      <rPr>
        <sz val="11"/>
        <color rgb="FFFF0000"/>
        <rFont val="微软雅黑"/>
        <charset val="134"/>
      </rPr>
      <t>；个人感觉</t>
    </r>
    <r>
      <rPr>
        <sz val="11"/>
        <color rgb="FFFF0000"/>
        <rFont val="Arial"/>
        <charset val="134"/>
      </rPr>
      <t>887</t>
    </r>
    <r>
      <rPr>
        <sz val="11"/>
        <color rgb="FFFF0000"/>
        <rFont val="微软雅黑"/>
        <charset val="134"/>
      </rPr>
      <t>较为合适</t>
    </r>
  </si>
  <si>
    <r>
      <rPr>
        <sz val="11"/>
        <color rgb="FFFF0000"/>
        <rFont val="微软雅黑"/>
        <charset val="134"/>
      </rPr>
      <t>可调节项</t>
    </r>
    <r>
      <rPr>
        <sz val="11"/>
        <color rgb="FFFF0000"/>
        <rFont val="Arial"/>
        <charset val="134"/>
      </rPr>
      <t>2</t>
    </r>
    <r>
      <rPr>
        <sz val="11"/>
        <color rgb="FFFF0000"/>
        <rFont val="微软雅黑"/>
        <charset val="134"/>
      </rPr>
      <t>：各档内分差</t>
    </r>
  </si>
  <si>
    <r>
      <rPr>
        <sz val="11"/>
        <color theme="1"/>
        <rFont val="微软雅黑"/>
        <charset val="134"/>
      </rPr>
      <t>各档内差值</t>
    </r>
  </si>
  <si>
    <r>
      <rPr>
        <sz val="11"/>
        <color theme="1"/>
        <rFont val="微软雅黑"/>
        <charset val="134"/>
      </rPr>
      <t>第一档</t>
    </r>
  </si>
  <si>
    <r>
      <rPr>
        <sz val="11"/>
        <color theme="1"/>
        <rFont val="微软雅黑"/>
        <charset val="134"/>
      </rPr>
      <t>第二档</t>
    </r>
  </si>
  <si>
    <r>
      <rPr>
        <sz val="11"/>
        <color theme="1"/>
        <rFont val="微软雅黑"/>
        <charset val="134"/>
      </rPr>
      <t>第三档</t>
    </r>
  </si>
  <si>
    <r>
      <rPr>
        <sz val="11"/>
        <color theme="1"/>
        <rFont val="微软雅黑"/>
        <charset val="134"/>
      </rPr>
      <t>第四档</t>
    </r>
  </si>
  <si>
    <r>
      <rPr>
        <sz val="11"/>
        <rFont val="微软雅黑"/>
        <charset val="134"/>
      </rPr>
      <t>帝国理工学院</t>
    </r>
  </si>
  <si>
    <r>
      <rPr>
        <sz val="11"/>
        <rFont val="微软雅黑"/>
        <charset val="134"/>
      </rPr>
      <t>斯沃斯莫尔学院</t>
    </r>
  </si>
  <si>
    <r>
      <rPr>
        <sz val="11"/>
        <rFont val="微软雅黑"/>
        <charset val="134"/>
      </rPr>
      <t>帕森斯设计学院</t>
    </r>
  </si>
  <si>
    <r>
      <rPr>
        <sz val="11"/>
        <rFont val="微软雅黑"/>
        <charset val="134"/>
      </rPr>
      <t>普瑞特艺术学院</t>
    </r>
  </si>
  <si>
    <r>
      <rPr>
        <sz val="11"/>
        <rFont val="微软雅黑"/>
        <charset val="134"/>
      </rPr>
      <t>芝加哥艺术学院</t>
    </r>
  </si>
  <si>
    <r>
      <rPr>
        <sz val="11"/>
        <rFont val="微软雅黑"/>
        <charset val="134"/>
      </rPr>
      <t>威廉姆斯学院</t>
    </r>
  </si>
  <si>
    <r>
      <rPr>
        <sz val="11"/>
        <rFont val="微软雅黑"/>
        <charset val="134"/>
      </rPr>
      <t>阿默斯特学院</t>
    </r>
  </si>
  <si>
    <r>
      <rPr>
        <sz val="11"/>
        <color theme="1"/>
        <rFont val="Arial"/>
        <charset val="134"/>
      </rPr>
      <t>T30</t>
    </r>
    <r>
      <rPr>
        <sz val="11"/>
        <color theme="1"/>
        <rFont val="微软雅黑"/>
        <charset val="134"/>
      </rPr>
      <t>最后一位</t>
    </r>
  </si>
  <si>
    <r>
      <rPr>
        <sz val="11"/>
        <rFont val="微软雅黑"/>
        <charset val="134"/>
      </rPr>
      <t>明德学院</t>
    </r>
  </si>
  <si>
    <r>
      <rPr>
        <sz val="11"/>
        <rFont val="微软雅黑"/>
        <charset val="134"/>
      </rPr>
      <t>鲍登学院</t>
    </r>
  </si>
  <si>
    <r>
      <rPr>
        <sz val="11"/>
        <rFont val="微软雅黑"/>
        <charset val="134"/>
      </rPr>
      <t>波莫纳学院</t>
    </r>
  </si>
  <si>
    <r>
      <rPr>
        <sz val="11"/>
        <rFont val="微软雅黑"/>
        <charset val="134"/>
      </rPr>
      <t>卡尔顿学院</t>
    </r>
  </si>
  <si>
    <r>
      <rPr>
        <sz val="11"/>
        <rFont val="微软雅黑"/>
        <charset val="134"/>
      </rPr>
      <t>华盛顿与李大学</t>
    </r>
  </si>
  <si>
    <r>
      <rPr>
        <sz val="11"/>
        <rFont val="微软雅黑"/>
        <charset val="134"/>
      </rPr>
      <t>巴纳德学院</t>
    </r>
  </si>
  <si>
    <r>
      <rPr>
        <sz val="11"/>
        <rFont val="微软雅黑"/>
        <charset val="134"/>
      </rPr>
      <t>格林内尔学院</t>
    </r>
  </si>
  <si>
    <r>
      <rPr>
        <sz val="11"/>
        <rFont val="微软雅黑"/>
        <charset val="134"/>
      </rPr>
      <t>汉密尔顿学院</t>
    </r>
  </si>
  <si>
    <t>排名</t>
  </si>
  <si>
    <t>按照录取率排名</t>
  </si>
  <si>
    <t>按照系统录取人数值排名</t>
  </si>
  <si>
    <t>offer学校</t>
  </si>
  <si>
    <t>2021</t>
  </si>
  <si>
    <t>2022</t>
  </si>
  <si>
    <t>2023</t>
  </si>
  <si>
    <t>总计</t>
  </si>
  <si>
    <t>AA建筑联盟学院</t>
  </si>
  <si>
    <t>埃默里-亨利学院</t>
  </si>
  <si>
    <t>哥伦比亚大学-巴黎政治学院双学位项目</t>
  </si>
  <si>
    <t>哥伦比亚大学-都柏林圣三一学院双学位项目</t>
  </si>
  <si>
    <t>哥伦比亚大学-特拉维夫大学双学位项目</t>
  </si>
  <si>
    <t>赫瑞-瓦特大学</t>
  </si>
  <si>
    <t>加州艺术学院（CAL Arts）</t>
  </si>
  <si>
    <t>克莱蒙特·麦肯纳学院</t>
  </si>
  <si>
    <t>兰道夫-麦肯学院</t>
  </si>
  <si>
    <t>罗斯-霍曼理工学院</t>
  </si>
  <si>
    <t>美国MI现代音乐学院</t>
  </si>
  <si>
    <t>乔治·华盛顿大学</t>
  </si>
  <si>
    <t xml:space="preserve">瑞格林艺术与设计学院 </t>
  </si>
  <si>
    <t xml:space="preserve">渥太华大学	</t>
  </si>
  <si>
    <t>耶鲁-新加坡国立大学学院</t>
  </si>
  <si>
    <t>詹姆斯-库克大学</t>
  </si>
  <si>
    <t>郑州大学11</t>
  </si>
  <si>
    <t>基础排名</t>
  </si>
  <si>
    <t>基础排名前60名（到加州戴维斯）按照系统录取人数值排名</t>
  </si>
  <si>
    <r>
      <rPr>
        <sz val="11"/>
        <color theme="1"/>
        <rFont val="宋体"/>
        <charset val="134"/>
      </rPr>
      <t>基础排名前60名（</t>
    </r>
    <r>
      <rPr>
        <sz val="11"/>
        <color rgb="FFFF0000"/>
        <rFont val="宋体"/>
        <charset val="134"/>
      </rPr>
      <t>到加州戴维斯</t>
    </r>
    <r>
      <rPr>
        <sz val="11"/>
        <color theme="1"/>
        <rFont val="宋体"/>
        <charset val="134"/>
      </rPr>
      <t>）按照系统录取人数值排名</t>
    </r>
  </si>
  <si>
    <t>综合排名分值</t>
  </si>
  <si>
    <t>综合排名</t>
  </si>
  <si>
    <t>与原排名差异</t>
  </si>
  <si>
    <t>Y2</t>
  </si>
</sst>
</file>

<file path=xl/styles.xml><?xml version="1.0" encoding="utf-8"?>
<styleSheet xmlns="http://schemas.openxmlformats.org/spreadsheetml/2006/main">
  <numFmts count="1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  <numFmt numFmtId="177" formatCode="0_);[Red]\(0\)"/>
    <numFmt numFmtId="178" formatCode="0_ "/>
    <numFmt numFmtId="179" formatCode="0.0%"/>
    <numFmt numFmtId="180" formatCode="0.000_ "/>
    <numFmt numFmtId="181" formatCode="0.00_ "/>
    <numFmt numFmtId="182" formatCode="0.0000_);[Red]\(0.0000\)"/>
    <numFmt numFmtId="183" formatCode="0.0_);[Red]\(0.0\)"/>
    <numFmt numFmtId="184" formatCode="0.0_ "/>
    <numFmt numFmtId="185" formatCode="0.00000_ "/>
  </numFmts>
  <fonts count="48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1"/>
      <name val="Arial"/>
      <charset val="134"/>
    </font>
    <font>
      <sz val="11"/>
      <color rgb="FFFF0000"/>
      <name val="Arial"/>
      <charset val="134"/>
    </font>
    <font>
      <sz val="11"/>
      <color theme="4" tint="-0.25"/>
      <name val="Arial"/>
      <charset val="134"/>
    </font>
    <font>
      <sz val="11"/>
      <name val="微软雅黑"/>
      <charset val="134"/>
    </font>
    <font>
      <sz val="11"/>
      <color rgb="FF7030A0"/>
      <name val="Arial"/>
      <charset val="134"/>
    </font>
    <font>
      <sz val="11"/>
      <color indexed="8"/>
      <name val="宋体"/>
      <charset val="134"/>
      <scheme val="minor"/>
    </font>
    <font>
      <sz val="11"/>
      <color indexed="8"/>
      <name val="Arial"/>
      <charset val="134"/>
    </font>
    <font>
      <b/>
      <sz val="18"/>
      <color theme="1"/>
      <name val="Arial"/>
      <charset val="134"/>
    </font>
    <font>
      <b/>
      <sz val="18"/>
      <name val="Arial"/>
      <charset val="134"/>
    </font>
    <font>
      <sz val="11"/>
      <color rgb="FF000000"/>
      <name val="Arial"/>
      <charset val="134"/>
    </font>
    <font>
      <b/>
      <sz val="11"/>
      <color rgb="FFFF0000"/>
      <name val="Arial"/>
      <charset val="134"/>
    </font>
    <font>
      <sz val="11"/>
      <name val="宋体"/>
      <charset val="134"/>
    </font>
    <font>
      <b/>
      <sz val="22"/>
      <color theme="1"/>
      <name val="Arial"/>
      <charset val="134"/>
    </font>
    <font>
      <b/>
      <i/>
      <u/>
      <sz val="11"/>
      <name val="微软雅黑"/>
      <charset val="134"/>
    </font>
    <font>
      <b/>
      <i/>
      <u/>
      <sz val="11"/>
      <name val="Arial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sz val="11"/>
      <color rgb="FF000000"/>
      <name val="宋体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</font>
    <font>
      <sz val="11"/>
      <color theme="4" tint="-0.25"/>
      <name val="微软雅黑"/>
      <charset val="134"/>
    </font>
    <font>
      <sz val="11"/>
      <color rgb="FF7030A0"/>
      <name val="微软雅黑"/>
      <charset val="134"/>
    </font>
    <font>
      <sz val="11"/>
      <color rgb="FF000000"/>
      <name val="微软雅黑"/>
      <charset val="134"/>
    </font>
    <font>
      <b/>
      <sz val="22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4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9" borderId="42" applyNumberFormat="0" applyFon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43" applyNumberFormat="0" applyFill="0" applyAlignment="0" applyProtection="0">
      <alignment vertical="center"/>
    </xf>
    <xf numFmtId="0" fontId="33" fillId="0" borderId="43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8" fillId="0" borderId="44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4" fillId="23" borderId="45" applyNumberFormat="0" applyAlignment="0" applyProtection="0">
      <alignment vertical="center"/>
    </xf>
    <xf numFmtId="0" fontId="35" fillId="23" borderId="41" applyNumberFormat="0" applyAlignment="0" applyProtection="0">
      <alignment vertical="center"/>
    </xf>
    <xf numFmtId="0" fontId="36" fillId="24" borderId="46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7" fillId="0" borderId="47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</cellStyleXfs>
  <cellXfs count="356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9" fontId="1" fillId="0" borderId="1" xfId="11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9" fontId="1" fillId="0" borderId="3" xfId="1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79" fontId="1" fillId="0" borderId="5" xfId="11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80" fontId="0" fillId="0" borderId="0" xfId="0" applyNumberFormat="1">
      <alignment vertical="center"/>
    </xf>
    <xf numFmtId="0" fontId="1" fillId="0" borderId="7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79" fontId="3" fillId="4" borderId="7" xfId="11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79" fontId="1" fillId="0" borderId="7" xfId="11" applyNumberFormat="1" applyFont="1" applyFill="1" applyBorder="1" applyAlignment="1">
      <alignment horizontal="center" vertical="center"/>
    </xf>
    <xf numFmtId="179" fontId="1" fillId="4" borderId="7" xfId="11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79" fontId="3" fillId="4" borderId="5" xfId="11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9" fontId="1" fillId="0" borderId="0" xfId="1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9" fillId="0" borderId="0" xfId="0" applyFont="1">
      <alignment vertical="center"/>
    </xf>
    <xf numFmtId="178" fontId="9" fillId="4" borderId="0" xfId="0" applyNumberFormat="1" applyFont="1" applyFill="1">
      <alignment vertical="center"/>
    </xf>
    <xf numFmtId="0" fontId="1" fillId="0" borderId="0" xfId="0" applyFont="1">
      <alignment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0" xfId="0" applyFont="1" applyBorder="1" applyAlignment="1">
      <alignment horizontal="center" vertical="center"/>
    </xf>
    <xf numFmtId="178" fontId="12" fillId="4" borderId="10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8" xfId="0" applyNumberFormat="1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178" fontId="13" fillId="4" borderId="2" xfId="0" applyNumberFormat="1" applyFont="1" applyFill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>
      <alignment vertical="center"/>
    </xf>
    <xf numFmtId="0" fontId="9" fillId="0" borderId="8" xfId="0" applyFont="1" applyBorder="1">
      <alignment vertical="center"/>
    </xf>
    <xf numFmtId="0" fontId="9" fillId="0" borderId="8" xfId="0" applyFont="1" applyBorder="1" applyAlignment="1">
      <alignment horizontal="center" vertical="center"/>
    </xf>
    <xf numFmtId="178" fontId="9" fillId="4" borderId="8" xfId="0" applyNumberFormat="1" applyFont="1" applyFill="1" applyBorder="1" applyAlignment="1">
      <alignment horizontal="center" vertical="center"/>
    </xf>
    <xf numFmtId="177" fontId="1" fillId="0" borderId="1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>
      <alignment vertical="center"/>
    </xf>
    <xf numFmtId="0" fontId="9" fillId="0" borderId="4" xfId="0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178" fontId="9" fillId="4" borderId="4" xfId="0" applyNumberFormat="1" applyFont="1" applyFill="1" applyBorder="1" applyAlignment="1">
      <alignment horizontal="center" vertical="center"/>
    </xf>
    <xf numFmtId="177" fontId="1" fillId="0" borderId="14" xfId="0" applyNumberFormat="1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8" xfId="0" applyFont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6" fillId="0" borderId="16" xfId="0" applyNumberFormat="1" applyFont="1" applyFill="1" applyBorder="1" applyAlignment="1">
      <alignment horizontal="center" vertical="center"/>
    </xf>
    <xf numFmtId="0" fontId="3" fillId="0" borderId="16" xfId="0" applyFont="1" applyBorder="1">
      <alignment vertical="center"/>
    </xf>
    <xf numFmtId="0" fontId="9" fillId="0" borderId="16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178" fontId="9" fillId="4" borderId="16" xfId="0" applyNumberFormat="1" applyFont="1" applyFill="1" applyBorder="1" applyAlignment="1">
      <alignment horizontal="center" vertical="center"/>
    </xf>
    <xf numFmtId="177" fontId="1" fillId="0" borderId="17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6" fillId="0" borderId="6" xfId="0" applyNumberFormat="1" applyFont="1" applyFill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9" fillId="0" borderId="6" xfId="0" applyFont="1" applyBorder="1">
      <alignment vertical="center"/>
    </xf>
    <xf numFmtId="0" fontId="9" fillId="0" borderId="6" xfId="0" applyFont="1" applyBorder="1" applyAlignment="1">
      <alignment horizontal="center" vertical="center"/>
    </xf>
    <xf numFmtId="178" fontId="13" fillId="4" borderId="6" xfId="0" applyNumberFormat="1" applyFont="1" applyFill="1" applyBorder="1" applyAlignment="1">
      <alignment horizontal="center" vertical="center"/>
    </xf>
    <xf numFmtId="177" fontId="1" fillId="0" borderId="18" xfId="0" applyNumberFormat="1" applyFont="1" applyBorder="1" applyAlignment="1">
      <alignment horizontal="center" vertical="center"/>
    </xf>
    <xf numFmtId="0" fontId="14" fillId="0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6" borderId="0" xfId="0" applyNumberFormat="1" applyFont="1" applyFill="1" applyAlignment="1">
      <alignment horizontal="center" vertical="center"/>
    </xf>
    <xf numFmtId="181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0" borderId="12" xfId="0" applyFont="1" applyFill="1" applyBorder="1">
      <alignment vertical="center"/>
    </xf>
    <xf numFmtId="0" fontId="1" fillId="0" borderId="18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182" fontId="1" fillId="0" borderId="0" xfId="0" applyNumberFormat="1" applyFont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6" borderId="22" xfId="0" applyFont="1" applyFill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1" fillId="6" borderId="24" xfId="0" applyFont="1" applyFill="1" applyBorder="1" applyAlignment="1">
      <alignment horizontal="center" vertical="center"/>
    </xf>
    <xf numFmtId="0" fontId="6" fillId="4" borderId="8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1" fillId="0" borderId="0" xfId="11" applyNumberFormat="1" applyFont="1" applyFill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179" fontId="16" fillId="0" borderId="0" xfId="11" applyNumberFormat="1" applyFont="1" applyFill="1" applyAlignment="1">
      <alignment horizontal="center" vertical="center"/>
    </xf>
    <xf numFmtId="179" fontId="17" fillId="0" borderId="0" xfId="11" applyNumberFormat="1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4" borderId="16" xfId="0" applyNumberFormat="1" applyFont="1" applyFill="1" applyBorder="1" applyAlignment="1">
      <alignment horizontal="center" vertical="center"/>
    </xf>
    <xf numFmtId="0" fontId="6" fillId="4" borderId="6" xfId="0" applyNumberFormat="1" applyFont="1" applyFill="1" applyBorder="1" applyAlignment="1">
      <alignment horizontal="center" vertical="center"/>
    </xf>
    <xf numFmtId="0" fontId="14" fillId="4" borderId="8" xfId="0" applyNumberFormat="1" applyFont="1" applyFill="1" applyBorder="1" applyAlignment="1">
      <alignment horizontal="center" vertical="center"/>
    </xf>
    <xf numFmtId="0" fontId="3" fillId="4" borderId="8" xfId="0" applyNumberFormat="1" applyFont="1" applyFill="1" applyBorder="1" applyAlignment="1">
      <alignment horizontal="center" vertical="center"/>
    </xf>
    <xf numFmtId="10" fontId="1" fillId="0" borderId="0" xfId="11" applyNumberFormat="1" applyFont="1" applyFill="1" applyAlignment="1">
      <alignment horizontal="center" vertical="center"/>
    </xf>
    <xf numFmtId="183" fontId="1" fillId="0" borderId="0" xfId="11" applyNumberFormat="1" applyFont="1" applyFill="1" applyAlignment="1">
      <alignment horizontal="center" vertical="center"/>
    </xf>
    <xf numFmtId="177" fontId="1" fillId="0" borderId="0" xfId="11" applyNumberFormat="1" applyFont="1" applyFill="1" applyAlignment="1">
      <alignment horizontal="center" vertical="center"/>
    </xf>
    <xf numFmtId="10" fontId="0" fillId="0" borderId="0" xfId="0" applyNumberFormat="1">
      <alignment vertical="center"/>
    </xf>
    <xf numFmtId="10" fontId="16" fillId="0" borderId="0" xfId="11" applyNumberFormat="1" applyFont="1" applyFill="1" applyAlignment="1">
      <alignment horizontal="center" vertical="center"/>
    </xf>
    <xf numFmtId="183" fontId="16" fillId="0" borderId="0" xfId="11" applyNumberFormat="1" applyFont="1" applyFill="1" applyAlignment="1">
      <alignment horizontal="center" vertical="center"/>
    </xf>
    <xf numFmtId="177" fontId="16" fillId="0" borderId="0" xfId="11" applyNumberFormat="1" applyFont="1" applyFill="1" applyAlignment="1">
      <alignment horizontal="center" vertical="center"/>
    </xf>
    <xf numFmtId="10" fontId="1" fillId="0" borderId="1" xfId="11" applyNumberFormat="1" applyFont="1" applyFill="1" applyBorder="1" applyAlignment="1">
      <alignment horizontal="center" vertical="center"/>
    </xf>
    <xf numFmtId="177" fontId="2" fillId="0" borderId="0" xfId="11" applyNumberFormat="1" applyFont="1" applyFill="1" applyBorder="1" applyAlignment="1">
      <alignment horizontal="center" vertical="center"/>
    </xf>
    <xf numFmtId="10" fontId="1" fillId="0" borderId="3" xfId="11" applyNumberFormat="1" applyFont="1" applyFill="1" applyBorder="1" applyAlignment="1">
      <alignment horizontal="center" vertical="center"/>
    </xf>
    <xf numFmtId="10" fontId="1" fillId="0" borderId="5" xfId="11" applyNumberFormat="1" applyFont="1" applyFill="1" applyBorder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0" fillId="0" borderId="0" xfId="11" applyNumberFormat="1">
      <alignment vertical="center"/>
    </xf>
    <xf numFmtId="0" fontId="2" fillId="0" borderId="12" xfId="0" applyFont="1" applyFill="1" applyBorder="1" applyAlignment="1">
      <alignment horizontal="center" vertical="center"/>
    </xf>
    <xf numFmtId="177" fontId="1" fillId="0" borderId="13" xfId="0" applyNumberFormat="1" applyFont="1" applyFill="1" applyBorder="1" applyAlignment="1">
      <alignment horizontal="center" vertical="center"/>
    </xf>
    <xf numFmtId="10" fontId="1" fillId="0" borderId="7" xfId="1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7" borderId="0" xfId="0" applyFill="1" applyAlignment="1">
      <alignment horizontal="left"/>
    </xf>
    <xf numFmtId="0" fontId="0" fillId="7" borderId="0" xfId="0" applyFont="1" applyFill="1" applyAlignment="1">
      <alignment horizontal="center" vertical="center"/>
    </xf>
    <xf numFmtId="179" fontId="0" fillId="0" borderId="0" xfId="11" applyNumberFormat="1" applyAlignment="1">
      <alignment horizontal="center" vertical="center"/>
    </xf>
    <xf numFmtId="178" fontId="9" fillId="8" borderId="0" xfId="0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0" fillId="0" borderId="0" xfId="0" applyFont="1">
      <alignment vertical="center"/>
    </xf>
    <xf numFmtId="0" fontId="20" fillId="0" borderId="19" xfId="0" applyFont="1" applyBorder="1" applyAlignment="1">
      <alignment horizontal="center" vertical="center"/>
    </xf>
    <xf numFmtId="178" fontId="20" fillId="8" borderId="29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29" xfId="0" applyFont="1" applyFill="1" applyBorder="1">
      <alignment vertical="center"/>
    </xf>
    <xf numFmtId="0" fontId="9" fillId="0" borderId="29" xfId="0" applyFont="1" applyBorder="1">
      <alignment vertical="center"/>
    </xf>
    <xf numFmtId="0" fontId="9" fillId="0" borderId="19" xfId="0" applyFont="1" applyBorder="1" applyAlignment="1">
      <alignment horizontal="center" vertical="center"/>
    </xf>
    <xf numFmtId="178" fontId="9" fillId="8" borderId="29" xfId="0" applyNumberFormat="1" applyFont="1" applyFill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0" borderId="0" xfId="0" applyFont="1" applyFill="1">
      <alignment vertical="center"/>
    </xf>
    <xf numFmtId="0" fontId="9" fillId="0" borderId="21" xfId="0" applyFont="1" applyBorder="1" applyAlignment="1">
      <alignment horizontal="center" vertical="center"/>
    </xf>
    <xf numFmtId="178" fontId="9" fillId="8" borderId="0" xfId="0" applyNumberFormat="1" applyFont="1" applyFill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9" fillId="0" borderId="0" xfId="0" applyFont="1" applyBorder="1">
      <alignment vertical="center"/>
    </xf>
    <xf numFmtId="0" fontId="6" fillId="0" borderId="29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23" xfId="0" applyBorder="1" applyAlignment="1">
      <alignment horizontal="center" vertical="center"/>
    </xf>
    <xf numFmtId="0" fontId="6" fillId="0" borderId="30" xfId="0" applyFont="1" applyBorder="1">
      <alignment vertical="center"/>
    </xf>
    <xf numFmtId="0" fontId="9" fillId="0" borderId="30" xfId="0" applyFont="1" applyBorder="1">
      <alignment vertical="center"/>
    </xf>
    <xf numFmtId="177" fontId="0" fillId="0" borderId="24" xfId="0" applyNumberFormat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31" xfId="0" applyBorder="1" applyAlignment="1">
      <alignment horizontal="center" vertical="center"/>
    </xf>
    <xf numFmtId="0" fontId="6" fillId="0" borderId="32" xfId="0" applyFont="1" applyBorder="1">
      <alignment vertical="center"/>
    </xf>
    <xf numFmtId="0" fontId="9" fillId="0" borderId="32" xfId="0" applyFont="1" applyBorder="1">
      <alignment vertical="center"/>
    </xf>
    <xf numFmtId="0" fontId="9" fillId="0" borderId="31" xfId="0" applyFont="1" applyBorder="1" applyAlignment="1">
      <alignment horizontal="center" vertical="center"/>
    </xf>
    <xf numFmtId="178" fontId="9" fillId="8" borderId="32" xfId="0" applyNumberFormat="1" applyFont="1" applyFill="1" applyBorder="1" applyAlignment="1">
      <alignment horizontal="center" vertical="center"/>
    </xf>
    <xf numFmtId="177" fontId="0" fillId="0" borderId="33" xfId="0" applyNumberForma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178" fontId="9" fillId="8" borderId="30" xfId="0" applyNumberFormat="1" applyFont="1" applyFill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6" fillId="4" borderId="30" xfId="0" applyFont="1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4" borderId="0" xfId="0" applyFill="1">
      <alignment vertical="center"/>
    </xf>
    <xf numFmtId="0" fontId="21" fillId="0" borderId="0" xfId="0" applyFont="1" applyAlignment="1">
      <alignment horizontal="left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6" borderId="22" xfId="0" applyFill="1" applyBorder="1" applyAlignment="1">
      <alignment horizontal="center" vertical="center"/>
    </xf>
    <xf numFmtId="0" fontId="0" fillId="0" borderId="23" xfId="0" applyBorder="1">
      <alignment vertical="center"/>
    </xf>
    <xf numFmtId="0" fontId="0" fillId="6" borderId="24" xfId="0" applyFill="1" applyBorder="1" applyAlignment="1">
      <alignment horizontal="center" vertical="center"/>
    </xf>
    <xf numFmtId="178" fontId="9" fillId="8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178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77" fontId="1" fillId="4" borderId="34" xfId="0" applyNumberFormat="1" applyFont="1" applyFill="1" applyBorder="1" applyAlignment="1">
      <alignment horizontal="center" vertical="center"/>
    </xf>
    <xf numFmtId="177" fontId="1" fillId="9" borderId="11" xfId="0" applyNumberFormat="1" applyFont="1" applyFill="1" applyBorder="1" applyAlignment="1">
      <alignment horizontal="center" vertical="center"/>
    </xf>
    <xf numFmtId="177" fontId="1" fillId="10" borderId="11" xfId="0" applyNumberFormat="1" applyFont="1" applyFill="1" applyBorder="1" applyAlignment="1">
      <alignment horizontal="center" vertical="center"/>
    </xf>
    <xf numFmtId="177" fontId="2" fillId="9" borderId="35" xfId="0" applyNumberFormat="1" applyFont="1" applyFill="1" applyBorder="1" applyAlignment="1">
      <alignment horizontal="center" vertical="center"/>
    </xf>
    <xf numFmtId="177" fontId="1" fillId="9" borderId="36" xfId="0" applyNumberFormat="1" applyFont="1" applyFill="1" applyBorder="1" applyAlignment="1">
      <alignment horizontal="center" vertical="center"/>
    </xf>
    <xf numFmtId="177" fontId="1" fillId="10" borderId="20" xfId="0" applyNumberFormat="1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9" fontId="1" fillId="0" borderId="2" xfId="0" applyNumberFormat="1" applyFont="1" applyBorder="1" applyAlignment="1">
      <alignment horizontal="center" vertical="center"/>
    </xf>
    <xf numFmtId="177" fontId="1" fillId="4" borderId="36" xfId="0" applyNumberFormat="1" applyFont="1" applyFill="1" applyBorder="1" applyAlignment="1">
      <alignment horizontal="center" vertical="center"/>
    </xf>
    <xf numFmtId="177" fontId="1" fillId="10" borderId="19" xfId="0" applyNumberFormat="1" applyFont="1" applyFill="1" applyBorder="1" applyAlignment="1">
      <alignment horizontal="center" vertical="center"/>
    </xf>
    <xf numFmtId="177" fontId="1" fillId="9" borderId="35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8" fontId="1" fillId="0" borderId="7" xfId="0" applyNumberFormat="1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177" fontId="1" fillId="4" borderId="37" xfId="0" applyNumberFormat="1" applyFont="1" applyFill="1" applyBorder="1" applyAlignment="1">
      <alignment horizontal="center" vertical="center"/>
    </xf>
    <xf numFmtId="177" fontId="1" fillId="10" borderId="21" xfId="0" applyNumberFormat="1" applyFont="1" applyFill="1" applyBorder="1" applyAlignment="1">
      <alignment horizontal="center" vertical="center"/>
    </xf>
    <xf numFmtId="177" fontId="1" fillId="9" borderId="38" xfId="0" applyNumberFormat="1" applyFont="1" applyFill="1" applyBorder="1" applyAlignment="1">
      <alignment horizontal="center" vertical="center"/>
    </xf>
    <xf numFmtId="177" fontId="1" fillId="9" borderId="37" xfId="0" applyNumberFormat="1" applyFont="1" applyFill="1" applyBorder="1" applyAlignment="1">
      <alignment horizontal="center" vertical="center"/>
    </xf>
    <xf numFmtId="0" fontId="1" fillId="11" borderId="0" xfId="0" applyFont="1" applyFill="1">
      <alignment vertical="center"/>
    </xf>
    <xf numFmtId="178" fontId="1" fillId="11" borderId="7" xfId="0" applyNumberFormat="1" applyFont="1" applyFill="1" applyBorder="1" applyAlignment="1">
      <alignment horizontal="center" vertical="center"/>
    </xf>
    <xf numFmtId="9" fontId="1" fillId="11" borderId="8" xfId="0" applyNumberFormat="1" applyFont="1" applyFill="1" applyBorder="1" applyAlignment="1">
      <alignment horizontal="center" vertical="center"/>
    </xf>
    <xf numFmtId="177" fontId="1" fillId="11" borderId="37" xfId="0" applyNumberFormat="1" applyFont="1" applyFill="1" applyBorder="1" applyAlignment="1">
      <alignment horizontal="center" vertical="center"/>
    </xf>
    <xf numFmtId="177" fontId="1" fillId="11" borderId="21" xfId="0" applyNumberFormat="1" applyFont="1" applyFill="1" applyBorder="1" applyAlignment="1">
      <alignment horizontal="center" vertical="center"/>
    </xf>
    <xf numFmtId="177" fontId="1" fillId="9" borderId="39" xfId="0" applyNumberFormat="1" applyFont="1" applyFill="1" applyBorder="1" applyAlignment="1">
      <alignment horizontal="center" vertical="center"/>
    </xf>
    <xf numFmtId="177" fontId="1" fillId="10" borderId="38" xfId="0" applyNumberFormat="1" applyFont="1" applyFill="1" applyBorder="1" applyAlignment="1">
      <alignment horizontal="center" vertical="center"/>
    </xf>
    <xf numFmtId="177" fontId="1" fillId="11" borderId="38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9" borderId="1" xfId="0" applyFont="1" applyFill="1" applyBorder="1">
      <alignment vertical="center"/>
    </xf>
    <xf numFmtId="182" fontId="1" fillId="9" borderId="2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9" borderId="7" xfId="0" applyFont="1" applyFill="1" applyBorder="1">
      <alignment vertical="center"/>
    </xf>
    <xf numFmtId="182" fontId="1" fillId="9" borderId="8" xfId="0" applyNumberFormat="1" applyFont="1" applyFill="1" applyBorder="1">
      <alignment vertical="center"/>
    </xf>
    <xf numFmtId="185" fontId="1" fillId="4" borderId="0" xfId="0" applyNumberFormat="1" applyFont="1" applyFill="1" applyBorder="1" applyAlignment="1">
      <alignment horizontal="center" vertical="center"/>
    </xf>
    <xf numFmtId="185" fontId="1" fillId="4" borderId="22" xfId="0" applyNumberFormat="1" applyFont="1" applyFill="1" applyBorder="1" applyAlignment="1">
      <alignment horizontal="center" vertical="center"/>
    </xf>
    <xf numFmtId="185" fontId="1" fillId="0" borderId="0" xfId="0" applyNumberFormat="1" applyFont="1">
      <alignment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12" xfId="0" applyFont="1" applyFill="1" applyBorder="1">
      <alignment vertical="center"/>
    </xf>
    <xf numFmtId="182" fontId="1" fillId="9" borderId="13" xfId="0" applyNumberFormat="1" applyFont="1" applyFill="1" applyBorder="1">
      <alignment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18" xfId="0" applyFont="1" applyFill="1" applyBorder="1">
      <alignment vertical="center"/>
    </xf>
    <xf numFmtId="178" fontId="1" fillId="0" borderId="0" xfId="0" applyNumberFormat="1" applyFont="1">
      <alignment vertical="center"/>
    </xf>
    <xf numFmtId="0" fontId="1" fillId="9" borderId="7" xfId="0" applyNumberFormat="1" applyFont="1" applyFill="1" applyBorder="1" applyAlignment="1">
      <alignment horizontal="center" vertical="center"/>
    </xf>
    <xf numFmtId="181" fontId="1" fillId="9" borderId="8" xfId="0" applyNumberFormat="1" applyFont="1" applyFill="1" applyBorder="1" applyAlignment="1">
      <alignment horizontal="center" vertical="center"/>
    </xf>
    <xf numFmtId="0" fontId="1" fillId="10" borderId="13" xfId="0" applyFont="1" applyFill="1" applyBorder="1">
      <alignment vertical="center"/>
    </xf>
    <xf numFmtId="0" fontId="1" fillId="12" borderId="7" xfId="0" applyNumberFormat="1" applyFont="1" applyFill="1" applyBorder="1" applyAlignment="1">
      <alignment horizontal="center" vertical="center"/>
    </xf>
    <xf numFmtId="181" fontId="1" fillId="12" borderId="8" xfId="0" applyNumberFormat="1" applyFont="1" applyFill="1" applyBorder="1" applyAlignment="1">
      <alignment horizontal="center" vertical="center"/>
    </xf>
    <xf numFmtId="0" fontId="1" fillId="10" borderId="7" xfId="0" applyNumberFormat="1" applyFont="1" applyFill="1" applyBorder="1" applyAlignment="1">
      <alignment horizontal="center" vertical="center"/>
    </xf>
    <xf numFmtId="181" fontId="1" fillId="10" borderId="8" xfId="0" applyNumberFormat="1" applyFont="1" applyFill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177" fontId="1" fillId="4" borderId="40" xfId="0" applyNumberFormat="1" applyFont="1" applyFill="1" applyBorder="1" applyAlignment="1">
      <alignment horizontal="center" vertical="center"/>
    </xf>
    <xf numFmtId="177" fontId="1" fillId="9" borderId="40" xfId="0" applyNumberFormat="1" applyFont="1" applyFill="1" applyBorder="1" applyAlignment="1">
      <alignment horizontal="center" vertical="center"/>
    </xf>
    <xf numFmtId="177" fontId="1" fillId="10" borderId="39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185" fontId="1" fillId="4" borderId="30" xfId="0" applyNumberFormat="1" applyFont="1" applyFill="1" applyBorder="1" applyAlignment="1">
      <alignment horizontal="center" vertical="center"/>
    </xf>
    <xf numFmtId="185" fontId="1" fillId="4" borderId="24" xfId="0" applyNumberFormat="1" applyFont="1" applyFill="1" applyBorder="1" applyAlignment="1">
      <alignment horizontal="center" vertical="center"/>
    </xf>
    <xf numFmtId="0" fontId="1" fillId="9" borderId="3" xfId="0" applyFont="1" applyFill="1" applyBorder="1">
      <alignment vertical="center"/>
    </xf>
    <xf numFmtId="182" fontId="1" fillId="9" borderId="4" xfId="0" applyNumberFormat="1" applyFont="1" applyFill="1" applyBorder="1">
      <alignment vertical="center"/>
    </xf>
    <xf numFmtId="182" fontId="1" fillId="9" borderId="14" xfId="0" applyNumberFormat="1" applyFont="1" applyFill="1" applyBorder="1">
      <alignment vertical="center"/>
    </xf>
    <xf numFmtId="0" fontId="1" fillId="10" borderId="3" xfId="0" applyNumberFormat="1" applyFont="1" applyFill="1" applyBorder="1" applyAlignment="1">
      <alignment horizontal="center" vertical="center"/>
    </xf>
    <xf numFmtId="181" fontId="1" fillId="10" borderId="4" xfId="0" applyNumberFormat="1" applyFont="1" applyFill="1" applyBorder="1" applyAlignment="1">
      <alignment horizontal="center" vertical="center"/>
    </xf>
    <xf numFmtId="0" fontId="1" fillId="10" borderId="14" xfId="0" applyFont="1" applyFill="1" applyBorder="1">
      <alignment vertical="center"/>
    </xf>
    <xf numFmtId="181" fontId="1" fillId="0" borderId="0" xfId="0" applyNumberFormat="1" applyFont="1" applyAlignment="1">
      <alignment horizontal="center" vertical="center"/>
    </xf>
    <xf numFmtId="177" fontId="1" fillId="10" borderId="35" xfId="0" applyNumberFormat="1" applyFont="1" applyFill="1" applyBorder="1" applyAlignment="1">
      <alignment horizontal="center" vertical="center"/>
    </xf>
    <xf numFmtId="0" fontId="1" fillId="10" borderId="1" xfId="0" applyFont="1" applyFill="1" applyBorder="1">
      <alignment vertical="center"/>
    </xf>
    <xf numFmtId="0" fontId="1" fillId="10" borderId="2" xfId="0" applyFont="1" applyFill="1" applyBorder="1">
      <alignment vertical="center"/>
    </xf>
    <xf numFmtId="0" fontId="1" fillId="10" borderId="7" xfId="0" applyNumberFormat="1" applyFont="1" applyFill="1" applyBorder="1">
      <alignment vertical="center"/>
    </xf>
    <xf numFmtId="181" fontId="1" fillId="10" borderId="8" xfId="0" applyNumberFormat="1" applyFont="1" applyFill="1" applyBorder="1">
      <alignment vertical="center"/>
    </xf>
    <xf numFmtId="0" fontId="1" fillId="10" borderId="3" xfId="0" applyNumberFormat="1" applyFont="1" applyFill="1" applyBorder="1">
      <alignment vertical="center"/>
    </xf>
    <xf numFmtId="181" fontId="1" fillId="10" borderId="4" xfId="0" applyNumberFormat="1" applyFont="1" applyFill="1" applyBorder="1">
      <alignment vertical="center"/>
    </xf>
    <xf numFmtId="181" fontId="1" fillId="0" borderId="0" xfId="0" applyNumberFormat="1" applyFont="1">
      <alignment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83" fontId="0" fillId="2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77" fontId="0" fillId="0" borderId="0" xfId="11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79" fontId="0" fillId="4" borderId="0" xfId="11" applyNumberFormat="1" applyFill="1" applyAlignment="1">
      <alignment horizontal="center" vertical="center"/>
    </xf>
    <xf numFmtId="178" fontId="0" fillId="4" borderId="0" xfId="0" applyNumberFormat="1" applyFill="1" applyAlignment="1">
      <alignment horizontal="center" vertical="center"/>
    </xf>
    <xf numFmtId="181" fontId="0" fillId="4" borderId="0" xfId="0" applyNumberFormat="1" applyFill="1" applyAlignment="1">
      <alignment horizontal="center" vertical="center"/>
    </xf>
    <xf numFmtId="184" fontId="0" fillId="4" borderId="0" xfId="0" applyNumberFormat="1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/>
    </xf>
    <xf numFmtId="178" fontId="0" fillId="9" borderId="0" xfId="0" applyNumberFormat="1" applyFill="1" applyAlignment="1">
      <alignment horizontal="center" vertical="center"/>
    </xf>
    <xf numFmtId="179" fontId="0" fillId="13" borderId="0" xfId="11" applyNumberFormat="1" applyFill="1" applyAlignment="1">
      <alignment horizontal="center" vertical="center"/>
    </xf>
    <xf numFmtId="178" fontId="0" fillId="13" borderId="0" xfId="0" applyNumberFormat="1" applyFill="1" applyAlignment="1">
      <alignment horizontal="center" vertical="center"/>
    </xf>
    <xf numFmtId="181" fontId="0" fillId="13" borderId="0" xfId="0" applyNumberFormat="1" applyFill="1" applyAlignment="1">
      <alignment horizontal="center" vertical="center"/>
    </xf>
    <xf numFmtId="184" fontId="0" fillId="13" borderId="0" xfId="0" applyNumberFormat="1" applyFill="1" applyAlignment="1">
      <alignment horizontal="center" vertical="center"/>
    </xf>
    <xf numFmtId="177" fontId="0" fillId="13" borderId="0" xfId="0" applyNumberFormat="1" applyFill="1" applyAlignment="1">
      <alignment horizontal="center" vertical="center"/>
    </xf>
    <xf numFmtId="179" fontId="0" fillId="8" borderId="0" xfId="11" applyNumberFormat="1" applyFill="1" applyAlignment="1">
      <alignment horizontal="center" vertical="center"/>
    </xf>
    <xf numFmtId="178" fontId="0" fillId="8" borderId="0" xfId="0" applyNumberFormat="1" applyFill="1" applyAlignment="1">
      <alignment horizontal="center" vertical="center"/>
    </xf>
    <xf numFmtId="181" fontId="0" fillId="8" borderId="0" xfId="0" applyNumberFormat="1" applyFill="1" applyAlignment="1">
      <alignment horizontal="center" vertical="center"/>
    </xf>
    <xf numFmtId="184" fontId="0" fillId="8" borderId="0" xfId="0" applyNumberFormat="1" applyFill="1" applyAlignment="1">
      <alignment horizontal="center" vertical="center"/>
    </xf>
    <xf numFmtId="177" fontId="0" fillId="8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046676096181"/>
          <c:y val="0.01958674128282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offer学校赋分计算!$C$2</c:f>
              <c:strCache>
                <c:ptCount val="1"/>
                <c:pt idx="0">
                  <c:v>录取率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offer学校赋分计算!$B$3:$B$90</c:f>
              <c:numCache>
                <c:formatCode>0_ </c:formatCode>
                <c:ptCount val="88"/>
                <c:pt idx="0">
                  <c:v>10000</c:v>
                </c:pt>
                <c:pt idx="1">
                  <c:v>9886.20689655173</c:v>
                </c:pt>
                <c:pt idx="2">
                  <c:v>9772.41379310345</c:v>
                </c:pt>
                <c:pt idx="3">
                  <c:v>9658.62068965518</c:v>
                </c:pt>
                <c:pt idx="4">
                  <c:v>9544.8275862069</c:v>
                </c:pt>
                <c:pt idx="5">
                  <c:v>9431.03448275863</c:v>
                </c:pt>
                <c:pt idx="6">
                  <c:v>9317.24137931035</c:v>
                </c:pt>
                <c:pt idx="7">
                  <c:v>9203.44827586208</c:v>
                </c:pt>
                <c:pt idx="8">
                  <c:v>9089.6551724138</c:v>
                </c:pt>
                <c:pt idx="9">
                  <c:v>8975.86206896553</c:v>
                </c:pt>
                <c:pt idx="10">
                  <c:v>8862.06896551725</c:v>
                </c:pt>
                <c:pt idx="11">
                  <c:v>8748.27586206898</c:v>
                </c:pt>
                <c:pt idx="12">
                  <c:v>8634.4827586207</c:v>
                </c:pt>
                <c:pt idx="13">
                  <c:v>8520.68965517243</c:v>
                </c:pt>
                <c:pt idx="14">
                  <c:v>8406.89655172415</c:v>
                </c:pt>
                <c:pt idx="15">
                  <c:v>8293.10344827588</c:v>
                </c:pt>
                <c:pt idx="16">
                  <c:v>8179.3103448276</c:v>
                </c:pt>
                <c:pt idx="17">
                  <c:v>8065.51724137932</c:v>
                </c:pt>
                <c:pt idx="18">
                  <c:v>7951.72413793105</c:v>
                </c:pt>
                <c:pt idx="19">
                  <c:v>7837.93103448277</c:v>
                </c:pt>
                <c:pt idx="20">
                  <c:v>7724.13793103449</c:v>
                </c:pt>
                <c:pt idx="21">
                  <c:v>7610.34482758622</c:v>
                </c:pt>
                <c:pt idx="22">
                  <c:v>7496.55172413794</c:v>
                </c:pt>
                <c:pt idx="23">
                  <c:v>7382.75862068967</c:v>
                </c:pt>
                <c:pt idx="24">
                  <c:v>7268.96551724139</c:v>
                </c:pt>
                <c:pt idx="25">
                  <c:v>7155.17241379311</c:v>
                </c:pt>
                <c:pt idx="26">
                  <c:v>7041.37931034484</c:v>
                </c:pt>
                <c:pt idx="27">
                  <c:v>6927.58620689656</c:v>
                </c:pt>
                <c:pt idx="28">
                  <c:v>6813.79310344828</c:v>
                </c:pt>
                <c:pt idx="29">
                  <c:v>6700.00000000001</c:v>
                </c:pt>
                <c:pt idx="30">
                  <c:v>6586.20689655173</c:v>
                </c:pt>
                <c:pt idx="31">
                  <c:v>6472.41379310346</c:v>
                </c:pt>
                <c:pt idx="32">
                  <c:v>6358.62068965518</c:v>
                </c:pt>
                <c:pt idx="33">
                  <c:v>6244.8275862069</c:v>
                </c:pt>
                <c:pt idx="34">
                  <c:v>6131.03448275863</c:v>
                </c:pt>
                <c:pt idx="35">
                  <c:v>6017.24137931035</c:v>
                </c:pt>
                <c:pt idx="36">
                  <c:v>5903.44827586207</c:v>
                </c:pt>
                <c:pt idx="37">
                  <c:v>5789.6551724138</c:v>
                </c:pt>
                <c:pt idx="38">
                  <c:v>5675.86206896552</c:v>
                </c:pt>
                <c:pt idx="39">
                  <c:v>5562.06896551725</c:v>
                </c:pt>
                <c:pt idx="40">
                  <c:v>5448.27586206897</c:v>
                </c:pt>
                <c:pt idx="41">
                  <c:v>5334.48275862069</c:v>
                </c:pt>
                <c:pt idx="42">
                  <c:v>5220.68965517242</c:v>
                </c:pt>
                <c:pt idx="43">
                  <c:v>5106.89655172414</c:v>
                </c:pt>
                <c:pt idx="44">
                  <c:v>4993.10344827586</c:v>
                </c:pt>
                <c:pt idx="45">
                  <c:v>4879.31034482759</c:v>
                </c:pt>
                <c:pt idx="46">
                  <c:v>4765.51724137931</c:v>
                </c:pt>
                <c:pt idx="47">
                  <c:v>4651.72413793104</c:v>
                </c:pt>
                <c:pt idx="48">
                  <c:v>4537.93103448276</c:v>
                </c:pt>
                <c:pt idx="49">
                  <c:v>4424.13793103448</c:v>
                </c:pt>
                <c:pt idx="50">
                  <c:v>4310.34482758621</c:v>
                </c:pt>
                <c:pt idx="51">
                  <c:v>4196.55172413793</c:v>
                </c:pt>
                <c:pt idx="52">
                  <c:v>4082.75862068965</c:v>
                </c:pt>
                <c:pt idx="53">
                  <c:v>3968.96551724138</c:v>
                </c:pt>
                <c:pt idx="54">
                  <c:v>3855.1724137931</c:v>
                </c:pt>
                <c:pt idx="55">
                  <c:v>3741.37931034483</c:v>
                </c:pt>
                <c:pt idx="56">
                  <c:v>3627.58620689655</c:v>
                </c:pt>
                <c:pt idx="57">
                  <c:v>3513.79310344827</c:v>
                </c:pt>
                <c:pt idx="58">
                  <c:v>3400</c:v>
                </c:pt>
                <c:pt idx="59">
                  <c:v>3286.20689655172</c:v>
                </c:pt>
                <c:pt idx="60">
                  <c:v>3172.41379310345</c:v>
                </c:pt>
                <c:pt idx="61">
                  <c:v>3058.62068965517</c:v>
                </c:pt>
                <c:pt idx="62">
                  <c:v>2944.8275862069</c:v>
                </c:pt>
                <c:pt idx="63">
                  <c:v>2831.03448275862</c:v>
                </c:pt>
                <c:pt idx="64">
                  <c:v>2717.24137931034</c:v>
                </c:pt>
                <c:pt idx="65">
                  <c:v>2603.44827586207</c:v>
                </c:pt>
                <c:pt idx="66">
                  <c:v>2489.65517241379</c:v>
                </c:pt>
                <c:pt idx="67">
                  <c:v>2375.86206896552</c:v>
                </c:pt>
                <c:pt idx="68">
                  <c:v>2262.06896551724</c:v>
                </c:pt>
                <c:pt idx="69">
                  <c:v>2148.27586206897</c:v>
                </c:pt>
                <c:pt idx="70">
                  <c:v>2034.48275862069</c:v>
                </c:pt>
                <c:pt idx="71">
                  <c:v>1920.68965517241</c:v>
                </c:pt>
                <c:pt idx="72">
                  <c:v>1806.89655172414</c:v>
                </c:pt>
                <c:pt idx="73">
                  <c:v>1693.10344827586</c:v>
                </c:pt>
                <c:pt idx="74">
                  <c:v>1579.31034482759</c:v>
                </c:pt>
                <c:pt idx="75">
                  <c:v>1465.51724137931</c:v>
                </c:pt>
                <c:pt idx="76">
                  <c:v>1351.72413793103</c:v>
                </c:pt>
                <c:pt idx="77">
                  <c:v>1237.93103448276</c:v>
                </c:pt>
                <c:pt idx="78">
                  <c:v>1124.13793103448</c:v>
                </c:pt>
                <c:pt idx="79">
                  <c:v>1010.34482758621</c:v>
                </c:pt>
                <c:pt idx="80">
                  <c:v>896.551724137931</c:v>
                </c:pt>
                <c:pt idx="81">
                  <c:v>782.758620689655</c:v>
                </c:pt>
                <c:pt idx="82">
                  <c:v>668.965517241379</c:v>
                </c:pt>
                <c:pt idx="83">
                  <c:v>555.172413793103</c:v>
                </c:pt>
                <c:pt idx="84">
                  <c:v>441.379310344828</c:v>
                </c:pt>
                <c:pt idx="85">
                  <c:v>327.586206896552</c:v>
                </c:pt>
                <c:pt idx="86">
                  <c:v>213.793103448276</c:v>
                </c:pt>
                <c:pt idx="87">
                  <c:v>100</c:v>
                </c:pt>
              </c:numCache>
            </c:numRef>
          </c:xVal>
          <c:yVal>
            <c:numRef>
              <c:f>offer学校赋分计算!$C$3:$C$90</c:f>
              <c:numCache>
                <c:formatCode>0.0%</c:formatCode>
                <c:ptCount val="88"/>
                <c:pt idx="0">
                  <c:v>0.035</c:v>
                </c:pt>
                <c:pt idx="1" c:formatCode="0%">
                  <c:v>0.04</c:v>
                </c:pt>
                <c:pt idx="2" c:formatCode="0%">
                  <c:v>0.05</c:v>
                </c:pt>
                <c:pt idx="3" c:formatCode="0%">
                  <c:v>0.06</c:v>
                </c:pt>
                <c:pt idx="4" c:formatCode="0%">
                  <c:v>0.07</c:v>
                </c:pt>
                <c:pt idx="5" c:formatCode="0%">
                  <c:v>0.08</c:v>
                </c:pt>
                <c:pt idx="6" c:formatCode="0%">
                  <c:v>0.09</c:v>
                </c:pt>
                <c:pt idx="7" c:formatCode="0%">
                  <c:v>0.1</c:v>
                </c:pt>
                <c:pt idx="8" c:formatCode="0%">
                  <c:v>0.11</c:v>
                </c:pt>
                <c:pt idx="9" c:formatCode="0%">
                  <c:v>0.12</c:v>
                </c:pt>
                <c:pt idx="10" c:formatCode="0%">
                  <c:v>0.13</c:v>
                </c:pt>
                <c:pt idx="11" c:formatCode="0%">
                  <c:v>0.14</c:v>
                </c:pt>
                <c:pt idx="12" c:formatCode="0%">
                  <c:v>0.15</c:v>
                </c:pt>
                <c:pt idx="13" c:formatCode="0%">
                  <c:v>0.16</c:v>
                </c:pt>
                <c:pt idx="14" c:formatCode="0%">
                  <c:v>0.17</c:v>
                </c:pt>
                <c:pt idx="15" c:formatCode="0%">
                  <c:v>0.18</c:v>
                </c:pt>
                <c:pt idx="16" c:formatCode="0%">
                  <c:v>0.19</c:v>
                </c:pt>
                <c:pt idx="17" c:formatCode="0%">
                  <c:v>0.2</c:v>
                </c:pt>
                <c:pt idx="18" c:formatCode="0%">
                  <c:v>0.21</c:v>
                </c:pt>
                <c:pt idx="19" c:formatCode="0%">
                  <c:v>0.22</c:v>
                </c:pt>
                <c:pt idx="20" c:formatCode="0%">
                  <c:v>0.23</c:v>
                </c:pt>
                <c:pt idx="21" c:formatCode="0%">
                  <c:v>0.24</c:v>
                </c:pt>
                <c:pt idx="22" c:formatCode="0%">
                  <c:v>0.25</c:v>
                </c:pt>
                <c:pt idx="23" c:formatCode="0%">
                  <c:v>0.26</c:v>
                </c:pt>
                <c:pt idx="24" c:formatCode="0%">
                  <c:v>0.27</c:v>
                </c:pt>
                <c:pt idx="25" c:formatCode="0%">
                  <c:v>0.28</c:v>
                </c:pt>
                <c:pt idx="26" c:formatCode="0%">
                  <c:v>0.29</c:v>
                </c:pt>
                <c:pt idx="27" c:formatCode="0%">
                  <c:v>0.3</c:v>
                </c:pt>
                <c:pt idx="28" c:formatCode="0%">
                  <c:v>0.31</c:v>
                </c:pt>
                <c:pt idx="29" c:formatCode="0%">
                  <c:v>0.32</c:v>
                </c:pt>
                <c:pt idx="30" c:formatCode="0%">
                  <c:v>0.33</c:v>
                </c:pt>
                <c:pt idx="31" c:formatCode="0%">
                  <c:v>0.34</c:v>
                </c:pt>
                <c:pt idx="32" c:formatCode="0%">
                  <c:v>0.35</c:v>
                </c:pt>
                <c:pt idx="33" c:formatCode="0%">
                  <c:v>0.36</c:v>
                </c:pt>
                <c:pt idx="34" c:formatCode="0%">
                  <c:v>0.37</c:v>
                </c:pt>
                <c:pt idx="35" c:formatCode="0%">
                  <c:v>0.38</c:v>
                </c:pt>
                <c:pt idx="36" c:formatCode="0%">
                  <c:v>0.39</c:v>
                </c:pt>
                <c:pt idx="37" c:formatCode="0%">
                  <c:v>0.4</c:v>
                </c:pt>
                <c:pt idx="38" c:formatCode="0%">
                  <c:v>0.41</c:v>
                </c:pt>
                <c:pt idx="39" c:formatCode="0%">
                  <c:v>0.42</c:v>
                </c:pt>
                <c:pt idx="40" c:formatCode="0%">
                  <c:v>0.43</c:v>
                </c:pt>
                <c:pt idx="41" c:formatCode="0%">
                  <c:v>0.44</c:v>
                </c:pt>
                <c:pt idx="42" c:formatCode="0%">
                  <c:v>0.45</c:v>
                </c:pt>
                <c:pt idx="43" c:formatCode="0%">
                  <c:v>0.46</c:v>
                </c:pt>
                <c:pt idx="44" c:formatCode="0%">
                  <c:v>0.47</c:v>
                </c:pt>
                <c:pt idx="45" c:formatCode="0%">
                  <c:v>0.48</c:v>
                </c:pt>
                <c:pt idx="46" c:formatCode="0%">
                  <c:v>0.49</c:v>
                </c:pt>
                <c:pt idx="47" c:formatCode="0%">
                  <c:v>0.5</c:v>
                </c:pt>
                <c:pt idx="48" c:formatCode="0%">
                  <c:v>0.51</c:v>
                </c:pt>
                <c:pt idx="49" c:formatCode="0%">
                  <c:v>0.52</c:v>
                </c:pt>
                <c:pt idx="50" c:formatCode="0%">
                  <c:v>0.53</c:v>
                </c:pt>
                <c:pt idx="51" c:formatCode="0%">
                  <c:v>0.54</c:v>
                </c:pt>
                <c:pt idx="52" c:formatCode="0%">
                  <c:v>0.55</c:v>
                </c:pt>
                <c:pt idx="53" c:formatCode="0%">
                  <c:v>0.56</c:v>
                </c:pt>
                <c:pt idx="54" c:formatCode="0%">
                  <c:v>0.57</c:v>
                </c:pt>
                <c:pt idx="55" c:formatCode="0%">
                  <c:v>0.58</c:v>
                </c:pt>
                <c:pt idx="56" c:formatCode="0%">
                  <c:v>0.59</c:v>
                </c:pt>
                <c:pt idx="57" c:formatCode="0%">
                  <c:v>0.6</c:v>
                </c:pt>
                <c:pt idx="58" c:formatCode="0%">
                  <c:v>0.61</c:v>
                </c:pt>
                <c:pt idx="59" c:formatCode="0%">
                  <c:v>0.62</c:v>
                </c:pt>
                <c:pt idx="60" c:formatCode="0%">
                  <c:v>0.63</c:v>
                </c:pt>
                <c:pt idx="61" c:formatCode="0%">
                  <c:v>0.64</c:v>
                </c:pt>
                <c:pt idx="62" c:formatCode="0%">
                  <c:v>0.65</c:v>
                </c:pt>
                <c:pt idx="63" c:formatCode="0%">
                  <c:v>0.66</c:v>
                </c:pt>
                <c:pt idx="64" c:formatCode="0%">
                  <c:v>0.67</c:v>
                </c:pt>
                <c:pt idx="65" c:formatCode="0%">
                  <c:v>0.68</c:v>
                </c:pt>
                <c:pt idx="66" c:formatCode="0%">
                  <c:v>0.690000000000001</c:v>
                </c:pt>
                <c:pt idx="67" c:formatCode="0%">
                  <c:v>0.700000000000001</c:v>
                </c:pt>
                <c:pt idx="68" c:formatCode="0%">
                  <c:v>0.710000000000001</c:v>
                </c:pt>
                <c:pt idx="69" c:formatCode="0%">
                  <c:v>0.720000000000001</c:v>
                </c:pt>
                <c:pt idx="70" c:formatCode="0%">
                  <c:v>0.730000000000001</c:v>
                </c:pt>
                <c:pt idx="71" c:formatCode="0%">
                  <c:v>0.740000000000001</c:v>
                </c:pt>
                <c:pt idx="72" c:formatCode="0%">
                  <c:v>0.750000000000001</c:v>
                </c:pt>
                <c:pt idx="73" c:formatCode="0%">
                  <c:v>0.760000000000001</c:v>
                </c:pt>
                <c:pt idx="74" c:formatCode="0%">
                  <c:v>0.770000000000001</c:v>
                </c:pt>
                <c:pt idx="75" c:formatCode="0%">
                  <c:v>0.780000000000001</c:v>
                </c:pt>
                <c:pt idx="76" c:formatCode="0%">
                  <c:v>0.790000000000001</c:v>
                </c:pt>
                <c:pt idx="77" c:formatCode="0%">
                  <c:v>0.800000000000001</c:v>
                </c:pt>
                <c:pt idx="78" c:formatCode="0%">
                  <c:v>0.810000000000001</c:v>
                </c:pt>
                <c:pt idx="79" c:formatCode="0%">
                  <c:v>0.820000000000001</c:v>
                </c:pt>
                <c:pt idx="80" c:formatCode="0%">
                  <c:v>0.830000000000001</c:v>
                </c:pt>
                <c:pt idx="81" c:formatCode="0%">
                  <c:v>0.840000000000001</c:v>
                </c:pt>
                <c:pt idx="82" c:formatCode="0%">
                  <c:v>0.850000000000001</c:v>
                </c:pt>
                <c:pt idx="83" c:formatCode="0%">
                  <c:v>0.860000000000001</c:v>
                </c:pt>
                <c:pt idx="84" c:formatCode="0%">
                  <c:v>0.870000000000001</c:v>
                </c:pt>
                <c:pt idx="85" c:formatCode="0%">
                  <c:v>0.880000000000001</c:v>
                </c:pt>
                <c:pt idx="86" c:formatCode="0%">
                  <c:v>0.890000000000001</c:v>
                </c:pt>
                <c:pt idx="87" c:formatCode="0%">
                  <c:v>0.900000000000001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offer学校赋分计算!$D$2</c:f>
              <c:strCache>
                <c:ptCount val="1"/>
                <c:pt idx="0">
                  <c:v>计算所得分数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offer学校赋分计算!$B$3:$B$90</c:f>
              <c:numCache>
                <c:formatCode>0_ </c:formatCode>
                <c:ptCount val="88"/>
                <c:pt idx="0">
                  <c:v>10000</c:v>
                </c:pt>
                <c:pt idx="1">
                  <c:v>9886.20689655173</c:v>
                </c:pt>
                <c:pt idx="2">
                  <c:v>9772.41379310345</c:v>
                </c:pt>
                <c:pt idx="3">
                  <c:v>9658.62068965518</c:v>
                </c:pt>
                <c:pt idx="4">
                  <c:v>9544.8275862069</c:v>
                </c:pt>
                <c:pt idx="5">
                  <c:v>9431.03448275863</c:v>
                </c:pt>
                <c:pt idx="6">
                  <c:v>9317.24137931035</c:v>
                </c:pt>
                <c:pt idx="7">
                  <c:v>9203.44827586208</c:v>
                </c:pt>
                <c:pt idx="8">
                  <c:v>9089.6551724138</c:v>
                </c:pt>
                <c:pt idx="9">
                  <c:v>8975.86206896553</c:v>
                </c:pt>
                <c:pt idx="10">
                  <c:v>8862.06896551725</c:v>
                </c:pt>
                <c:pt idx="11">
                  <c:v>8748.27586206898</c:v>
                </c:pt>
                <c:pt idx="12">
                  <c:v>8634.4827586207</c:v>
                </c:pt>
                <c:pt idx="13">
                  <c:v>8520.68965517243</c:v>
                </c:pt>
                <c:pt idx="14">
                  <c:v>8406.89655172415</c:v>
                </c:pt>
                <c:pt idx="15">
                  <c:v>8293.10344827588</c:v>
                </c:pt>
                <c:pt idx="16">
                  <c:v>8179.3103448276</c:v>
                </c:pt>
                <c:pt idx="17">
                  <c:v>8065.51724137932</c:v>
                </c:pt>
                <c:pt idx="18">
                  <c:v>7951.72413793105</c:v>
                </c:pt>
                <c:pt idx="19">
                  <c:v>7837.93103448277</c:v>
                </c:pt>
                <c:pt idx="20">
                  <c:v>7724.13793103449</c:v>
                </c:pt>
                <c:pt idx="21">
                  <c:v>7610.34482758622</c:v>
                </c:pt>
                <c:pt idx="22">
                  <c:v>7496.55172413794</c:v>
                </c:pt>
                <c:pt idx="23">
                  <c:v>7382.75862068967</c:v>
                </c:pt>
                <c:pt idx="24">
                  <c:v>7268.96551724139</c:v>
                </c:pt>
                <c:pt idx="25">
                  <c:v>7155.17241379311</c:v>
                </c:pt>
                <c:pt idx="26">
                  <c:v>7041.37931034484</c:v>
                </c:pt>
                <c:pt idx="27">
                  <c:v>6927.58620689656</c:v>
                </c:pt>
                <c:pt idx="28">
                  <c:v>6813.79310344828</c:v>
                </c:pt>
                <c:pt idx="29">
                  <c:v>6700.00000000001</c:v>
                </c:pt>
                <c:pt idx="30">
                  <c:v>6586.20689655173</c:v>
                </c:pt>
                <c:pt idx="31">
                  <c:v>6472.41379310346</c:v>
                </c:pt>
                <c:pt idx="32">
                  <c:v>6358.62068965518</c:v>
                </c:pt>
                <c:pt idx="33">
                  <c:v>6244.8275862069</c:v>
                </c:pt>
                <c:pt idx="34">
                  <c:v>6131.03448275863</c:v>
                </c:pt>
                <c:pt idx="35">
                  <c:v>6017.24137931035</c:v>
                </c:pt>
                <c:pt idx="36">
                  <c:v>5903.44827586207</c:v>
                </c:pt>
                <c:pt idx="37">
                  <c:v>5789.6551724138</c:v>
                </c:pt>
                <c:pt idx="38">
                  <c:v>5675.86206896552</c:v>
                </c:pt>
                <c:pt idx="39">
                  <c:v>5562.06896551725</c:v>
                </c:pt>
                <c:pt idx="40">
                  <c:v>5448.27586206897</c:v>
                </c:pt>
                <c:pt idx="41">
                  <c:v>5334.48275862069</c:v>
                </c:pt>
                <c:pt idx="42">
                  <c:v>5220.68965517242</c:v>
                </c:pt>
                <c:pt idx="43">
                  <c:v>5106.89655172414</c:v>
                </c:pt>
                <c:pt idx="44">
                  <c:v>4993.10344827586</c:v>
                </c:pt>
                <c:pt idx="45">
                  <c:v>4879.31034482759</c:v>
                </c:pt>
                <c:pt idx="46">
                  <c:v>4765.51724137931</c:v>
                </c:pt>
                <c:pt idx="47">
                  <c:v>4651.72413793104</c:v>
                </c:pt>
                <c:pt idx="48">
                  <c:v>4537.93103448276</c:v>
                </c:pt>
                <c:pt idx="49">
                  <c:v>4424.13793103448</c:v>
                </c:pt>
                <c:pt idx="50">
                  <c:v>4310.34482758621</c:v>
                </c:pt>
                <c:pt idx="51">
                  <c:v>4196.55172413793</c:v>
                </c:pt>
                <c:pt idx="52">
                  <c:v>4082.75862068965</c:v>
                </c:pt>
                <c:pt idx="53">
                  <c:v>3968.96551724138</c:v>
                </c:pt>
                <c:pt idx="54">
                  <c:v>3855.1724137931</c:v>
                </c:pt>
                <c:pt idx="55">
                  <c:v>3741.37931034483</c:v>
                </c:pt>
                <c:pt idx="56">
                  <c:v>3627.58620689655</c:v>
                </c:pt>
                <c:pt idx="57">
                  <c:v>3513.79310344827</c:v>
                </c:pt>
                <c:pt idx="58">
                  <c:v>3400</c:v>
                </c:pt>
                <c:pt idx="59">
                  <c:v>3286.20689655172</c:v>
                </c:pt>
                <c:pt idx="60">
                  <c:v>3172.41379310345</c:v>
                </c:pt>
                <c:pt idx="61">
                  <c:v>3058.62068965517</c:v>
                </c:pt>
                <c:pt idx="62">
                  <c:v>2944.8275862069</c:v>
                </c:pt>
                <c:pt idx="63">
                  <c:v>2831.03448275862</c:v>
                </c:pt>
                <c:pt idx="64">
                  <c:v>2717.24137931034</c:v>
                </c:pt>
                <c:pt idx="65">
                  <c:v>2603.44827586207</c:v>
                </c:pt>
                <c:pt idx="66">
                  <c:v>2489.65517241379</c:v>
                </c:pt>
                <c:pt idx="67">
                  <c:v>2375.86206896552</c:v>
                </c:pt>
                <c:pt idx="68">
                  <c:v>2262.06896551724</c:v>
                </c:pt>
                <c:pt idx="69">
                  <c:v>2148.27586206897</c:v>
                </c:pt>
                <c:pt idx="70">
                  <c:v>2034.48275862069</c:v>
                </c:pt>
                <c:pt idx="71">
                  <c:v>1920.68965517241</c:v>
                </c:pt>
                <c:pt idx="72">
                  <c:v>1806.89655172414</c:v>
                </c:pt>
                <c:pt idx="73">
                  <c:v>1693.10344827586</c:v>
                </c:pt>
                <c:pt idx="74">
                  <c:v>1579.31034482759</c:v>
                </c:pt>
                <c:pt idx="75">
                  <c:v>1465.51724137931</c:v>
                </c:pt>
                <c:pt idx="76">
                  <c:v>1351.72413793103</c:v>
                </c:pt>
                <c:pt idx="77">
                  <c:v>1237.93103448276</c:v>
                </c:pt>
                <c:pt idx="78">
                  <c:v>1124.13793103448</c:v>
                </c:pt>
                <c:pt idx="79">
                  <c:v>1010.34482758621</c:v>
                </c:pt>
                <c:pt idx="80">
                  <c:v>896.551724137931</c:v>
                </c:pt>
                <c:pt idx="81">
                  <c:v>782.758620689655</c:v>
                </c:pt>
                <c:pt idx="82">
                  <c:v>668.965517241379</c:v>
                </c:pt>
                <c:pt idx="83">
                  <c:v>555.172413793103</c:v>
                </c:pt>
                <c:pt idx="84">
                  <c:v>441.379310344828</c:v>
                </c:pt>
                <c:pt idx="85">
                  <c:v>327.586206896552</c:v>
                </c:pt>
                <c:pt idx="86">
                  <c:v>213.793103448276</c:v>
                </c:pt>
                <c:pt idx="87">
                  <c:v>100</c:v>
                </c:pt>
              </c:numCache>
            </c:numRef>
          </c:xVal>
          <c:yVal>
            <c:numRef>
              <c:f>offer学校赋分计算!$D$3:$D$90</c:f>
              <c:numCache>
                <c:formatCode>0_);[Red]\(0\)</c:formatCode>
                <c:ptCount val="88"/>
                <c:pt idx="0">
                  <c:v>10000</c:v>
                </c:pt>
                <c:pt idx="1">
                  <c:v>4993.10344827586</c:v>
                </c:pt>
                <c:pt idx="2">
                  <c:v>3324.13793103448</c:v>
                </c:pt>
                <c:pt idx="3">
                  <c:v>2489.65517241379</c:v>
                </c:pt>
                <c:pt idx="4">
                  <c:v>1988.96551724138</c:v>
                </c:pt>
                <c:pt idx="5">
                  <c:v>1655.17241379311</c:v>
                </c:pt>
                <c:pt idx="6">
                  <c:v>1416.74876847291</c:v>
                </c:pt>
                <c:pt idx="7">
                  <c:v>1237.93103448276</c:v>
                </c:pt>
                <c:pt idx="8">
                  <c:v>1098.85057471264</c:v>
                </c:pt>
                <c:pt idx="9">
                  <c:v>987.586206896553</c:v>
                </c:pt>
                <c:pt idx="10">
                  <c:v>896.551724137931</c:v>
                </c:pt>
                <c:pt idx="11">
                  <c:v>820.689655172413</c:v>
                </c:pt>
                <c:pt idx="12">
                  <c:v>756.498673740054</c:v>
                </c:pt>
                <c:pt idx="13">
                  <c:v>701.477832512315</c:v>
                </c:pt>
                <c:pt idx="14">
                  <c:v>653.793103448277</c:v>
                </c:pt>
                <c:pt idx="15">
                  <c:v>612.068965517243</c:v>
                </c:pt>
                <c:pt idx="16">
                  <c:v>575.253549695741</c:v>
                </c:pt>
                <c:pt idx="17">
                  <c:v>542.528735632184</c:v>
                </c:pt>
                <c:pt idx="18">
                  <c:v>513.248638838475</c:v>
                </c:pt>
                <c:pt idx="19">
                  <c:v>486.896551724138</c:v>
                </c:pt>
                <c:pt idx="20">
                  <c:v>463.054187192118</c:v>
                </c:pt>
                <c:pt idx="21">
                  <c:v>441.379310344828</c:v>
                </c:pt>
                <c:pt idx="22">
                  <c:v>421.589205397302</c:v>
                </c:pt>
                <c:pt idx="23">
                  <c:v>403.448275862069</c:v>
                </c:pt>
                <c:pt idx="24">
                  <c:v>386.758620689656</c:v>
                </c:pt>
                <c:pt idx="25">
                  <c:v>371.352785145889</c:v>
                </c:pt>
                <c:pt idx="26">
                  <c:v>357.088122605364</c:v>
                </c:pt>
                <c:pt idx="27">
                  <c:v>343.84236453202</c:v>
                </c:pt>
                <c:pt idx="28">
                  <c:v>331.51010701546</c:v>
                </c:pt>
                <c:pt idx="29">
                  <c:v>320</c:v>
                </c:pt>
                <c:pt idx="30">
                  <c:v>309.232480533927</c:v>
                </c:pt>
                <c:pt idx="31">
                  <c:v>299.137931034484</c:v>
                </c:pt>
                <c:pt idx="32">
                  <c:v>289.655172413793</c:v>
                </c:pt>
                <c:pt idx="33">
                  <c:v>280.730223123734</c:v>
                </c:pt>
                <c:pt idx="34">
                  <c:v>272.315270935962</c:v>
                </c:pt>
                <c:pt idx="35">
                  <c:v>264.367816091955</c:v>
                </c:pt>
                <c:pt idx="36">
                  <c:v>256.849953401677</c:v>
                </c:pt>
                <c:pt idx="37">
                  <c:v>249.7277676951</c:v>
                </c:pt>
                <c:pt idx="38">
                  <c:v>242.970822281168</c:v>
                </c:pt>
                <c:pt idx="39">
                  <c:v>236.551724137931</c:v>
                </c:pt>
                <c:pt idx="40">
                  <c:v>230.445752733389</c:v>
                </c:pt>
                <c:pt idx="41">
                  <c:v>224.630541871922</c:v>
                </c:pt>
                <c:pt idx="42">
                  <c:v>219.085805934243</c:v>
                </c:pt>
                <c:pt idx="43">
                  <c:v>213.793103448275</c:v>
                </c:pt>
                <c:pt idx="44">
                  <c:v>208.735632183909</c:v>
                </c:pt>
                <c:pt idx="45">
                  <c:v>203.898050974512</c:v>
                </c:pt>
                <c:pt idx="46">
                  <c:v>199.266324284667</c:v>
                </c:pt>
                <c:pt idx="47">
                  <c:v>194.827586206897</c:v>
                </c:pt>
                <c:pt idx="48">
                  <c:v>190.570021111893</c:v>
                </c:pt>
                <c:pt idx="49">
                  <c:v>186.48275862069</c:v>
                </c:pt>
                <c:pt idx="50">
                  <c:v>182.555780933064</c:v>
                </c:pt>
                <c:pt idx="51">
                  <c:v>178.779840848807</c:v>
                </c:pt>
                <c:pt idx="52">
                  <c:v>175.146389069616</c:v>
                </c:pt>
                <c:pt idx="53">
                  <c:v>171.647509578544</c:v>
                </c:pt>
                <c:pt idx="54">
                  <c:v>168.275862068966</c:v>
                </c:pt>
                <c:pt idx="55">
                  <c:v>165.024630541873</c:v>
                </c:pt>
                <c:pt idx="56">
                  <c:v>161.887477313974</c:v>
                </c:pt>
                <c:pt idx="57">
                  <c:v>158.85850178359</c:v>
                </c:pt>
                <c:pt idx="58">
                  <c:v>155.932203389832</c:v>
                </c:pt>
                <c:pt idx="59">
                  <c:v>153.103448275862</c:v>
                </c:pt>
                <c:pt idx="60">
                  <c:v>150.367439231204</c:v>
                </c:pt>
                <c:pt idx="61">
                  <c:v>147.719688542826</c:v>
                </c:pt>
                <c:pt idx="62">
                  <c:v>145.155993431856</c:v>
                </c:pt>
                <c:pt idx="63">
                  <c:v>142.672413793103</c:v>
                </c:pt>
                <c:pt idx="64">
                  <c:v>140.265251989391</c:v>
                </c:pt>
                <c:pt idx="65">
                  <c:v>137.931034482759</c:v>
                </c:pt>
                <c:pt idx="66">
                  <c:v>135.666495110654</c:v>
                </c:pt>
                <c:pt idx="67">
                  <c:v>133.468559837729</c:v>
                </c:pt>
                <c:pt idx="68">
                  <c:v>131.334332833583</c:v>
                </c:pt>
                <c:pt idx="69">
                  <c:v>129.261083743842</c:v>
                </c:pt>
                <c:pt idx="70">
                  <c:v>127.246236036912</c:v>
                </c:pt>
                <c:pt idx="71">
                  <c:v>125.28735632184</c:v>
                </c:pt>
                <c:pt idx="72">
                  <c:v>123.382144544166</c:v>
                </c:pt>
                <c:pt idx="73">
                  <c:v>121.528424976701</c:v>
                </c:pt>
                <c:pt idx="74">
                  <c:v>119.724137931034</c:v>
                </c:pt>
                <c:pt idx="75">
                  <c:v>117.967332123413</c:v>
                </c:pt>
                <c:pt idx="76">
                  <c:v>116.256157635469</c:v>
                </c:pt>
                <c:pt idx="77">
                  <c:v>114.588859416446</c:v>
                </c:pt>
                <c:pt idx="78">
                  <c:v>112.963771278919</c:v>
                </c:pt>
                <c:pt idx="79">
                  <c:v>111.379310344828</c:v>
                </c:pt>
                <c:pt idx="80">
                  <c:v>109.833971902937</c:v>
                </c:pt>
                <c:pt idx="81">
                  <c:v>108.326324642558</c:v>
                </c:pt>
                <c:pt idx="82">
                  <c:v>106.855006231825</c:v>
                </c:pt>
                <c:pt idx="83">
                  <c:v>105.418719211822</c:v>
                </c:pt>
                <c:pt idx="84">
                  <c:v>104.016227180527</c:v>
                </c:pt>
                <c:pt idx="85">
                  <c:v>102.646351242984</c:v>
                </c:pt>
                <c:pt idx="86">
                  <c:v>101.307966706303</c:v>
                </c:pt>
                <c:pt idx="87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offer学校赋分计算!$E$2</c:f>
              <c:strCache>
                <c:ptCount val="1"/>
                <c:pt idx="0">
                  <c:v>计算所得分数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offer学校赋分计算!$B$3:$B$90</c:f>
              <c:numCache>
                <c:formatCode>0_ </c:formatCode>
                <c:ptCount val="88"/>
                <c:pt idx="0">
                  <c:v>10000</c:v>
                </c:pt>
                <c:pt idx="1">
                  <c:v>9886.20689655173</c:v>
                </c:pt>
                <c:pt idx="2">
                  <c:v>9772.41379310345</c:v>
                </c:pt>
                <c:pt idx="3">
                  <c:v>9658.62068965518</c:v>
                </c:pt>
                <c:pt idx="4">
                  <c:v>9544.8275862069</c:v>
                </c:pt>
                <c:pt idx="5">
                  <c:v>9431.03448275863</c:v>
                </c:pt>
                <c:pt idx="6">
                  <c:v>9317.24137931035</c:v>
                </c:pt>
                <c:pt idx="7">
                  <c:v>9203.44827586208</c:v>
                </c:pt>
                <c:pt idx="8">
                  <c:v>9089.6551724138</c:v>
                </c:pt>
                <c:pt idx="9">
                  <c:v>8975.86206896553</c:v>
                </c:pt>
                <c:pt idx="10">
                  <c:v>8862.06896551725</c:v>
                </c:pt>
                <c:pt idx="11">
                  <c:v>8748.27586206898</c:v>
                </c:pt>
                <c:pt idx="12">
                  <c:v>8634.4827586207</c:v>
                </c:pt>
                <c:pt idx="13">
                  <c:v>8520.68965517243</c:v>
                </c:pt>
                <c:pt idx="14">
                  <c:v>8406.89655172415</c:v>
                </c:pt>
                <c:pt idx="15">
                  <c:v>8293.10344827588</c:v>
                </c:pt>
                <c:pt idx="16">
                  <c:v>8179.3103448276</c:v>
                </c:pt>
                <c:pt idx="17">
                  <c:v>8065.51724137932</c:v>
                </c:pt>
                <c:pt idx="18">
                  <c:v>7951.72413793105</c:v>
                </c:pt>
                <c:pt idx="19">
                  <c:v>7837.93103448277</c:v>
                </c:pt>
                <c:pt idx="20">
                  <c:v>7724.13793103449</c:v>
                </c:pt>
                <c:pt idx="21">
                  <c:v>7610.34482758622</c:v>
                </c:pt>
                <c:pt idx="22">
                  <c:v>7496.55172413794</c:v>
                </c:pt>
                <c:pt idx="23">
                  <c:v>7382.75862068967</c:v>
                </c:pt>
                <c:pt idx="24">
                  <c:v>7268.96551724139</c:v>
                </c:pt>
                <c:pt idx="25">
                  <c:v>7155.17241379311</c:v>
                </c:pt>
                <c:pt idx="26">
                  <c:v>7041.37931034484</c:v>
                </c:pt>
                <c:pt idx="27">
                  <c:v>6927.58620689656</c:v>
                </c:pt>
                <c:pt idx="28">
                  <c:v>6813.79310344828</c:v>
                </c:pt>
                <c:pt idx="29">
                  <c:v>6700.00000000001</c:v>
                </c:pt>
                <c:pt idx="30">
                  <c:v>6586.20689655173</c:v>
                </c:pt>
                <c:pt idx="31">
                  <c:v>6472.41379310346</c:v>
                </c:pt>
                <c:pt idx="32">
                  <c:v>6358.62068965518</c:v>
                </c:pt>
                <c:pt idx="33">
                  <c:v>6244.8275862069</c:v>
                </c:pt>
                <c:pt idx="34">
                  <c:v>6131.03448275863</c:v>
                </c:pt>
                <c:pt idx="35">
                  <c:v>6017.24137931035</c:v>
                </c:pt>
                <c:pt idx="36">
                  <c:v>5903.44827586207</c:v>
                </c:pt>
                <c:pt idx="37">
                  <c:v>5789.6551724138</c:v>
                </c:pt>
                <c:pt idx="38">
                  <c:v>5675.86206896552</c:v>
                </c:pt>
                <c:pt idx="39">
                  <c:v>5562.06896551725</c:v>
                </c:pt>
                <c:pt idx="40">
                  <c:v>5448.27586206897</c:v>
                </c:pt>
                <c:pt idx="41">
                  <c:v>5334.48275862069</c:v>
                </c:pt>
                <c:pt idx="42">
                  <c:v>5220.68965517242</c:v>
                </c:pt>
                <c:pt idx="43">
                  <c:v>5106.89655172414</c:v>
                </c:pt>
                <c:pt idx="44">
                  <c:v>4993.10344827586</c:v>
                </c:pt>
                <c:pt idx="45">
                  <c:v>4879.31034482759</c:v>
                </c:pt>
                <c:pt idx="46">
                  <c:v>4765.51724137931</c:v>
                </c:pt>
                <c:pt idx="47">
                  <c:v>4651.72413793104</c:v>
                </c:pt>
                <c:pt idx="48">
                  <c:v>4537.93103448276</c:v>
                </c:pt>
                <c:pt idx="49">
                  <c:v>4424.13793103448</c:v>
                </c:pt>
                <c:pt idx="50">
                  <c:v>4310.34482758621</c:v>
                </c:pt>
                <c:pt idx="51">
                  <c:v>4196.55172413793</c:v>
                </c:pt>
                <c:pt idx="52">
                  <c:v>4082.75862068965</c:v>
                </c:pt>
                <c:pt idx="53">
                  <c:v>3968.96551724138</c:v>
                </c:pt>
                <c:pt idx="54">
                  <c:v>3855.1724137931</c:v>
                </c:pt>
                <c:pt idx="55">
                  <c:v>3741.37931034483</c:v>
                </c:pt>
                <c:pt idx="56">
                  <c:v>3627.58620689655</c:v>
                </c:pt>
                <c:pt idx="57">
                  <c:v>3513.79310344827</c:v>
                </c:pt>
                <c:pt idx="58">
                  <c:v>3400</c:v>
                </c:pt>
                <c:pt idx="59">
                  <c:v>3286.20689655172</c:v>
                </c:pt>
                <c:pt idx="60">
                  <c:v>3172.41379310345</c:v>
                </c:pt>
                <c:pt idx="61">
                  <c:v>3058.62068965517</c:v>
                </c:pt>
                <c:pt idx="62">
                  <c:v>2944.8275862069</c:v>
                </c:pt>
                <c:pt idx="63">
                  <c:v>2831.03448275862</c:v>
                </c:pt>
                <c:pt idx="64">
                  <c:v>2717.24137931034</c:v>
                </c:pt>
                <c:pt idx="65">
                  <c:v>2603.44827586207</c:v>
                </c:pt>
                <c:pt idx="66">
                  <c:v>2489.65517241379</c:v>
                </c:pt>
                <c:pt idx="67">
                  <c:v>2375.86206896552</c:v>
                </c:pt>
                <c:pt idx="68">
                  <c:v>2262.06896551724</c:v>
                </c:pt>
                <c:pt idx="69">
                  <c:v>2148.27586206897</c:v>
                </c:pt>
                <c:pt idx="70">
                  <c:v>2034.48275862069</c:v>
                </c:pt>
                <c:pt idx="71">
                  <c:v>1920.68965517241</c:v>
                </c:pt>
                <c:pt idx="72">
                  <c:v>1806.89655172414</c:v>
                </c:pt>
                <c:pt idx="73">
                  <c:v>1693.10344827586</c:v>
                </c:pt>
                <c:pt idx="74">
                  <c:v>1579.31034482759</c:v>
                </c:pt>
                <c:pt idx="75">
                  <c:v>1465.51724137931</c:v>
                </c:pt>
                <c:pt idx="76">
                  <c:v>1351.72413793103</c:v>
                </c:pt>
                <c:pt idx="77">
                  <c:v>1237.93103448276</c:v>
                </c:pt>
                <c:pt idx="78">
                  <c:v>1124.13793103448</c:v>
                </c:pt>
                <c:pt idx="79">
                  <c:v>1010.34482758621</c:v>
                </c:pt>
                <c:pt idx="80">
                  <c:v>896.551724137931</c:v>
                </c:pt>
                <c:pt idx="81">
                  <c:v>782.758620689655</c:v>
                </c:pt>
                <c:pt idx="82">
                  <c:v>668.965517241379</c:v>
                </c:pt>
                <c:pt idx="83">
                  <c:v>555.172413793103</c:v>
                </c:pt>
                <c:pt idx="84">
                  <c:v>441.379310344828</c:v>
                </c:pt>
                <c:pt idx="85">
                  <c:v>327.586206896552</c:v>
                </c:pt>
                <c:pt idx="86">
                  <c:v>213.793103448276</c:v>
                </c:pt>
                <c:pt idx="87">
                  <c:v>100</c:v>
                </c:pt>
              </c:numCache>
            </c:numRef>
          </c:xVal>
          <c:yVal>
            <c:numRef>
              <c:f>offer学校赋分计算!$E$3:$E$90</c:f>
              <c:numCache>
                <c:formatCode>0_);[Red]\(0\)</c:formatCode>
                <c:ptCount val="88"/>
                <c:pt idx="0">
                  <c:v>10000</c:v>
                </c:pt>
                <c:pt idx="1">
                  <c:v>8267.76020407511</c:v>
                </c:pt>
                <c:pt idx="2">
                  <c:v>4701.12338911001</c:v>
                </c:pt>
                <c:pt idx="3">
                  <c:v>3435.83884292625</c:v>
                </c:pt>
                <c:pt idx="4">
                  <c:v>2765.90800317918</c:v>
                </c:pt>
                <c:pt idx="5">
                  <c:v>2342.40216757135</c:v>
                </c:pt>
                <c:pt idx="6">
                  <c:v>2046.24771454139</c:v>
                </c:pt>
                <c:pt idx="7">
                  <c:v>1825.19838920996</c:v>
                </c:pt>
                <c:pt idx="8">
                  <c:v>1652.5204354437</c:v>
                </c:pt>
                <c:pt idx="9">
                  <c:v>1513.02401456806</c:v>
                </c:pt>
                <c:pt idx="10">
                  <c:v>1397.39449986176</c:v>
                </c:pt>
                <c:pt idx="11">
                  <c:v>1299.57823704434</c:v>
                </c:pt>
                <c:pt idx="12">
                  <c:v>1215.45650372701</c:v>
                </c:pt>
                <c:pt idx="13">
                  <c:v>1142.12127946145</c:v>
                </c:pt>
                <c:pt idx="14">
                  <c:v>1077.45557704942</c:v>
                </c:pt>
                <c:pt idx="15">
                  <c:v>1019.87816235181</c:v>
                </c:pt>
                <c:pt idx="16">
                  <c:v>968.181842732795</c:v>
                </c:pt>
                <c:pt idx="17">
                  <c:v>921.427441538087</c:v>
                </c:pt>
                <c:pt idx="18">
                  <c:v>878.872195979586</c:v>
                </c:pt>
                <c:pt idx="19">
                  <c:v>839.920143119573</c:v>
                </c:pt>
                <c:pt idx="20">
                  <c:v>804.086957731145</c:v>
                </c:pt>
                <c:pt idx="21">
                  <c:v>770.97453046261</c:v>
                </c:pt>
                <c:pt idx="22">
                  <c:v>740.252258701995</c:v>
                </c:pt>
                <c:pt idx="23">
                  <c:v>711.64305658366</c:v>
                </c:pt>
                <c:pt idx="24">
                  <c:v>684.91274247828</c:v>
                </c:pt>
                <c:pt idx="25">
                  <c:v>659.861883106614</c:v>
                </c:pt>
                <c:pt idx="26">
                  <c:v>636.319450888257</c:v>
                </c:pt>
                <c:pt idx="27">
                  <c:v>614.137837665209</c:v>
                </c:pt>
                <c:pt idx="28">
                  <c:v>593.188895558191</c:v>
                </c:pt>
                <c:pt idx="29">
                  <c:v>573.360764443293</c:v>
                </c:pt>
                <c:pt idx="30">
                  <c:v>554.555308146252</c:v>
                </c:pt>
                <c:pt idx="31">
                  <c:v>536.686026236928</c:v>
                </c:pt>
                <c:pt idx="32">
                  <c:v>519.676340747501</c:v>
                </c:pt>
                <c:pt idx="33">
                  <c:v>503.458180913507</c:v>
                </c:pt>
                <c:pt idx="34">
                  <c:v>487.970806651932</c:v>
                </c:pt>
                <c:pt idx="35">
                  <c:v>473.159824674368</c:v>
                </c:pt>
                <c:pt idx="36">
                  <c:v>458.976361094365</c:v>
                </c:pt>
                <c:pt idx="37">
                  <c:v>445.376361981409</c:v>
                </c:pt>
                <c:pt idx="38">
                  <c:v>432.3199991506</c:v>
                </c:pt>
                <c:pt idx="39">
                  <c:v>419.771162998955</c:v>
                </c:pt>
                <c:pt idx="40">
                  <c:v>407.697027728167</c:v>
                </c:pt>
                <c:pt idx="41">
                  <c:v>396.067677067215</c:v>
                </c:pt>
                <c:pt idx="42">
                  <c:v>384.855780802247</c:v>
                </c:pt>
                <c:pt idx="43">
                  <c:v>374.036314167827</c:v>
                </c:pt>
                <c:pt idx="44">
                  <c:v>363.586313552268</c:v>
                </c:pt>
                <c:pt idx="45">
                  <c:v>353.484663096055</c:v>
                </c:pt>
                <c:pt idx="46">
                  <c:v>343.711907674266</c:v>
                </c:pt>
                <c:pt idx="47">
                  <c:v>334.25008849585</c:v>
                </c:pt>
                <c:pt idx="48">
                  <c:v>325.082598159384</c:v>
                </c:pt>
                <c:pt idx="49">
                  <c:v>316.194052503303</c:v>
                </c:pt>
                <c:pt idx="50">
                  <c:v>307.570176999807</c:v>
                </c:pt>
                <c:pt idx="51">
                  <c:v>299.197705782469</c:v>
                </c:pt>
                <c:pt idx="52">
                  <c:v>291.064291680956</c:v>
                </c:pt>
                <c:pt idx="53">
                  <c:v>283.158425873117</c:v>
                </c:pt>
                <c:pt idx="54">
                  <c:v>275.469365963131</c:v>
                </c:pt>
                <c:pt idx="55">
                  <c:v>267.987071461376</c:v>
                </c:pt>
                <c:pt idx="56">
                  <c:v>260.702145782669</c:v>
                </c:pt>
                <c:pt idx="57">
                  <c:v>253.605783998866</c:v>
                </c:pt>
                <c:pt idx="58">
                  <c:v>246.689725683304</c:v>
                </c:pt>
                <c:pt idx="59">
                  <c:v>239.946212270938</c:v>
                </c:pt>
                <c:pt idx="60">
                  <c:v>233.367948431985</c:v>
                </c:pt>
                <c:pt idx="61">
                  <c:v>226.948067020182</c:v>
                </c:pt>
                <c:pt idx="62">
                  <c:v>220.680097211192</c:v>
                </c:pt>
                <c:pt idx="63">
                  <c:v>214.55793549367</c:v>
                </c:pt>
                <c:pt idx="64">
                  <c:v>208.57581921594</c:v>
                </c:pt>
                <c:pt idx="65">
                  <c:v>202.728302426423</c:v>
                </c:pt>
                <c:pt idx="66">
                  <c:v>197.010233776377</c:v>
                </c:pt>
                <c:pt idx="67">
                  <c:v>191.41673628007</c:v>
                </c:pt>
                <c:pt idx="68">
                  <c:v>185.943188750608</c:v>
                </c:pt>
                <c:pt idx="69">
                  <c:v>180.585208749876</c:v>
                </c:pt>
                <c:pt idx="70">
                  <c:v>175.33863690873</c:v>
                </c:pt>
                <c:pt idx="71">
                  <c:v>170.199522489167</c:v>
                </c:pt>
                <c:pt idx="72">
                  <c:v>165.164110073789</c:v>
                </c:pt>
                <c:pt idx="73">
                  <c:v>160.228827279995</c:v>
                </c:pt>
                <c:pt idx="74">
                  <c:v>155.390273406894</c:v>
                </c:pt>
                <c:pt idx="75">
                  <c:v>150.645208932372</c:v>
                </c:pt>
                <c:pt idx="76">
                  <c:v>145.990545786059</c:v>
                </c:pt>
                <c:pt idx="77">
                  <c:v>141.423338331304</c:v>
                </c:pt>
                <c:pt idx="78">
                  <c:v>136.940774995863</c:v>
                </c:pt>
                <c:pt idx="79">
                  <c:v>132.540170496828</c:v>
                </c:pt>
                <c:pt idx="80">
                  <c:v>128.218958610538</c:v>
                </c:pt>
                <c:pt idx="81">
                  <c:v>123.974685442876</c:v>
                </c:pt>
                <c:pt idx="82">
                  <c:v>119.805003159495</c:v>
                </c:pt>
                <c:pt idx="83">
                  <c:v>115.707664139262</c:v>
                </c:pt>
                <c:pt idx="84">
                  <c:v>111.680515517551</c:v>
                </c:pt>
                <c:pt idx="85">
                  <c:v>107.721494088996</c:v>
                </c:pt>
                <c:pt idx="86">
                  <c:v>103.828621542035</c:v>
                </c:pt>
                <c:pt idx="87">
                  <c:v>100.000000000005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offer学校赋分计算!$F$2</c:f>
              <c:strCache>
                <c:ptCount val="1"/>
                <c:pt idx="0">
                  <c:v>计算所得分数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offer学校赋分计算!$B$3:$B$90</c:f>
              <c:numCache>
                <c:formatCode>0_ </c:formatCode>
                <c:ptCount val="88"/>
                <c:pt idx="0">
                  <c:v>10000</c:v>
                </c:pt>
                <c:pt idx="1">
                  <c:v>9886.20689655173</c:v>
                </c:pt>
                <c:pt idx="2">
                  <c:v>9772.41379310345</c:v>
                </c:pt>
                <c:pt idx="3">
                  <c:v>9658.62068965518</c:v>
                </c:pt>
                <c:pt idx="4">
                  <c:v>9544.8275862069</c:v>
                </c:pt>
                <c:pt idx="5">
                  <c:v>9431.03448275863</c:v>
                </c:pt>
                <c:pt idx="6">
                  <c:v>9317.24137931035</c:v>
                </c:pt>
                <c:pt idx="7">
                  <c:v>9203.44827586208</c:v>
                </c:pt>
                <c:pt idx="8">
                  <c:v>9089.6551724138</c:v>
                </c:pt>
                <c:pt idx="9">
                  <c:v>8975.86206896553</c:v>
                </c:pt>
                <c:pt idx="10">
                  <c:v>8862.06896551725</c:v>
                </c:pt>
                <c:pt idx="11">
                  <c:v>8748.27586206898</c:v>
                </c:pt>
                <c:pt idx="12">
                  <c:v>8634.4827586207</c:v>
                </c:pt>
                <c:pt idx="13">
                  <c:v>8520.68965517243</c:v>
                </c:pt>
                <c:pt idx="14">
                  <c:v>8406.89655172415</c:v>
                </c:pt>
                <c:pt idx="15">
                  <c:v>8293.10344827588</c:v>
                </c:pt>
                <c:pt idx="16">
                  <c:v>8179.3103448276</c:v>
                </c:pt>
                <c:pt idx="17">
                  <c:v>8065.51724137932</c:v>
                </c:pt>
                <c:pt idx="18">
                  <c:v>7951.72413793105</c:v>
                </c:pt>
                <c:pt idx="19">
                  <c:v>7837.93103448277</c:v>
                </c:pt>
                <c:pt idx="20">
                  <c:v>7724.13793103449</c:v>
                </c:pt>
                <c:pt idx="21">
                  <c:v>7610.34482758622</c:v>
                </c:pt>
                <c:pt idx="22">
                  <c:v>7496.55172413794</c:v>
                </c:pt>
                <c:pt idx="23">
                  <c:v>7382.75862068967</c:v>
                </c:pt>
                <c:pt idx="24">
                  <c:v>7268.96551724139</c:v>
                </c:pt>
                <c:pt idx="25">
                  <c:v>7155.17241379311</c:v>
                </c:pt>
                <c:pt idx="26">
                  <c:v>7041.37931034484</c:v>
                </c:pt>
                <c:pt idx="27">
                  <c:v>6927.58620689656</c:v>
                </c:pt>
                <c:pt idx="28">
                  <c:v>6813.79310344828</c:v>
                </c:pt>
                <c:pt idx="29">
                  <c:v>6700.00000000001</c:v>
                </c:pt>
                <c:pt idx="30">
                  <c:v>6586.20689655173</c:v>
                </c:pt>
                <c:pt idx="31">
                  <c:v>6472.41379310346</c:v>
                </c:pt>
                <c:pt idx="32">
                  <c:v>6358.62068965518</c:v>
                </c:pt>
                <c:pt idx="33">
                  <c:v>6244.8275862069</c:v>
                </c:pt>
                <c:pt idx="34">
                  <c:v>6131.03448275863</c:v>
                </c:pt>
                <c:pt idx="35">
                  <c:v>6017.24137931035</c:v>
                </c:pt>
                <c:pt idx="36">
                  <c:v>5903.44827586207</c:v>
                </c:pt>
                <c:pt idx="37">
                  <c:v>5789.6551724138</c:v>
                </c:pt>
                <c:pt idx="38">
                  <c:v>5675.86206896552</c:v>
                </c:pt>
                <c:pt idx="39">
                  <c:v>5562.06896551725</c:v>
                </c:pt>
                <c:pt idx="40">
                  <c:v>5448.27586206897</c:v>
                </c:pt>
                <c:pt idx="41">
                  <c:v>5334.48275862069</c:v>
                </c:pt>
                <c:pt idx="42">
                  <c:v>5220.68965517242</c:v>
                </c:pt>
                <c:pt idx="43">
                  <c:v>5106.89655172414</c:v>
                </c:pt>
                <c:pt idx="44">
                  <c:v>4993.10344827586</c:v>
                </c:pt>
                <c:pt idx="45">
                  <c:v>4879.31034482759</c:v>
                </c:pt>
                <c:pt idx="46">
                  <c:v>4765.51724137931</c:v>
                </c:pt>
                <c:pt idx="47">
                  <c:v>4651.72413793104</c:v>
                </c:pt>
                <c:pt idx="48">
                  <c:v>4537.93103448276</c:v>
                </c:pt>
                <c:pt idx="49">
                  <c:v>4424.13793103448</c:v>
                </c:pt>
                <c:pt idx="50">
                  <c:v>4310.34482758621</c:v>
                </c:pt>
                <c:pt idx="51">
                  <c:v>4196.55172413793</c:v>
                </c:pt>
                <c:pt idx="52">
                  <c:v>4082.75862068965</c:v>
                </c:pt>
                <c:pt idx="53">
                  <c:v>3968.96551724138</c:v>
                </c:pt>
                <c:pt idx="54">
                  <c:v>3855.1724137931</c:v>
                </c:pt>
                <c:pt idx="55">
                  <c:v>3741.37931034483</c:v>
                </c:pt>
                <c:pt idx="56">
                  <c:v>3627.58620689655</c:v>
                </c:pt>
                <c:pt idx="57">
                  <c:v>3513.79310344827</c:v>
                </c:pt>
                <c:pt idx="58">
                  <c:v>3400</c:v>
                </c:pt>
                <c:pt idx="59">
                  <c:v>3286.20689655172</c:v>
                </c:pt>
                <c:pt idx="60">
                  <c:v>3172.41379310345</c:v>
                </c:pt>
                <c:pt idx="61">
                  <c:v>3058.62068965517</c:v>
                </c:pt>
                <c:pt idx="62">
                  <c:v>2944.8275862069</c:v>
                </c:pt>
                <c:pt idx="63">
                  <c:v>2831.03448275862</c:v>
                </c:pt>
                <c:pt idx="64">
                  <c:v>2717.24137931034</c:v>
                </c:pt>
                <c:pt idx="65">
                  <c:v>2603.44827586207</c:v>
                </c:pt>
                <c:pt idx="66">
                  <c:v>2489.65517241379</c:v>
                </c:pt>
                <c:pt idx="67">
                  <c:v>2375.86206896552</c:v>
                </c:pt>
                <c:pt idx="68">
                  <c:v>2262.06896551724</c:v>
                </c:pt>
                <c:pt idx="69">
                  <c:v>2148.27586206897</c:v>
                </c:pt>
                <c:pt idx="70">
                  <c:v>2034.48275862069</c:v>
                </c:pt>
                <c:pt idx="71">
                  <c:v>1920.68965517241</c:v>
                </c:pt>
                <c:pt idx="72">
                  <c:v>1806.89655172414</c:v>
                </c:pt>
                <c:pt idx="73">
                  <c:v>1693.10344827586</c:v>
                </c:pt>
                <c:pt idx="74">
                  <c:v>1579.31034482759</c:v>
                </c:pt>
                <c:pt idx="75">
                  <c:v>1465.51724137931</c:v>
                </c:pt>
                <c:pt idx="76">
                  <c:v>1351.72413793103</c:v>
                </c:pt>
                <c:pt idx="77">
                  <c:v>1237.93103448276</c:v>
                </c:pt>
                <c:pt idx="78">
                  <c:v>1124.13793103448</c:v>
                </c:pt>
                <c:pt idx="79">
                  <c:v>1010.34482758621</c:v>
                </c:pt>
                <c:pt idx="80">
                  <c:v>896.551724137931</c:v>
                </c:pt>
                <c:pt idx="81">
                  <c:v>782.758620689655</c:v>
                </c:pt>
                <c:pt idx="82">
                  <c:v>668.965517241379</c:v>
                </c:pt>
                <c:pt idx="83">
                  <c:v>555.172413793103</c:v>
                </c:pt>
                <c:pt idx="84">
                  <c:v>441.379310344828</c:v>
                </c:pt>
                <c:pt idx="85">
                  <c:v>327.586206896552</c:v>
                </c:pt>
                <c:pt idx="86">
                  <c:v>213.793103448276</c:v>
                </c:pt>
                <c:pt idx="87">
                  <c:v>100</c:v>
                </c:pt>
              </c:numCache>
            </c:numRef>
          </c:xVal>
          <c:yVal>
            <c:numRef>
              <c:f>offer学校赋分计算!$F$3:$F$90</c:f>
              <c:numCache>
                <c:formatCode>0_);[Red]\(0\)</c:formatCode>
                <c:ptCount val="88"/>
                <c:pt idx="0">
                  <c:v>10000</c:v>
                </c:pt>
                <c:pt idx="1">
                  <c:v>8511.66878865852</c:v>
                </c:pt>
                <c:pt idx="2">
                  <c:v>7901.20419758741</c:v>
                </c:pt>
                <c:pt idx="3">
                  <c:v>7436.90771201768</c:v>
                </c:pt>
                <c:pt idx="4">
                  <c:v>7048.96212085944</c:v>
                </c:pt>
                <c:pt idx="5">
                  <c:v>6710.24449503483</c:v>
                </c:pt>
                <c:pt idx="6">
                  <c:v>6406.8061238373</c:v>
                </c:pt>
                <c:pt idx="7">
                  <c:v>6130.33885051212</c:v>
                </c:pt>
                <c:pt idx="8">
                  <c:v>5875.41555754561</c:v>
                </c:pt>
                <c:pt idx="9">
                  <c:v>5638.25717574544</c:v>
                </c:pt>
                <c:pt idx="10">
                  <c:v>5416.10554900601</c:v>
                </c:pt>
                <c:pt idx="11">
                  <c:v>5206.87362552485</c:v>
                </c:pt>
                <c:pt idx="12">
                  <c:v>5008.93630811595</c:v>
                </c:pt>
                <c:pt idx="13">
                  <c:v>4820.99842227139</c:v>
                </c:pt>
                <c:pt idx="14">
                  <c:v>4642.00763917063</c:v>
                </c:pt>
                <c:pt idx="15">
                  <c:v>4471.09493966349</c:v>
                </c:pt>
                <c:pt idx="16">
                  <c:v>4307.53265932587</c:v>
                </c:pt>
                <c:pt idx="17">
                  <c:v>4150.70415229433</c:v>
                </c:pt>
                <c:pt idx="18">
                  <c:v>4000.08136436416</c:v>
                </c:pt>
                <c:pt idx="19">
                  <c:v>3855.20792984563</c:v>
                </c:pt>
                <c:pt idx="20">
                  <c:v>3715.6862134731</c:v>
                </c:pt>
                <c:pt idx="21">
                  <c:v>3581.16722600206</c:v>
                </c:pt>
                <c:pt idx="22">
                  <c:v>3451.34267009743</c:v>
                </c:pt>
                <c:pt idx="23">
                  <c:v>3325.93859038281</c:v>
                </c:pt>
                <c:pt idx="24">
                  <c:v>3204.71024862705</c:v>
                </c:pt>
                <c:pt idx="25">
                  <c:v>3087.43794662171</c:v>
                </c:pt>
                <c:pt idx="26">
                  <c:v>2973.92359069338</c:v>
                </c:pt>
                <c:pt idx="27">
                  <c:v>2863.98784278343</c:v>
                </c:pt>
                <c:pt idx="28">
                  <c:v>2757.46773998289</c:v>
                </c:pt>
                <c:pt idx="29">
                  <c:v>2654.21469155593</c:v>
                </c:pt>
                <c:pt idx="30">
                  <c:v>2554.09278267347</c:v>
                </c:pt>
                <c:pt idx="31">
                  <c:v>2456.97732926409</c:v>
                </c:pt>
                <c:pt idx="32">
                  <c:v>2362.75363993311</c:v>
                </c:pt>
                <c:pt idx="33">
                  <c:v>2271.31594976272</c:v>
                </c:pt>
                <c:pt idx="34">
                  <c:v>2182.56649767026</c:v>
                </c:pt>
                <c:pt idx="35">
                  <c:v>2096.41472436583</c:v>
                </c:pt>
                <c:pt idx="36">
                  <c:v>2012.77657217396</c:v>
                </c:pt>
                <c:pt idx="37">
                  <c:v>1931.57387133504</c:v>
                </c:pt>
                <c:pt idx="38">
                  <c:v>1852.73380008043</c:v>
                </c:pt>
                <c:pt idx="39">
                  <c:v>1776.18840792796</c:v>
                </c:pt>
                <c:pt idx="40">
                  <c:v>1701.8741933878</c:v>
                </c:pt>
                <c:pt idx="41">
                  <c:v>1629.73172868715</c:v>
                </c:pt>
                <c:pt idx="42">
                  <c:v>1559.70532528348</c:v>
                </c:pt>
                <c:pt idx="43">
                  <c:v>1491.74273489173</c:v>
                </c:pt>
                <c:pt idx="44">
                  <c:v>1425.79488154117</c:v>
                </c:pt>
                <c:pt idx="45">
                  <c:v>1361.81562083432</c:v>
                </c:pt>
                <c:pt idx="46">
                  <c:v>1299.76152312845</c:v>
                </c:pt>
                <c:pt idx="47">
                  <c:v>1239.59167781952</c:v>
                </c:pt>
                <c:pt idx="48">
                  <c:v>1181.26751629579</c:v>
                </c:pt>
                <c:pt idx="49">
                  <c:v>1124.75265145421</c:v>
                </c:pt>
                <c:pt idx="50">
                  <c:v>1070.01273195104</c:v>
                </c:pt>
                <c:pt idx="51">
                  <c:v>1017.01530959324</c:v>
                </c:pt>
                <c:pt idx="52">
                  <c:v>965.729718479413</c:v>
                </c:pt>
                <c:pt idx="53">
                  <c:v>916.126964671499</c:v>
                </c:pt>
                <c:pt idx="54">
                  <c:v>868.179625327233</c:v>
                </c:pt>
                <c:pt idx="55">
                  <c:v>821.861756351274</c:v>
                </c:pt>
                <c:pt idx="56">
                  <c:v>777.1488077339</c:v>
                </c:pt>
                <c:pt idx="57">
                  <c:v>734.017545842244</c:v>
                </c:pt>
                <c:pt idx="58">
                  <c:v>692.44598201263</c:v>
                </c:pt>
                <c:pt idx="59">
                  <c:v>652.413306865537</c:v>
                </c:pt>
                <c:pt idx="60">
                  <c:v>613.899829828451</c:v>
                </c:pt>
                <c:pt idx="61">
                  <c:v>576.886923407819</c:v>
                </c:pt>
                <c:pt idx="62">
                  <c:v>541.356971800396</c:v>
                </c:pt>
                <c:pt idx="63">
                  <c:v>507.293323477565</c:v>
                </c:pt>
                <c:pt idx="64">
                  <c:v>474.680247414446</c:v>
                </c:pt>
                <c:pt idx="65">
                  <c:v>443.502892669425</c:v>
                </c:pt>
                <c:pt idx="66">
                  <c:v>413.747251049705</c:v>
                </c:pt>
                <c:pt idx="67">
                  <c:v>385.400122625242</c:v>
                </c:pt>
                <c:pt idx="68">
                  <c:v>358.449083877085</c:v>
                </c:pt>
                <c:pt idx="69">
                  <c:v>332.882458287539</c:v>
                </c:pt>
                <c:pt idx="70">
                  <c:v>308.689289198433</c:v>
                </c:pt>
                <c:pt idx="71">
                  <c:v>285.859314780961</c:v>
                </c:pt>
                <c:pt idx="72">
                  <c:v>264.382944975869</c:v>
                </c:pt>
                <c:pt idx="73">
                  <c:v>244.251240276641</c:v>
                </c:pt>
                <c:pt idx="74">
                  <c:v>225.455892240843</c:v>
                </c:pt>
                <c:pt idx="75">
                  <c:v>207.989205626205</c:v>
                </c:pt>
                <c:pt idx="76">
                  <c:v>191.8440820583</c:v>
                </c:pt>
                <c:pt idx="77">
                  <c:v>177.014005146148</c:v>
                </c:pt>
                <c:pt idx="78">
                  <c:v>163.493026970737</c:v>
                </c:pt>
                <c:pt idx="79">
                  <c:v>151.275755879346</c:v>
                </c:pt>
                <c:pt idx="80">
                  <c:v>140.357345525912</c:v>
                </c:pt>
                <c:pt idx="81">
                  <c:v>130.73348510448</c:v>
                </c:pt>
                <c:pt idx="82">
                  <c:v>122.400390729063</c:v>
                </c:pt>
                <c:pt idx="83">
                  <c:v>115.354797919199</c:v>
                </c:pt>
                <c:pt idx="84">
                  <c:v>109.593955155993</c:v>
                </c:pt>
                <c:pt idx="85">
                  <c:v>105.115618478758</c:v>
                </c:pt>
                <c:pt idx="86">
                  <c:v>101.918047097337</c:v>
                </c:pt>
                <c:pt idx="87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01661"/>
        <c:axId val="167666327"/>
      </c:scatterChart>
      <c:valAx>
        <c:axId val="7815016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666327"/>
        <c:crosses val="autoZero"/>
        <c:crossBetween val="midCat"/>
      </c:valAx>
      <c:valAx>
        <c:axId val="167666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150166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046676096181"/>
          <c:y val="0.01958674128282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'offer学校赋分计算 (修正)'!$C$2</c:f>
              <c:strCache>
                <c:ptCount val="1"/>
                <c:pt idx="0">
                  <c:v>录取率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'offer学校赋分计算 (修正)'!$B$4:$B$91</c:f>
              <c:numCache>
                <c:formatCode>0_ </c:formatCode>
                <c:ptCount val="88"/>
                <c:pt idx="0">
                  <c:v>10000</c:v>
                </c:pt>
                <c:pt idx="1">
                  <c:v>9886.20689655173</c:v>
                </c:pt>
                <c:pt idx="2">
                  <c:v>9772.41379310345</c:v>
                </c:pt>
                <c:pt idx="3">
                  <c:v>9658.62068965518</c:v>
                </c:pt>
                <c:pt idx="4">
                  <c:v>9544.8275862069</c:v>
                </c:pt>
                <c:pt idx="5">
                  <c:v>9431.03448275863</c:v>
                </c:pt>
                <c:pt idx="6">
                  <c:v>9317.24137931035</c:v>
                </c:pt>
                <c:pt idx="7">
                  <c:v>9203.44827586208</c:v>
                </c:pt>
                <c:pt idx="8">
                  <c:v>9089.6551724138</c:v>
                </c:pt>
                <c:pt idx="9">
                  <c:v>8975.86206896553</c:v>
                </c:pt>
                <c:pt idx="10">
                  <c:v>8862.06896551725</c:v>
                </c:pt>
                <c:pt idx="11">
                  <c:v>8748.27586206898</c:v>
                </c:pt>
                <c:pt idx="12">
                  <c:v>8634.4827586207</c:v>
                </c:pt>
                <c:pt idx="13">
                  <c:v>8520.68965517243</c:v>
                </c:pt>
                <c:pt idx="14">
                  <c:v>8406.89655172415</c:v>
                </c:pt>
                <c:pt idx="15">
                  <c:v>8293.10344827588</c:v>
                </c:pt>
                <c:pt idx="16">
                  <c:v>8179.3103448276</c:v>
                </c:pt>
                <c:pt idx="17">
                  <c:v>8065.51724137932</c:v>
                </c:pt>
                <c:pt idx="18">
                  <c:v>7951.72413793105</c:v>
                </c:pt>
                <c:pt idx="19">
                  <c:v>7837.93103448277</c:v>
                </c:pt>
                <c:pt idx="20">
                  <c:v>7724.13793103449</c:v>
                </c:pt>
                <c:pt idx="21">
                  <c:v>7610.34482758622</c:v>
                </c:pt>
                <c:pt idx="22">
                  <c:v>7496.55172413794</c:v>
                </c:pt>
                <c:pt idx="23">
                  <c:v>7382.75862068967</c:v>
                </c:pt>
                <c:pt idx="24">
                  <c:v>7268.96551724139</c:v>
                </c:pt>
                <c:pt idx="25">
                  <c:v>7155.17241379311</c:v>
                </c:pt>
                <c:pt idx="26">
                  <c:v>7041.37931034484</c:v>
                </c:pt>
                <c:pt idx="27">
                  <c:v>6927.58620689656</c:v>
                </c:pt>
                <c:pt idx="28">
                  <c:v>6813.79310344828</c:v>
                </c:pt>
                <c:pt idx="29">
                  <c:v>6700.00000000001</c:v>
                </c:pt>
                <c:pt idx="30">
                  <c:v>6586.20689655173</c:v>
                </c:pt>
                <c:pt idx="31">
                  <c:v>6472.41379310346</c:v>
                </c:pt>
                <c:pt idx="32">
                  <c:v>6358.62068965518</c:v>
                </c:pt>
                <c:pt idx="33">
                  <c:v>6244.8275862069</c:v>
                </c:pt>
                <c:pt idx="34">
                  <c:v>6131.03448275863</c:v>
                </c:pt>
                <c:pt idx="35">
                  <c:v>6017.24137931035</c:v>
                </c:pt>
                <c:pt idx="36">
                  <c:v>5903.44827586207</c:v>
                </c:pt>
                <c:pt idx="37">
                  <c:v>5789.6551724138</c:v>
                </c:pt>
                <c:pt idx="38">
                  <c:v>5675.86206896552</c:v>
                </c:pt>
                <c:pt idx="39">
                  <c:v>5562.06896551725</c:v>
                </c:pt>
                <c:pt idx="40">
                  <c:v>5448.27586206897</c:v>
                </c:pt>
                <c:pt idx="41">
                  <c:v>5334.48275862069</c:v>
                </c:pt>
                <c:pt idx="42">
                  <c:v>5220.68965517242</c:v>
                </c:pt>
                <c:pt idx="43">
                  <c:v>5106.89655172414</c:v>
                </c:pt>
                <c:pt idx="44">
                  <c:v>4993.10344827586</c:v>
                </c:pt>
                <c:pt idx="45">
                  <c:v>4879.31034482759</c:v>
                </c:pt>
                <c:pt idx="46">
                  <c:v>4765.51724137931</c:v>
                </c:pt>
                <c:pt idx="47">
                  <c:v>4651.72413793104</c:v>
                </c:pt>
                <c:pt idx="48">
                  <c:v>4537.93103448276</c:v>
                </c:pt>
                <c:pt idx="49">
                  <c:v>4424.13793103448</c:v>
                </c:pt>
                <c:pt idx="50">
                  <c:v>4310.34482758621</c:v>
                </c:pt>
                <c:pt idx="51">
                  <c:v>4196.55172413793</c:v>
                </c:pt>
                <c:pt idx="52">
                  <c:v>4082.75862068965</c:v>
                </c:pt>
                <c:pt idx="53">
                  <c:v>3968.96551724138</c:v>
                </c:pt>
                <c:pt idx="54">
                  <c:v>3855.1724137931</c:v>
                </c:pt>
                <c:pt idx="55">
                  <c:v>3741.37931034483</c:v>
                </c:pt>
                <c:pt idx="56">
                  <c:v>3627.58620689655</c:v>
                </c:pt>
                <c:pt idx="57">
                  <c:v>3513.79310344827</c:v>
                </c:pt>
                <c:pt idx="58">
                  <c:v>3400</c:v>
                </c:pt>
                <c:pt idx="59">
                  <c:v>3286.20689655172</c:v>
                </c:pt>
                <c:pt idx="60">
                  <c:v>3172.41379310345</c:v>
                </c:pt>
                <c:pt idx="61">
                  <c:v>3058.62068965517</c:v>
                </c:pt>
                <c:pt idx="62">
                  <c:v>2944.8275862069</c:v>
                </c:pt>
                <c:pt idx="63">
                  <c:v>2831.03448275862</c:v>
                </c:pt>
                <c:pt idx="64">
                  <c:v>2717.24137931034</c:v>
                </c:pt>
                <c:pt idx="65">
                  <c:v>2603.44827586207</c:v>
                </c:pt>
                <c:pt idx="66">
                  <c:v>2489.65517241379</c:v>
                </c:pt>
                <c:pt idx="67">
                  <c:v>2375.86206896552</c:v>
                </c:pt>
                <c:pt idx="68">
                  <c:v>2262.06896551724</c:v>
                </c:pt>
                <c:pt idx="69">
                  <c:v>2148.27586206897</c:v>
                </c:pt>
                <c:pt idx="70">
                  <c:v>2034.48275862069</c:v>
                </c:pt>
                <c:pt idx="71">
                  <c:v>1920.68965517241</c:v>
                </c:pt>
                <c:pt idx="72">
                  <c:v>1806.89655172414</c:v>
                </c:pt>
                <c:pt idx="73">
                  <c:v>1693.10344827586</c:v>
                </c:pt>
                <c:pt idx="74">
                  <c:v>1579.31034482759</c:v>
                </c:pt>
                <c:pt idx="75">
                  <c:v>1465.51724137931</c:v>
                </c:pt>
                <c:pt idx="76">
                  <c:v>1351.72413793103</c:v>
                </c:pt>
                <c:pt idx="77">
                  <c:v>1237.93103448276</c:v>
                </c:pt>
                <c:pt idx="78">
                  <c:v>1124.13793103448</c:v>
                </c:pt>
                <c:pt idx="79">
                  <c:v>1010.34482758621</c:v>
                </c:pt>
                <c:pt idx="80">
                  <c:v>896.551724137931</c:v>
                </c:pt>
                <c:pt idx="81">
                  <c:v>782.758620689655</c:v>
                </c:pt>
                <c:pt idx="82">
                  <c:v>668.965517241379</c:v>
                </c:pt>
                <c:pt idx="83">
                  <c:v>555.172413793103</c:v>
                </c:pt>
                <c:pt idx="84">
                  <c:v>441.379310344828</c:v>
                </c:pt>
                <c:pt idx="85">
                  <c:v>327.586206896552</c:v>
                </c:pt>
                <c:pt idx="86">
                  <c:v>213.793103448276</c:v>
                </c:pt>
                <c:pt idx="87">
                  <c:v>100</c:v>
                </c:pt>
              </c:numCache>
            </c:numRef>
          </c:xVal>
          <c:yVal>
            <c:numRef>
              <c:f>'offer学校赋分计算 (修正)'!$C$4:$C$91</c:f>
              <c:numCache>
                <c:formatCode>0.0%</c:formatCode>
                <c:ptCount val="88"/>
                <c:pt idx="0">
                  <c:v>0.035</c:v>
                </c:pt>
                <c:pt idx="1" c:formatCode="0%">
                  <c:v>0.04</c:v>
                </c:pt>
                <c:pt idx="2" c:formatCode="0%">
                  <c:v>0.05</c:v>
                </c:pt>
                <c:pt idx="3" c:formatCode="0%">
                  <c:v>0.06</c:v>
                </c:pt>
                <c:pt idx="4" c:formatCode="0%">
                  <c:v>0.07</c:v>
                </c:pt>
                <c:pt idx="5" c:formatCode="0%">
                  <c:v>0.08</c:v>
                </c:pt>
                <c:pt idx="6" c:formatCode="0%">
                  <c:v>0.09</c:v>
                </c:pt>
                <c:pt idx="7" c:formatCode="0%">
                  <c:v>0.1</c:v>
                </c:pt>
                <c:pt idx="8" c:formatCode="0%">
                  <c:v>0.11</c:v>
                </c:pt>
                <c:pt idx="9" c:formatCode="0%">
                  <c:v>0.12</c:v>
                </c:pt>
                <c:pt idx="10" c:formatCode="0%">
                  <c:v>0.13</c:v>
                </c:pt>
                <c:pt idx="11" c:formatCode="0%">
                  <c:v>0.14</c:v>
                </c:pt>
                <c:pt idx="12" c:formatCode="0%">
                  <c:v>0.15</c:v>
                </c:pt>
                <c:pt idx="13" c:formatCode="0%">
                  <c:v>0.16</c:v>
                </c:pt>
                <c:pt idx="14" c:formatCode="0%">
                  <c:v>0.17</c:v>
                </c:pt>
                <c:pt idx="15" c:formatCode="0%">
                  <c:v>0.18</c:v>
                </c:pt>
                <c:pt idx="16" c:formatCode="0%">
                  <c:v>0.19</c:v>
                </c:pt>
                <c:pt idx="17" c:formatCode="0%">
                  <c:v>0.2</c:v>
                </c:pt>
                <c:pt idx="18" c:formatCode="0%">
                  <c:v>0.21</c:v>
                </c:pt>
                <c:pt idx="19" c:formatCode="0%">
                  <c:v>0.22</c:v>
                </c:pt>
                <c:pt idx="20" c:formatCode="0%">
                  <c:v>0.23</c:v>
                </c:pt>
                <c:pt idx="21" c:formatCode="0%">
                  <c:v>0.24</c:v>
                </c:pt>
                <c:pt idx="22" c:formatCode="0%">
                  <c:v>0.25</c:v>
                </c:pt>
                <c:pt idx="23" c:formatCode="0%">
                  <c:v>0.26</c:v>
                </c:pt>
                <c:pt idx="24" c:formatCode="0%">
                  <c:v>0.27</c:v>
                </c:pt>
                <c:pt idx="25" c:formatCode="0%">
                  <c:v>0.28</c:v>
                </c:pt>
                <c:pt idx="26" c:formatCode="0%">
                  <c:v>0.29</c:v>
                </c:pt>
                <c:pt idx="27" c:formatCode="0%">
                  <c:v>0.3</c:v>
                </c:pt>
                <c:pt idx="28" c:formatCode="0%">
                  <c:v>0.31</c:v>
                </c:pt>
                <c:pt idx="29" c:formatCode="0%">
                  <c:v>0.32</c:v>
                </c:pt>
                <c:pt idx="30" c:formatCode="0%">
                  <c:v>0.33</c:v>
                </c:pt>
                <c:pt idx="31" c:formatCode="0%">
                  <c:v>0.34</c:v>
                </c:pt>
                <c:pt idx="32" c:formatCode="0%">
                  <c:v>0.35</c:v>
                </c:pt>
                <c:pt idx="33" c:formatCode="0%">
                  <c:v>0.36</c:v>
                </c:pt>
                <c:pt idx="34" c:formatCode="0%">
                  <c:v>0.37</c:v>
                </c:pt>
                <c:pt idx="35" c:formatCode="0%">
                  <c:v>0.38</c:v>
                </c:pt>
                <c:pt idx="36" c:formatCode="0%">
                  <c:v>0.39</c:v>
                </c:pt>
                <c:pt idx="37" c:formatCode="0%">
                  <c:v>0.4</c:v>
                </c:pt>
                <c:pt idx="38" c:formatCode="0%">
                  <c:v>0.41</c:v>
                </c:pt>
                <c:pt idx="39" c:formatCode="0%">
                  <c:v>0.42</c:v>
                </c:pt>
                <c:pt idx="40" c:formatCode="0%">
                  <c:v>0.43</c:v>
                </c:pt>
                <c:pt idx="41" c:formatCode="0%">
                  <c:v>0.44</c:v>
                </c:pt>
                <c:pt idx="42" c:formatCode="0%">
                  <c:v>0.45</c:v>
                </c:pt>
                <c:pt idx="43" c:formatCode="0%">
                  <c:v>0.46</c:v>
                </c:pt>
                <c:pt idx="44" c:formatCode="0%">
                  <c:v>0.47</c:v>
                </c:pt>
                <c:pt idx="45" c:formatCode="0%">
                  <c:v>0.48</c:v>
                </c:pt>
                <c:pt idx="46" c:formatCode="0%">
                  <c:v>0.49</c:v>
                </c:pt>
                <c:pt idx="47" c:formatCode="0%">
                  <c:v>0.5</c:v>
                </c:pt>
                <c:pt idx="48" c:formatCode="0%">
                  <c:v>0.51</c:v>
                </c:pt>
                <c:pt idx="49" c:formatCode="0%">
                  <c:v>0.52</c:v>
                </c:pt>
                <c:pt idx="50" c:formatCode="0%">
                  <c:v>0.53</c:v>
                </c:pt>
                <c:pt idx="51" c:formatCode="0%">
                  <c:v>0.54</c:v>
                </c:pt>
                <c:pt idx="52" c:formatCode="0%">
                  <c:v>0.55</c:v>
                </c:pt>
                <c:pt idx="53" c:formatCode="0%">
                  <c:v>0.56</c:v>
                </c:pt>
                <c:pt idx="54" c:formatCode="0%">
                  <c:v>0.57</c:v>
                </c:pt>
                <c:pt idx="55" c:formatCode="0%">
                  <c:v>0.58</c:v>
                </c:pt>
                <c:pt idx="56" c:formatCode="0%">
                  <c:v>0.59</c:v>
                </c:pt>
                <c:pt idx="57" c:formatCode="0%">
                  <c:v>0.6</c:v>
                </c:pt>
                <c:pt idx="58" c:formatCode="0%">
                  <c:v>0.61</c:v>
                </c:pt>
                <c:pt idx="59" c:formatCode="0%">
                  <c:v>0.62</c:v>
                </c:pt>
                <c:pt idx="60" c:formatCode="0%">
                  <c:v>0.63</c:v>
                </c:pt>
                <c:pt idx="61" c:formatCode="0%">
                  <c:v>0.64</c:v>
                </c:pt>
                <c:pt idx="62" c:formatCode="0%">
                  <c:v>0.65</c:v>
                </c:pt>
                <c:pt idx="63" c:formatCode="0%">
                  <c:v>0.66</c:v>
                </c:pt>
                <c:pt idx="64" c:formatCode="0%">
                  <c:v>0.67</c:v>
                </c:pt>
                <c:pt idx="65" c:formatCode="0%">
                  <c:v>0.68</c:v>
                </c:pt>
                <c:pt idx="66" c:formatCode="0%">
                  <c:v>0.690000000000001</c:v>
                </c:pt>
                <c:pt idx="67" c:formatCode="0%">
                  <c:v>0.700000000000001</c:v>
                </c:pt>
                <c:pt idx="68" c:formatCode="0%">
                  <c:v>0.710000000000001</c:v>
                </c:pt>
                <c:pt idx="69" c:formatCode="0%">
                  <c:v>0.720000000000001</c:v>
                </c:pt>
                <c:pt idx="70" c:formatCode="0%">
                  <c:v>0.730000000000001</c:v>
                </c:pt>
                <c:pt idx="71" c:formatCode="0%">
                  <c:v>0.740000000000001</c:v>
                </c:pt>
                <c:pt idx="72" c:formatCode="0%">
                  <c:v>0.750000000000001</c:v>
                </c:pt>
                <c:pt idx="73" c:formatCode="0%">
                  <c:v>0.760000000000001</c:v>
                </c:pt>
                <c:pt idx="74" c:formatCode="0%">
                  <c:v>0.770000000000001</c:v>
                </c:pt>
                <c:pt idx="75" c:formatCode="0%">
                  <c:v>0.780000000000001</c:v>
                </c:pt>
                <c:pt idx="76" c:formatCode="0%">
                  <c:v>0.790000000000001</c:v>
                </c:pt>
                <c:pt idx="77" c:formatCode="0%">
                  <c:v>0.800000000000001</c:v>
                </c:pt>
                <c:pt idx="78" c:formatCode="0%">
                  <c:v>0.810000000000001</c:v>
                </c:pt>
                <c:pt idx="79" c:formatCode="0%">
                  <c:v>0.820000000000001</c:v>
                </c:pt>
                <c:pt idx="80" c:formatCode="0%">
                  <c:v>0.830000000000001</c:v>
                </c:pt>
                <c:pt idx="81" c:formatCode="0%">
                  <c:v>0.840000000000001</c:v>
                </c:pt>
                <c:pt idx="82" c:formatCode="0%">
                  <c:v>0.850000000000001</c:v>
                </c:pt>
                <c:pt idx="83" c:formatCode="0%">
                  <c:v>0.860000000000001</c:v>
                </c:pt>
                <c:pt idx="84" c:formatCode="0%">
                  <c:v>0.870000000000001</c:v>
                </c:pt>
                <c:pt idx="85" c:formatCode="0%">
                  <c:v>0.880000000000001</c:v>
                </c:pt>
                <c:pt idx="86" c:formatCode="0%">
                  <c:v>0.890000000000001</c:v>
                </c:pt>
                <c:pt idx="87" c:formatCode="0%">
                  <c:v>0.900000000000001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'offer学校赋分计算 (修正)'!$D$2</c:f>
              <c:strCache>
                <c:ptCount val="1"/>
                <c:pt idx="0">
                  <c:v>计算所得分数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'offer学校赋分计算 (修正)'!$B$4:$B$91</c:f>
              <c:numCache>
                <c:formatCode>0_ </c:formatCode>
                <c:ptCount val="88"/>
                <c:pt idx="0">
                  <c:v>10000</c:v>
                </c:pt>
                <c:pt idx="1">
                  <c:v>9886.20689655173</c:v>
                </c:pt>
                <c:pt idx="2">
                  <c:v>9772.41379310345</c:v>
                </c:pt>
                <c:pt idx="3">
                  <c:v>9658.62068965518</c:v>
                </c:pt>
                <c:pt idx="4">
                  <c:v>9544.8275862069</c:v>
                </c:pt>
                <c:pt idx="5">
                  <c:v>9431.03448275863</c:v>
                </c:pt>
                <c:pt idx="6">
                  <c:v>9317.24137931035</c:v>
                </c:pt>
                <c:pt idx="7">
                  <c:v>9203.44827586208</c:v>
                </c:pt>
                <c:pt idx="8">
                  <c:v>9089.6551724138</c:v>
                </c:pt>
                <c:pt idx="9">
                  <c:v>8975.86206896553</c:v>
                </c:pt>
                <c:pt idx="10">
                  <c:v>8862.06896551725</c:v>
                </c:pt>
                <c:pt idx="11">
                  <c:v>8748.27586206898</c:v>
                </c:pt>
                <c:pt idx="12">
                  <c:v>8634.4827586207</c:v>
                </c:pt>
                <c:pt idx="13">
                  <c:v>8520.68965517243</c:v>
                </c:pt>
                <c:pt idx="14">
                  <c:v>8406.89655172415</c:v>
                </c:pt>
                <c:pt idx="15">
                  <c:v>8293.10344827588</c:v>
                </c:pt>
                <c:pt idx="16">
                  <c:v>8179.3103448276</c:v>
                </c:pt>
                <c:pt idx="17">
                  <c:v>8065.51724137932</c:v>
                </c:pt>
                <c:pt idx="18">
                  <c:v>7951.72413793105</c:v>
                </c:pt>
                <c:pt idx="19">
                  <c:v>7837.93103448277</c:v>
                </c:pt>
                <c:pt idx="20">
                  <c:v>7724.13793103449</c:v>
                </c:pt>
                <c:pt idx="21">
                  <c:v>7610.34482758622</c:v>
                </c:pt>
                <c:pt idx="22">
                  <c:v>7496.55172413794</c:v>
                </c:pt>
                <c:pt idx="23">
                  <c:v>7382.75862068967</c:v>
                </c:pt>
                <c:pt idx="24">
                  <c:v>7268.96551724139</c:v>
                </c:pt>
                <c:pt idx="25">
                  <c:v>7155.17241379311</c:v>
                </c:pt>
                <c:pt idx="26">
                  <c:v>7041.37931034484</c:v>
                </c:pt>
                <c:pt idx="27">
                  <c:v>6927.58620689656</c:v>
                </c:pt>
                <c:pt idx="28">
                  <c:v>6813.79310344828</c:v>
                </c:pt>
                <c:pt idx="29">
                  <c:v>6700.00000000001</c:v>
                </c:pt>
                <c:pt idx="30">
                  <c:v>6586.20689655173</c:v>
                </c:pt>
                <c:pt idx="31">
                  <c:v>6472.41379310346</c:v>
                </c:pt>
                <c:pt idx="32">
                  <c:v>6358.62068965518</c:v>
                </c:pt>
                <c:pt idx="33">
                  <c:v>6244.8275862069</c:v>
                </c:pt>
                <c:pt idx="34">
                  <c:v>6131.03448275863</c:v>
                </c:pt>
                <c:pt idx="35">
                  <c:v>6017.24137931035</c:v>
                </c:pt>
                <c:pt idx="36">
                  <c:v>5903.44827586207</c:v>
                </c:pt>
                <c:pt idx="37">
                  <c:v>5789.6551724138</c:v>
                </c:pt>
                <c:pt idx="38">
                  <c:v>5675.86206896552</c:v>
                </c:pt>
                <c:pt idx="39">
                  <c:v>5562.06896551725</c:v>
                </c:pt>
                <c:pt idx="40">
                  <c:v>5448.27586206897</c:v>
                </c:pt>
                <c:pt idx="41">
                  <c:v>5334.48275862069</c:v>
                </c:pt>
                <c:pt idx="42">
                  <c:v>5220.68965517242</c:v>
                </c:pt>
                <c:pt idx="43">
                  <c:v>5106.89655172414</c:v>
                </c:pt>
                <c:pt idx="44">
                  <c:v>4993.10344827586</c:v>
                </c:pt>
                <c:pt idx="45">
                  <c:v>4879.31034482759</c:v>
                </c:pt>
                <c:pt idx="46">
                  <c:v>4765.51724137931</c:v>
                </c:pt>
                <c:pt idx="47">
                  <c:v>4651.72413793104</c:v>
                </c:pt>
                <c:pt idx="48">
                  <c:v>4537.93103448276</c:v>
                </c:pt>
                <c:pt idx="49">
                  <c:v>4424.13793103448</c:v>
                </c:pt>
                <c:pt idx="50">
                  <c:v>4310.34482758621</c:v>
                </c:pt>
                <c:pt idx="51">
                  <c:v>4196.55172413793</c:v>
                </c:pt>
                <c:pt idx="52">
                  <c:v>4082.75862068965</c:v>
                </c:pt>
                <c:pt idx="53">
                  <c:v>3968.96551724138</c:v>
                </c:pt>
                <c:pt idx="54">
                  <c:v>3855.1724137931</c:v>
                </c:pt>
                <c:pt idx="55">
                  <c:v>3741.37931034483</c:v>
                </c:pt>
                <c:pt idx="56">
                  <c:v>3627.58620689655</c:v>
                </c:pt>
                <c:pt idx="57">
                  <c:v>3513.79310344827</c:v>
                </c:pt>
                <c:pt idx="58">
                  <c:v>3400</c:v>
                </c:pt>
                <c:pt idx="59">
                  <c:v>3286.20689655172</c:v>
                </c:pt>
                <c:pt idx="60">
                  <c:v>3172.41379310345</c:v>
                </c:pt>
                <c:pt idx="61">
                  <c:v>3058.62068965517</c:v>
                </c:pt>
                <c:pt idx="62">
                  <c:v>2944.8275862069</c:v>
                </c:pt>
                <c:pt idx="63">
                  <c:v>2831.03448275862</c:v>
                </c:pt>
                <c:pt idx="64">
                  <c:v>2717.24137931034</c:v>
                </c:pt>
                <c:pt idx="65">
                  <c:v>2603.44827586207</c:v>
                </c:pt>
                <c:pt idx="66">
                  <c:v>2489.65517241379</c:v>
                </c:pt>
                <c:pt idx="67">
                  <c:v>2375.86206896552</c:v>
                </c:pt>
                <c:pt idx="68">
                  <c:v>2262.06896551724</c:v>
                </c:pt>
                <c:pt idx="69">
                  <c:v>2148.27586206897</c:v>
                </c:pt>
                <c:pt idx="70">
                  <c:v>2034.48275862069</c:v>
                </c:pt>
                <c:pt idx="71">
                  <c:v>1920.68965517241</c:v>
                </c:pt>
                <c:pt idx="72">
                  <c:v>1806.89655172414</c:v>
                </c:pt>
                <c:pt idx="73">
                  <c:v>1693.10344827586</c:v>
                </c:pt>
                <c:pt idx="74">
                  <c:v>1579.31034482759</c:v>
                </c:pt>
                <c:pt idx="75">
                  <c:v>1465.51724137931</c:v>
                </c:pt>
                <c:pt idx="76">
                  <c:v>1351.72413793103</c:v>
                </c:pt>
                <c:pt idx="77">
                  <c:v>1237.93103448276</c:v>
                </c:pt>
                <c:pt idx="78">
                  <c:v>1124.13793103448</c:v>
                </c:pt>
                <c:pt idx="79">
                  <c:v>1010.34482758621</c:v>
                </c:pt>
                <c:pt idx="80">
                  <c:v>896.551724137931</c:v>
                </c:pt>
                <c:pt idx="81">
                  <c:v>782.758620689655</c:v>
                </c:pt>
                <c:pt idx="82">
                  <c:v>668.965517241379</c:v>
                </c:pt>
                <c:pt idx="83">
                  <c:v>555.172413793103</c:v>
                </c:pt>
                <c:pt idx="84">
                  <c:v>441.379310344828</c:v>
                </c:pt>
                <c:pt idx="85">
                  <c:v>327.586206896552</c:v>
                </c:pt>
                <c:pt idx="86">
                  <c:v>213.793103448276</c:v>
                </c:pt>
                <c:pt idx="87">
                  <c:v>100</c:v>
                </c:pt>
              </c:numCache>
            </c:numRef>
          </c:xVal>
          <c:yVal>
            <c:numRef>
              <c:f>'offer学校赋分计算 (修正)'!$D$4:$D$91</c:f>
              <c:numCache>
                <c:formatCode>0_);[Red]\(0\)</c:formatCode>
                <c:ptCount val="88"/>
                <c:pt idx="0">
                  <c:v>10000</c:v>
                </c:pt>
                <c:pt idx="1">
                  <c:v>4993.10344827586</c:v>
                </c:pt>
                <c:pt idx="2">
                  <c:v>3324.13793103448</c:v>
                </c:pt>
                <c:pt idx="3">
                  <c:v>2489.6551724138</c:v>
                </c:pt>
                <c:pt idx="4">
                  <c:v>1988.96551724138</c:v>
                </c:pt>
                <c:pt idx="5">
                  <c:v>1655.17241379311</c:v>
                </c:pt>
                <c:pt idx="6">
                  <c:v>1416.74876847291</c:v>
                </c:pt>
                <c:pt idx="7">
                  <c:v>1237.93103448276</c:v>
                </c:pt>
                <c:pt idx="8">
                  <c:v>1098.85057471265</c:v>
                </c:pt>
                <c:pt idx="9">
                  <c:v>987.586206896553</c:v>
                </c:pt>
                <c:pt idx="10">
                  <c:v>896.551724137931</c:v>
                </c:pt>
                <c:pt idx="11">
                  <c:v>820.689655172415</c:v>
                </c:pt>
                <c:pt idx="12">
                  <c:v>756.498673740054</c:v>
                </c:pt>
                <c:pt idx="13">
                  <c:v>701.477832512317</c:v>
                </c:pt>
                <c:pt idx="14">
                  <c:v>653.793103448277</c:v>
                </c:pt>
                <c:pt idx="15">
                  <c:v>612.068965517243</c:v>
                </c:pt>
                <c:pt idx="16">
                  <c:v>575.253549695741</c:v>
                </c:pt>
                <c:pt idx="17">
                  <c:v>542.528735632184</c:v>
                </c:pt>
                <c:pt idx="18">
                  <c:v>513.248638838477</c:v>
                </c:pt>
                <c:pt idx="19">
                  <c:v>486.896551724139</c:v>
                </c:pt>
                <c:pt idx="20">
                  <c:v>463.05418719212</c:v>
                </c:pt>
                <c:pt idx="21">
                  <c:v>441.379310344828</c:v>
                </c:pt>
                <c:pt idx="22">
                  <c:v>421.589205397302</c:v>
                </c:pt>
                <c:pt idx="23">
                  <c:v>403.448275862069</c:v>
                </c:pt>
                <c:pt idx="24">
                  <c:v>386.758620689656</c:v>
                </c:pt>
                <c:pt idx="25">
                  <c:v>371.352785145889</c:v>
                </c:pt>
                <c:pt idx="26">
                  <c:v>357.088122605364</c:v>
                </c:pt>
                <c:pt idx="27">
                  <c:v>343.84236453202</c:v>
                </c:pt>
                <c:pt idx="28">
                  <c:v>331.510107015458</c:v>
                </c:pt>
                <c:pt idx="29">
                  <c:v>320</c:v>
                </c:pt>
                <c:pt idx="30">
                  <c:v>309.232480533927</c:v>
                </c:pt>
                <c:pt idx="31">
                  <c:v>299.137931034484</c:v>
                </c:pt>
                <c:pt idx="32">
                  <c:v>289.655172413793</c:v>
                </c:pt>
                <c:pt idx="33">
                  <c:v>280.730223123734</c:v>
                </c:pt>
                <c:pt idx="34">
                  <c:v>272.315270935962</c:v>
                </c:pt>
                <c:pt idx="35">
                  <c:v>264.367816091955</c:v>
                </c:pt>
                <c:pt idx="36">
                  <c:v>256.849953401677</c:v>
                </c:pt>
                <c:pt idx="37">
                  <c:v>249.7277676951</c:v>
                </c:pt>
                <c:pt idx="38">
                  <c:v>242.970822281168</c:v>
                </c:pt>
                <c:pt idx="39">
                  <c:v>236.551724137931</c:v>
                </c:pt>
                <c:pt idx="40">
                  <c:v>230.445752733391</c:v>
                </c:pt>
                <c:pt idx="41">
                  <c:v>224.630541871922</c:v>
                </c:pt>
                <c:pt idx="42">
                  <c:v>219.085805934243</c:v>
                </c:pt>
                <c:pt idx="43">
                  <c:v>213.793103448277</c:v>
                </c:pt>
                <c:pt idx="44">
                  <c:v>208.735632183909</c:v>
                </c:pt>
                <c:pt idx="45">
                  <c:v>203.898050974514</c:v>
                </c:pt>
                <c:pt idx="46">
                  <c:v>199.266324284667</c:v>
                </c:pt>
                <c:pt idx="47">
                  <c:v>194.827586206897</c:v>
                </c:pt>
                <c:pt idx="48">
                  <c:v>190.570021111893</c:v>
                </c:pt>
                <c:pt idx="49">
                  <c:v>186.48275862069</c:v>
                </c:pt>
                <c:pt idx="50">
                  <c:v>182.555780933064</c:v>
                </c:pt>
                <c:pt idx="51">
                  <c:v>178.779840848807</c:v>
                </c:pt>
                <c:pt idx="52">
                  <c:v>175.146389069616</c:v>
                </c:pt>
                <c:pt idx="53">
                  <c:v>171.647509578544</c:v>
                </c:pt>
                <c:pt idx="54">
                  <c:v>168.275862068966</c:v>
                </c:pt>
                <c:pt idx="55">
                  <c:v>165.024630541873</c:v>
                </c:pt>
                <c:pt idx="56">
                  <c:v>161.887477313976</c:v>
                </c:pt>
                <c:pt idx="57">
                  <c:v>158.858501783592</c:v>
                </c:pt>
                <c:pt idx="58">
                  <c:v>155.932203389832</c:v>
                </c:pt>
                <c:pt idx="59">
                  <c:v>153.103448275862</c:v>
                </c:pt>
                <c:pt idx="60">
                  <c:v>150.367439231204</c:v>
                </c:pt>
                <c:pt idx="61">
                  <c:v>147.719688542826</c:v>
                </c:pt>
                <c:pt idx="62">
                  <c:v>145.155993431856</c:v>
                </c:pt>
                <c:pt idx="63">
                  <c:v>142.672413793103</c:v>
                </c:pt>
                <c:pt idx="64">
                  <c:v>140.265251989391</c:v>
                </c:pt>
                <c:pt idx="65">
                  <c:v>137.931034482759</c:v>
                </c:pt>
                <c:pt idx="66">
                  <c:v>135.666495110654</c:v>
                </c:pt>
                <c:pt idx="67">
                  <c:v>133.468559837729</c:v>
                </c:pt>
                <c:pt idx="68">
                  <c:v>131.334332833583</c:v>
                </c:pt>
                <c:pt idx="69">
                  <c:v>129.261083743842</c:v>
                </c:pt>
                <c:pt idx="70">
                  <c:v>127.246236036912</c:v>
                </c:pt>
                <c:pt idx="71">
                  <c:v>125.28735632184</c:v>
                </c:pt>
                <c:pt idx="72">
                  <c:v>123.382144544166</c:v>
                </c:pt>
                <c:pt idx="73">
                  <c:v>121.528424976701</c:v>
                </c:pt>
                <c:pt idx="74">
                  <c:v>119.724137931034</c:v>
                </c:pt>
                <c:pt idx="75">
                  <c:v>117.967332123413</c:v>
                </c:pt>
                <c:pt idx="76">
                  <c:v>116.256157635469</c:v>
                </c:pt>
                <c:pt idx="77">
                  <c:v>114.588859416446</c:v>
                </c:pt>
                <c:pt idx="78">
                  <c:v>112.963771278917</c:v>
                </c:pt>
                <c:pt idx="79">
                  <c:v>111.379310344828</c:v>
                </c:pt>
                <c:pt idx="80">
                  <c:v>109.833971902937</c:v>
                </c:pt>
                <c:pt idx="81">
                  <c:v>108.326324642558</c:v>
                </c:pt>
                <c:pt idx="82">
                  <c:v>106.855006231825</c:v>
                </c:pt>
                <c:pt idx="83">
                  <c:v>105.418719211822</c:v>
                </c:pt>
                <c:pt idx="84">
                  <c:v>104.016227180527</c:v>
                </c:pt>
                <c:pt idx="85">
                  <c:v>102.646351242984</c:v>
                </c:pt>
                <c:pt idx="86">
                  <c:v>101.307966706303</c:v>
                </c:pt>
                <c:pt idx="87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'offer学校赋分计算 (修正)'!$E$2</c:f>
              <c:strCache>
                <c:ptCount val="1"/>
                <c:pt idx="0">
                  <c:v>计算所得分数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'offer学校赋分计算 (修正)'!$B$4:$B$91</c:f>
              <c:numCache>
                <c:formatCode>0_ </c:formatCode>
                <c:ptCount val="88"/>
                <c:pt idx="0">
                  <c:v>10000</c:v>
                </c:pt>
                <c:pt idx="1">
                  <c:v>9886.20689655173</c:v>
                </c:pt>
                <c:pt idx="2">
                  <c:v>9772.41379310345</c:v>
                </c:pt>
                <c:pt idx="3">
                  <c:v>9658.62068965518</c:v>
                </c:pt>
                <c:pt idx="4">
                  <c:v>9544.8275862069</c:v>
                </c:pt>
                <c:pt idx="5">
                  <c:v>9431.03448275863</c:v>
                </c:pt>
                <c:pt idx="6">
                  <c:v>9317.24137931035</c:v>
                </c:pt>
                <c:pt idx="7">
                  <c:v>9203.44827586208</c:v>
                </c:pt>
                <c:pt idx="8">
                  <c:v>9089.6551724138</c:v>
                </c:pt>
                <c:pt idx="9">
                  <c:v>8975.86206896553</c:v>
                </c:pt>
                <c:pt idx="10">
                  <c:v>8862.06896551725</c:v>
                </c:pt>
                <c:pt idx="11">
                  <c:v>8748.27586206898</c:v>
                </c:pt>
                <c:pt idx="12">
                  <c:v>8634.4827586207</c:v>
                </c:pt>
                <c:pt idx="13">
                  <c:v>8520.68965517243</c:v>
                </c:pt>
                <c:pt idx="14">
                  <c:v>8406.89655172415</c:v>
                </c:pt>
                <c:pt idx="15">
                  <c:v>8293.10344827588</c:v>
                </c:pt>
                <c:pt idx="16">
                  <c:v>8179.3103448276</c:v>
                </c:pt>
                <c:pt idx="17">
                  <c:v>8065.51724137932</c:v>
                </c:pt>
                <c:pt idx="18">
                  <c:v>7951.72413793105</c:v>
                </c:pt>
                <c:pt idx="19">
                  <c:v>7837.93103448277</c:v>
                </c:pt>
                <c:pt idx="20">
                  <c:v>7724.13793103449</c:v>
                </c:pt>
                <c:pt idx="21">
                  <c:v>7610.34482758622</c:v>
                </c:pt>
                <c:pt idx="22">
                  <c:v>7496.55172413794</c:v>
                </c:pt>
                <c:pt idx="23">
                  <c:v>7382.75862068967</c:v>
                </c:pt>
                <c:pt idx="24">
                  <c:v>7268.96551724139</c:v>
                </c:pt>
                <c:pt idx="25">
                  <c:v>7155.17241379311</c:v>
                </c:pt>
                <c:pt idx="26">
                  <c:v>7041.37931034484</c:v>
                </c:pt>
                <c:pt idx="27">
                  <c:v>6927.58620689656</c:v>
                </c:pt>
                <c:pt idx="28">
                  <c:v>6813.79310344828</c:v>
                </c:pt>
                <c:pt idx="29">
                  <c:v>6700.00000000001</c:v>
                </c:pt>
                <c:pt idx="30">
                  <c:v>6586.20689655173</c:v>
                </c:pt>
                <c:pt idx="31">
                  <c:v>6472.41379310346</c:v>
                </c:pt>
                <c:pt idx="32">
                  <c:v>6358.62068965518</c:v>
                </c:pt>
                <c:pt idx="33">
                  <c:v>6244.8275862069</c:v>
                </c:pt>
                <c:pt idx="34">
                  <c:v>6131.03448275863</c:v>
                </c:pt>
                <c:pt idx="35">
                  <c:v>6017.24137931035</c:v>
                </c:pt>
                <c:pt idx="36">
                  <c:v>5903.44827586207</c:v>
                </c:pt>
                <c:pt idx="37">
                  <c:v>5789.6551724138</c:v>
                </c:pt>
                <c:pt idx="38">
                  <c:v>5675.86206896552</c:v>
                </c:pt>
                <c:pt idx="39">
                  <c:v>5562.06896551725</c:v>
                </c:pt>
                <c:pt idx="40">
                  <c:v>5448.27586206897</c:v>
                </c:pt>
                <c:pt idx="41">
                  <c:v>5334.48275862069</c:v>
                </c:pt>
                <c:pt idx="42">
                  <c:v>5220.68965517242</c:v>
                </c:pt>
                <c:pt idx="43">
                  <c:v>5106.89655172414</c:v>
                </c:pt>
                <c:pt idx="44">
                  <c:v>4993.10344827586</c:v>
                </c:pt>
                <c:pt idx="45">
                  <c:v>4879.31034482759</c:v>
                </c:pt>
                <c:pt idx="46">
                  <c:v>4765.51724137931</c:v>
                </c:pt>
                <c:pt idx="47">
                  <c:v>4651.72413793104</c:v>
                </c:pt>
                <c:pt idx="48">
                  <c:v>4537.93103448276</c:v>
                </c:pt>
                <c:pt idx="49">
                  <c:v>4424.13793103448</c:v>
                </c:pt>
                <c:pt idx="50">
                  <c:v>4310.34482758621</c:v>
                </c:pt>
                <c:pt idx="51">
                  <c:v>4196.55172413793</c:v>
                </c:pt>
                <c:pt idx="52">
                  <c:v>4082.75862068965</c:v>
                </c:pt>
                <c:pt idx="53">
                  <c:v>3968.96551724138</c:v>
                </c:pt>
                <c:pt idx="54">
                  <c:v>3855.1724137931</c:v>
                </c:pt>
                <c:pt idx="55">
                  <c:v>3741.37931034483</c:v>
                </c:pt>
                <c:pt idx="56">
                  <c:v>3627.58620689655</c:v>
                </c:pt>
                <c:pt idx="57">
                  <c:v>3513.79310344827</c:v>
                </c:pt>
                <c:pt idx="58">
                  <c:v>3400</c:v>
                </c:pt>
                <c:pt idx="59">
                  <c:v>3286.20689655172</c:v>
                </c:pt>
                <c:pt idx="60">
                  <c:v>3172.41379310345</c:v>
                </c:pt>
                <c:pt idx="61">
                  <c:v>3058.62068965517</c:v>
                </c:pt>
                <c:pt idx="62">
                  <c:v>2944.8275862069</c:v>
                </c:pt>
                <c:pt idx="63">
                  <c:v>2831.03448275862</c:v>
                </c:pt>
                <c:pt idx="64">
                  <c:v>2717.24137931034</c:v>
                </c:pt>
                <c:pt idx="65">
                  <c:v>2603.44827586207</c:v>
                </c:pt>
                <c:pt idx="66">
                  <c:v>2489.65517241379</c:v>
                </c:pt>
                <c:pt idx="67">
                  <c:v>2375.86206896552</c:v>
                </c:pt>
                <c:pt idx="68">
                  <c:v>2262.06896551724</c:v>
                </c:pt>
                <c:pt idx="69">
                  <c:v>2148.27586206897</c:v>
                </c:pt>
                <c:pt idx="70">
                  <c:v>2034.48275862069</c:v>
                </c:pt>
                <c:pt idx="71">
                  <c:v>1920.68965517241</c:v>
                </c:pt>
                <c:pt idx="72">
                  <c:v>1806.89655172414</c:v>
                </c:pt>
                <c:pt idx="73">
                  <c:v>1693.10344827586</c:v>
                </c:pt>
                <c:pt idx="74">
                  <c:v>1579.31034482759</c:v>
                </c:pt>
                <c:pt idx="75">
                  <c:v>1465.51724137931</c:v>
                </c:pt>
                <c:pt idx="76">
                  <c:v>1351.72413793103</c:v>
                </c:pt>
                <c:pt idx="77">
                  <c:v>1237.93103448276</c:v>
                </c:pt>
                <c:pt idx="78">
                  <c:v>1124.13793103448</c:v>
                </c:pt>
                <c:pt idx="79">
                  <c:v>1010.34482758621</c:v>
                </c:pt>
                <c:pt idx="80">
                  <c:v>896.551724137931</c:v>
                </c:pt>
                <c:pt idx="81">
                  <c:v>782.758620689655</c:v>
                </c:pt>
                <c:pt idx="82">
                  <c:v>668.965517241379</c:v>
                </c:pt>
                <c:pt idx="83">
                  <c:v>555.172413793103</c:v>
                </c:pt>
                <c:pt idx="84">
                  <c:v>441.379310344828</c:v>
                </c:pt>
                <c:pt idx="85">
                  <c:v>327.586206896552</c:v>
                </c:pt>
                <c:pt idx="86">
                  <c:v>213.793103448276</c:v>
                </c:pt>
                <c:pt idx="87">
                  <c:v>100</c:v>
                </c:pt>
              </c:numCache>
            </c:numRef>
          </c:xVal>
          <c:yVal>
            <c:numRef>
              <c:f>'offer学校赋分计算 (修正)'!$E$4:$E$91</c:f>
              <c:numCache>
                <c:formatCode>0_);[Red]\(0\)</c:formatCode>
                <c:ptCount val="88"/>
                <c:pt idx="0">
                  <c:v>10743.6974042124</c:v>
                </c:pt>
                <c:pt idx="1">
                  <c:v>6098.02887565824</c:v>
                </c:pt>
                <c:pt idx="2">
                  <c:v>4449.95173721561</c:v>
                </c:pt>
                <c:pt idx="3">
                  <c:v>3577.34351272183</c:v>
                </c:pt>
                <c:pt idx="4">
                  <c:v>3025.7124288147</c:v>
                </c:pt>
                <c:pt idx="5">
                  <c:v>2639.96095104728</c:v>
                </c:pt>
                <c:pt idx="6">
                  <c:v>2352.03651488334</c:v>
                </c:pt>
                <c:pt idx="7">
                  <c:v>2127.11747293853</c:v>
                </c:pt>
                <c:pt idx="8">
                  <c:v>1945.4185319113</c:v>
                </c:pt>
                <c:pt idx="9">
                  <c:v>1794.80706645759</c:v>
                </c:pt>
                <c:pt idx="10">
                  <c:v>1667.39798128105</c:v>
                </c:pt>
                <c:pt idx="11">
                  <c:v>1557.82649718712</c:v>
                </c:pt>
                <c:pt idx="12">
                  <c:v>1462.30481637693</c:v>
                </c:pt>
                <c:pt idx="13">
                  <c:v>1378.07548937848</c:v>
                </c:pt>
                <c:pt idx="14">
                  <c:v>1303.07890371721</c:v>
                </c:pt>
                <c:pt idx="15">
                  <c:v>1235.74264898882</c:v>
                </c:pt>
                <c:pt idx="16">
                  <c:v>1174.84341492879</c:v>
                </c:pt>
                <c:pt idx="17">
                  <c:v>1119.41372716622</c:v>
                </c:pt>
                <c:pt idx="18">
                  <c:v>1068.6773232422</c:v>
                </c:pt>
                <c:pt idx="19">
                  <c:v>1022.00335269987</c:v>
                </c:pt>
                <c:pt idx="20">
                  <c:v>978.873264259125</c:v>
                </c:pt>
                <c:pt idx="21">
                  <c:v>938.856436516778</c:v>
                </c:pt>
                <c:pt idx="22">
                  <c:v>901.591955493499</c:v>
                </c:pt>
                <c:pt idx="23">
                  <c:v>866.774791470323</c:v>
                </c:pt>
                <c:pt idx="24">
                  <c:v>834.145175663107</c:v>
                </c:pt>
                <c:pt idx="25">
                  <c:v>803.480338698623</c:v>
                </c:pt>
                <c:pt idx="26">
                  <c:v>774.588015816038</c:v>
                </c:pt>
                <c:pt idx="27">
                  <c:v>747.301289944561</c:v>
                </c:pt>
                <c:pt idx="28">
                  <c:v>721.474459381374</c:v>
                </c:pt>
                <c:pt idx="29">
                  <c:v>696.979698345516</c:v>
                </c:pt>
                <c:pt idx="30">
                  <c:v>673.704337017529</c:v>
                </c:pt>
                <c:pt idx="31">
                  <c:v>651.548629930318</c:v>
                </c:pt>
                <c:pt idx="32">
                  <c:v>630.423912545102</c:v>
                </c:pt>
                <c:pt idx="33">
                  <c:v>610.251068790714</c:v>
                </c:pt>
                <c:pt idx="34">
                  <c:v>590.959249516754</c:v>
                </c:pt>
                <c:pt idx="35">
                  <c:v>572.48479478589</c:v>
                </c:pt>
                <c:pt idx="36">
                  <c:v>554.770322821061</c:v>
                </c:pt>
                <c:pt idx="37">
                  <c:v>537.763956025885</c:v>
                </c:pt>
                <c:pt idx="38">
                  <c:v>521.418660386286</c:v>
                </c:pt>
                <c:pt idx="39">
                  <c:v>505.691679158019</c:v>
                </c:pt>
                <c:pt idx="40">
                  <c:v>490.544045357343</c:v>
                </c:pt>
                <c:pt idx="41">
                  <c:v>475.940160429942</c:v>
                </c:pt>
                <c:pt idx="42">
                  <c:v>461.847428748272</c:v>
                </c:pt>
                <c:pt idx="43">
                  <c:v>448.235939409247</c:v>
                </c:pt>
                <c:pt idx="44">
                  <c:v>435.078188271264</c:v>
                </c:pt>
                <c:pt idx="45">
                  <c:v>422.3488343573</c:v>
                </c:pt>
                <c:pt idx="46">
                  <c:v>410.024485717257</c:v>
                </c:pt>
                <c:pt idx="47">
                  <c:v>398.083510633043</c:v>
                </c:pt>
                <c:pt idx="48">
                  <c:v>386.505870699026</c:v>
                </c:pt>
                <c:pt idx="49">
                  <c:v>375.272972846165</c:v>
                </c:pt>
                <c:pt idx="50">
                  <c:v>364.367537821939</c:v>
                </c:pt>
                <c:pt idx="51">
                  <c:v>353.773483007453</c:v>
                </c:pt>
                <c:pt idx="52">
                  <c:v>343.475817761488</c:v>
                </c:pt>
                <c:pt idx="53">
                  <c:v>333.460549739774</c:v>
                </c:pt>
                <c:pt idx="54">
                  <c:v>323.714600855288</c:v>
                </c:pt>
                <c:pt idx="55">
                  <c:v>314.225731728938</c:v>
                </c:pt>
                <c:pt idx="56">
                  <c:v>304.982473635509</c:v>
                </c:pt>
                <c:pt idx="57">
                  <c:v>295.974067081906</c:v>
                </c:pt>
                <c:pt idx="58">
                  <c:v>287.190406267251</c:v>
                </c:pt>
                <c:pt idx="59">
                  <c:v>278.621988770713</c:v>
                </c:pt>
                <c:pt idx="60">
                  <c:v>270.259869895382</c:v>
                </c:pt>
                <c:pt idx="61">
                  <c:v>262.095621167457</c:v>
                </c:pt>
                <c:pt idx="62">
                  <c:v>254.121292551077</c:v>
                </c:pt>
                <c:pt idx="63">
                  <c:v>246.329377991963</c:v>
                </c:pt>
                <c:pt idx="64">
                  <c:v>238.712783948726</c:v>
                </c:pt>
                <c:pt idx="65">
                  <c:v>231.264800610424</c:v>
                </c:pt>
                <c:pt idx="66">
                  <c:v>223.979075533481</c:v>
                </c:pt>
                <c:pt idx="67">
                  <c:v>216.849589461204</c:v>
                </c:pt>
                <c:pt idx="68">
                  <c:v>209.870634115488</c:v>
                </c:pt>
                <c:pt idx="69">
                  <c:v>203.03679177333</c:v>
                </c:pt>
                <c:pt idx="70">
                  <c:v>196.342916461039</c:v>
                </c:pt>
                <c:pt idx="71">
                  <c:v>189.784116616812</c:v>
                </c:pt>
                <c:pt idx="72">
                  <c:v>183.355739088032</c:v>
                </c:pt>
                <c:pt idx="73">
                  <c:v>177.053354343482</c:v>
                </c:pt>
                <c:pt idx="74">
                  <c:v>170.872742792917</c:v>
                </c:pt>
                <c:pt idx="75">
                  <c:v>164.809882117247</c:v>
                </c:pt>
                <c:pt idx="76">
                  <c:v>158.860935522263</c:v>
                </c:pt>
                <c:pt idx="77">
                  <c:v>153.022240837306</c:v>
                </c:pt>
                <c:pt idx="78">
                  <c:v>147.290300387972</c:v>
                </c:pt>
                <c:pt idx="79">
                  <c:v>141.66177157867</c:v>
                </c:pt>
                <c:pt idx="80">
                  <c:v>136.133458126944</c:v>
                </c:pt>
                <c:pt idx="81">
                  <c:v>130.702301896879</c:v>
                </c:pt>
                <c:pt idx="82">
                  <c:v>125.365375283761</c:v>
                </c:pt>
                <c:pt idx="83">
                  <c:v>120.119874106519</c:v>
                </c:pt>
                <c:pt idx="84">
                  <c:v>114.963110968389</c:v>
                </c:pt>
                <c:pt idx="85">
                  <c:v>109.89250904974</c:v>
                </c:pt>
                <c:pt idx="86">
                  <c:v>104.905596300193</c:v>
                </c:pt>
                <c:pt idx="87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'offer学校赋分计算 (修正)'!$F$2</c:f>
              <c:strCache>
                <c:ptCount val="1"/>
                <c:pt idx="0">
                  <c:v>计算所得分数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'offer学校赋分计算 (修正)'!$B$4:$B$91</c:f>
              <c:numCache>
                <c:formatCode>0_ </c:formatCode>
                <c:ptCount val="88"/>
                <c:pt idx="0">
                  <c:v>10000</c:v>
                </c:pt>
                <c:pt idx="1">
                  <c:v>9886.20689655173</c:v>
                </c:pt>
                <c:pt idx="2">
                  <c:v>9772.41379310345</c:v>
                </c:pt>
                <c:pt idx="3">
                  <c:v>9658.62068965518</c:v>
                </c:pt>
                <c:pt idx="4">
                  <c:v>9544.8275862069</c:v>
                </c:pt>
                <c:pt idx="5">
                  <c:v>9431.03448275863</c:v>
                </c:pt>
                <c:pt idx="6">
                  <c:v>9317.24137931035</c:v>
                </c:pt>
                <c:pt idx="7">
                  <c:v>9203.44827586208</c:v>
                </c:pt>
                <c:pt idx="8">
                  <c:v>9089.6551724138</c:v>
                </c:pt>
                <c:pt idx="9">
                  <c:v>8975.86206896553</c:v>
                </c:pt>
                <c:pt idx="10">
                  <c:v>8862.06896551725</c:v>
                </c:pt>
                <c:pt idx="11">
                  <c:v>8748.27586206898</c:v>
                </c:pt>
                <c:pt idx="12">
                  <c:v>8634.4827586207</c:v>
                </c:pt>
                <c:pt idx="13">
                  <c:v>8520.68965517243</c:v>
                </c:pt>
                <c:pt idx="14">
                  <c:v>8406.89655172415</c:v>
                </c:pt>
                <c:pt idx="15">
                  <c:v>8293.10344827588</c:v>
                </c:pt>
                <c:pt idx="16">
                  <c:v>8179.3103448276</c:v>
                </c:pt>
                <c:pt idx="17">
                  <c:v>8065.51724137932</c:v>
                </c:pt>
                <c:pt idx="18">
                  <c:v>7951.72413793105</c:v>
                </c:pt>
                <c:pt idx="19">
                  <c:v>7837.93103448277</c:v>
                </c:pt>
                <c:pt idx="20">
                  <c:v>7724.13793103449</c:v>
                </c:pt>
                <c:pt idx="21">
                  <c:v>7610.34482758622</c:v>
                </c:pt>
                <c:pt idx="22">
                  <c:v>7496.55172413794</c:v>
                </c:pt>
                <c:pt idx="23">
                  <c:v>7382.75862068967</c:v>
                </c:pt>
                <c:pt idx="24">
                  <c:v>7268.96551724139</c:v>
                </c:pt>
                <c:pt idx="25">
                  <c:v>7155.17241379311</c:v>
                </c:pt>
                <c:pt idx="26">
                  <c:v>7041.37931034484</c:v>
                </c:pt>
                <c:pt idx="27">
                  <c:v>6927.58620689656</c:v>
                </c:pt>
                <c:pt idx="28">
                  <c:v>6813.79310344828</c:v>
                </c:pt>
                <c:pt idx="29">
                  <c:v>6700.00000000001</c:v>
                </c:pt>
                <c:pt idx="30">
                  <c:v>6586.20689655173</c:v>
                </c:pt>
                <c:pt idx="31">
                  <c:v>6472.41379310346</c:v>
                </c:pt>
                <c:pt idx="32">
                  <c:v>6358.62068965518</c:v>
                </c:pt>
                <c:pt idx="33">
                  <c:v>6244.8275862069</c:v>
                </c:pt>
                <c:pt idx="34">
                  <c:v>6131.03448275863</c:v>
                </c:pt>
                <c:pt idx="35">
                  <c:v>6017.24137931035</c:v>
                </c:pt>
                <c:pt idx="36">
                  <c:v>5903.44827586207</c:v>
                </c:pt>
                <c:pt idx="37">
                  <c:v>5789.6551724138</c:v>
                </c:pt>
                <c:pt idx="38">
                  <c:v>5675.86206896552</c:v>
                </c:pt>
                <c:pt idx="39">
                  <c:v>5562.06896551725</c:v>
                </c:pt>
                <c:pt idx="40">
                  <c:v>5448.27586206897</c:v>
                </c:pt>
                <c:pt idx="41">
                  <c:v>5334.48275862069</c:v>
                </c:pt>
                <c:pt idx="42">
                  <c:v>5220.68965517242</c:v>
                </c:pt>
                <c:pt idx="43">
                  <c:v>5106.89655172414</c:v>
                </c:pt>
                <c:pt idx="44">
                  <c:v>4993.10344827586</c:v>
                </c:pt>
                <c:pt idx="45">
                  <c:v>4879.31034482759</c:v>
                </c:pt>
                <c:pt idx="46">
                  <c:v>4765.51724137931</c:v>
                </c:pt>
                <c:pt idx="47">
                  <c:v>4651.72413793104</c:v>
                </c:pt>
                <c:pt idx="48">
                  <c:v>4537.93103448276</c:v>
                </c:pt>
                <c:pt idx="49">
                  <c:v>4424.13793103448</c:v>
                </c:pt>
                <c:pt idx="50">
                  <c:v>4310.34482758621</c:v>
                </c:pt>
                <c:pt idx="51">
                  <c:v>4196.55172413793</c:v>
                </c:pt>
                <c:pt idx="52">
                  <c:v>4082.75862068965</c:v>
                </c:pt>
                <c:pt idx="53">
                  <c:v>3968.96551724138</c:v>
                </c:pt>
                <c:pt idx="54">
                  <c:v>3855.1724137931</c:v>
                </c:pt>
                <c:pt idx="55">
                  <c:v>3741.37931034483</c:v>
                </c:pt>
                <c:pt idx="56">
                  <c:v>3627.58620689655</c:v>
                </c:pt>
                <c:pt idx="57">
                  <c:v>3513.79310344827</c:v>
                </c:pt>
                <c:pt idx="58">
                  <c:v>3400</c:v>
                </c:pt>
                <c:pt idx="59">
                  <c:v>3286.20689655172</c:v>
                </c:pt>
                <c:pt idx="60">
                  <c:v>3172.41379310345</c:v>
                </c:pt>
                <c:pt idx="61">
                  <c:v>3058.62068965517</c:v>
                </c:pt>
                <c:pt idx="62">
                  <c:v>2944.8275862069</c:v>
                </c:pt>
                <c:pt idx="63">
                  <c:v>2831.03448275862</c:v>
                </c:pt>
                <c:pt idx="64">
                  <c:v>2717.24137931034</c:v>
                </c:pt>
                <c:pt idx="65">
                  <c:v>2603.44827586207</c:v>
                </c:pt>
                <c:pt idx="66">
                  <c:v>2489.65517241379</c:v>
                </c:pt>
                <c:pt idx="67">
                  <c:v>2375.86206896552</c:v>
                </c:pt>
                <c:pt idx="68">
                  <c:v>2262.06896551724</c:v>
                </c:pt>
                <c:pt idx="69">
                  <c:v>2148.27586206897</c:v>
                </c:pt>
                <c:pt idx="70">
                  <c:v>2034.48275862069</c:v>
                </c:pt>
                <c:pt idx="71">
                  <c:v>1920.68965517241</c:v>
                </c:pt>
                <c:pt idx="72">
                  <c:v>1806.89655172414</c:v>
                </c:pt>
                <c:pt idx="73">
                  <c:v>1693.10344827586</c:v>
                </c:pt>
                <c:pt idx="74">
                  <c:v>1579.31034482759</c:v>
                </c:pt>
                <c:pt idx="75">
                  <c:v>1465.51724137931</c:v>
                </c:pt>
                <c:pt idx="76">
                  <c:v>1351.72413793103</c:v>
                </c:pt>
                <c:pt idx="77">
                  <c:v>1237.93103448276</c:v>
                </c:pt>
                <c:pt idx="78">
                  <c:v>1124.13793103448</c:v>
                </c:pt>
                <c:pt idx="79">
                  <c:v>1010.34482758621</c:v>
                </c:pt>
                <c:pt idx="80">
                  <c:v>896.551724137931</c:v>
                </c:pt>
                <c:pt idx="81">
                  <c:v>782.758620689655</c:v>
                </c:pt>
                <c:pt idx="82">
                  <c:v>668.965517241379</c:v>
                </c:pt>
                <c:pt idx="83">
                  <c:v>555.172413793103</c:v>
                </c:pt>
                <c:pt idx="84">
                  <c:v>441.379310344828</c:v>
                </c:pt>
                <c:pt idx="85">
                  <c:v>327.586206896552</c:v>
                </c:pt>
                <c:pt idx="86">
                  <c:v>213.793103448276</c:v>
                </c:pt>
                <c:pt idx="87">
                  <c:v>100</c:v>
                </c:pt>
              </c:numCache>
            </c:numRef>
          </c:xVal>
          <c:yVal>
            <c:numRef>
              <c:f>'offer学校赋分计算 (修正)'!$F$4:$F$91</c:f>
              <c:numCache>
                <c:formatCode>0_);[Red]\(0\)</c:formatCode>
                <c:ptCount val="88"/>
                <c:pt idx="0">
                  <c:v>10000</c:v>
                </c:pt>
                <c:pt idx="1">
                  <c:v>8511.66878865852</c:v>
                </c:pt>
                <c:pt idx="2">
                  <c:v>7901.20419758741</c:v>
                </c:pt>
                <c:pt idx="3">
                  <c:v>7436.90771201768</c:v>
                </c:pt>
                <c:pt idx="4">
                  <c:v>7048.96212085944</c:v>
                </c:pt>
                <c:pt idx="5">
                  <c:v>6710.24449503483</c:v>
                </c:pt>
                <c:pt idx="6">
                  <c:v>6406.8061238373</c:v>
                </c:pt>
                <c:pt idx="7">
                  <c:v>6130.33885051212</c:v>
                </c:pt>
                <c:pt idx="8">
                  <c:v>5875.41555754561</c:v>
                </c:pt>
                <c:pt idx="9">
                  <c:v>5638.25717574544</c:v>
                </c:pt>
                <c:pt idx="10">
                  <c:v>5416.10554900601</c:v>
                </c:pt>
                <c:pt idx="11">
                  <c:v>5206.87362552485</c:v>
                </c:pt>
                <c:pt idx="12">
                  <c:v>5008.93630811595</c:v>
                </c:pt>
                <c:pt idx="13">
                  <c:v>4820.99842227139</c:v>
                </c:pt>
                <c:pt idx="14">
                  <c:v>4642.00763917063</c:v>
                </c:pt>
                <c:pt idx="15">
                  <c:v>4471.09493966349</c:v>
                </c:pt>
                <c:pt idx="16">
                  <c:v>4307.53265932587</c:v>
                </c:pt>
                <c:pt idx="17">
                  <c:v>4150.70415229433</c:v>
                </c:pt>
                <c:pt idx="18">
                  <c:v>4000.08136436416</c:v>
                </c:pt>
                <c:pt idx="19">
                  <c:v>3855.20792984563</c:v>
                </c:pt>
                <c:pt idx="20">
                  <c:v>3715.6862134731</c:v>
                </c:pt>
                <c:pt idx="21">
                  <c:v>3581.16722600206</c:v>
                </c:pt>
                <c:pt idx="22">
                  <c:v>3451.34267009743</c:v>
                </c:pt>
                <c:pt idx="23">
                  <c:v>3325.93859038281</c:v>
                </c:pt>
                <c:pt idx="24">
                  <c:v>3204.71024862705</c:v>
                </c:pt>
                <c:pt idx="25">
                  <c:v>3087.43794662171</c:v>
                </c:pt>
                <c:pt idx="26">
                  <c:v>2973.92359069338</c:v>
                </c:pt>
                <c:pt idx="27">
                  <c:v>2863.98784278343</c:v>
                </c:pt>
                <c:pt idx="28">
                  <c:v>2757.46773998289</c:v>
                </c:pt>
                <c:pt idx="29">
                  <c:v>2654.21469155593</c:v>
                </c:pt>
                <c:pt idx="30">
                  <c:v>2554.09278267347</c:v>
                </c:pt>
                <c:pt idx="31">
                  <c:v>2456.97732926409</c:v>
                </c:pt>
                <c:pt idx="32">
                  <c:v>2362.75363993311</c:v>
                </c:pt>
                <c:pt idx="33">
                  <c:v>2271.31594976272</c:v>
                </c:pt>
                <c:pt idx="34">
                  <c:v>2182.56649767026</c:v>
                </c:pt>
                <c:pt idx="35">
                  <c:v>2096.41472436583</c:v>
                </c:pt>
                <c:pt idx="36">
                  <c:v>2012.77657217396</c:v>
                </c:pt>
                <c:pt idx="37">
                  <c:v>1931.57387133504</c:v>
                </c:pt>
                <c:pt idx="38">
                  <c:v>1852.73380008043</c:v>
                </c:pt>
                <c:pt idx="39">
                  <c:v>1776.18840792796</c:v>
                </c:pt>
                <c:pt idx="40">
                  <c:v>1701.8741933878</c:v>
                </c:pt>
                <c:pt idx="41">
                  <c:v>1629.73172868715</c:v>
                </c:pt>
                <c:pt idx="42">
                  <c:v>1559.70532528348</c:v>
                </c:pt>
                <c:pt idx="43">
                  <c:v>1491.74273489173</c:v>
                </c:pt>
                <c:pt idx="44">
                  <c:v>1425.79488154117</c:v>
                </c:pt>
                <c:pt idx="45">
                  <c:v>1361.81562083432</c:v>
                </c:pt>
                <c:pt idx="46">
                  <c:v>1299.76152312845</c:v>
                </c:pt>
                <c:pt idx="47">
                  <c:v>1239.59167781952</c:v>
                </c:pt>
                <c:pt idx="48">
                  <c:v>1181.26751629579</c:v>
                </c:pt>
                <c:pt idx="49">
                  <c:v>1124.75265145421</c:v>
                </c:pt>
                <c:pt idx="50">
                  <c:v>1070.01273195104</c:v>
                </c:pt>
                <c:pt idx="51">
                  <c:v>1017.01530959324</c:v>
                </c:pt>
                <c:pt idx="52">
                  <c:v>965.729718479413</c:v>
                </c:pt>
                <c:pt idx="53">
                  <c:v>916.126964671499</c:v>
                </c:pt>
                <c:pt idx="54">
                  <c:v>868.179625327233</c:v>
                </c:pt>
                <c:pt idx="55">
                  <c:v>821.861756351274</c:v>
                </c:pt>
                <c:pt idx="56">
                  <c:v>777.1488077339</c:v>
                </c:pt>
                <c:pt idx="57">
                  <c:v>734.017545842244</c:v>
                </c:pt>
                <c:pt idx="58">
                  <c:v>692.44598201263</c:v>
                </c:pt>
                <c:pt idx="59">
                  <c:v>652.413306865537</c:v>
                </c:pt>
                <c:pt idx="60">
                  <c:v>613.899829828451</c:v>
                </c:pt>
                <c:pt idx="61">
                  <c:v>576.886923407819</c:v>
                </c:pt>
                <c:pt idx="62">
                  <c:v>541.356971800396</c:v>
                </c:pt>
                <c:pt idx="63">
                  <c:v>507.293323477565</c:v>
                </c:pt>
                <c:pt idx="64">
                  <c:v>474.680247414446</c:v>
                </c:pt>
                <c:pt idx="65">
                  <c:v>443.502892669425</c:v>
                </c:pt>
                <c:pt idx="66">
                  <c:v>413.747251049705</c:v>
                </c:pt>
                <c:pt idx="67">
                  <c:v>385.400122625242</c:v>
                </c:pt>
                <c:pt idx="68">
                  <c:v>358.449083877085</c:v>
                </c:pt>
                <c:pt idx="69">
                  <c:v>332.88245828754</c:v>
                </c:pt>
                <c:pt idx="70">
                  <c:v>308.689289198433</c:v>
                </c:pt>
                <c:pt idx="71">
                  <c:v>285.859314780961</c:v>
                </c:pt>
                <c:pt idx="72">
                  <c:v>264.382944975869</c:v>
                </c:pt>
                <c:pt idx="73">
                  <c:v>244.251240276641</c:v>
                </c:pt>
                <c:pt idx="74">
                  <c:v>225.455892240843</c:v>
                </c:pt>
                <c:pt idx="75">
                  <c:v>207.989205626205</c:v>
                </c:pt>
                <c:pt idx="76">
                  <c:v>191.8440820583</c:v>
                </c:pt>
                <c:pt idx="77">
                  <c:v>177.014005146148</c:v>
                </c:pt>
                <c:pt idx="78">
                  <c:v>163.493026970737</c:v>
                </c:pt>
                <c:pt idx="79">
                  <c:v>151.275755879347</c:v>
                </c:pt>
                <c:pt idx="80">
                  <c:v>140.357345525912</c:v>
                </c:pt>
                <c:pt idx="81">
                  <c:v>130.73348510448</c:v>
                </c:pt>
                <c:pt idx="82">
                  <c:v>122.400390729063</c:v>
                </c:pt>
                <c:pt idx="83">
                  <c:v>115.354797919199</c:v>
                </c:pt>
                <c:pt idx="84">
                  <c:v>109.593955155993</c:v>
                </c:pt>
                <c:pt idx="85">
                  <c:v>105.115618478758</c:v>
                </c:pt>
                <c:pt idx="86">
                  <c:v>101.918047097337</c:v>
                </c:pt>
                <c:pt idx="87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'offer学校赋分计算 (修正)'!$G$2</c:f>
              <c:strCache>
                <c:ptCount val="1"/>
                <c:pt idx="0">
                  <c:v>人工修正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'offer学校赋分计算 (修正)'!$B$4:$B$91</c:f>
              <c:numCache>
                <c:formatCode>0_ </c:formatCode>
                <c:ptCount val="88"/>
                <c:pt idx="0">
                  <c:v>10000</c:v>
                </c:pt>
                <c:pt idx="1">
                  <c:v>9886.20689655173</c:v>
                </c:pt>
                <c:pt idx="2">
                  <c:v>9772.41379310345</c:v>
                </c:pt>
                <c:pt idx="3">
                  <c:v>9658.62068965518</c:v>
                </c:pt>
                <c:pt idx="4">
                  <c:v>9544.8275862069</c:v>
                </c:pt>
                <c:pt idx="5">
                  <c:v>9431.03448275863</c:v>
                </c:pt>
                <c:pt idx="6">
                  <c:v>9317.24137931035</c:v>
                </c:pt>
                <c:pt idx="7">
                  <c:v>9203.44827586208</c:v>
                </c:pt>
                <c:pt idx="8">
                  <c:v>9089.6551724138</c:v>
                </c:pt>
                <c:pt idx="9">
                  <c:v>8975.86206896553</c:v>
                </c:pt>
                <c:pt idx="10">
                  <c:v>8862.06896551725</c:v>
                </c:pt>
                <c:pt idx="11">
                  <c:v>8748.27586206898</c:v>
                </c:pt>
                <c:pt idx="12">
                  <c:v>8634.4827586207</c:v>
                </c:pt>
                <c:pt idx="13">
                  <c:v>8520.68965517243</c:v>
                </c:pt>
                <c:pt idx="14">
                  <c:v>8406.89655172415</c:v>
                </c:pt>
                <c:pt idx="15">
                  <c:v>8293.10344827588</c:v>
                </c:pt>
                <c:pt idx="16">
                  <c:v>8179.3103448276</c:v>
                </c:pt>
                <c:pt idx="17">
                  <c:v>8065.51724137932</c:v>
                </c:pt>
                <c:pt idx="18">
                  <c:v>7951.72413793105</c:v>
                </c:pt>
                <c:pt idx="19">
                  <c:v>7837.93103448277</c:v>
                </c:pt>
                <c:pt idx="20">
                  <c:v>7724.13793103449</c:v>
                </c:pt>
                <c:pt idx="21">
                  <c:v>7610.34482758622</c:v>
                </c:pt>
                <c:pt idx="22">
                  <c:v>7496.55172413794</c:v>
                </c:pt>
                <c:pt idx="23">
                  <c:v>7382.75862068967</c:v>
                </c:pt>
                <c:pt idx="24">
                  <c:v>7268.96551724139</c:v>
                </c:pt>
                <c:pt idx="25">
                  <c:v>7155.17241379311</c:v>
                </c:pt>
                <c:pt idx="26">
                  <c:v>7041.37931034484</c:v>
                </c:pt>
                <c:pt idx="27">
                  <c:v>6927.58620689656</c:v>
                </c:pt>
                <c:pt idx="28">
                  <c:v>6813.79310344828</c:v>
                </c:pt>
                <c:pt idx="29">
                  <c:v>6700.00000000001</c:v>
                </c:pt>
                <c:pt idx="30">
                  <c:v>6586.20689655173</c:v>
                </c:pt>
                <c:pt idx="31">
                  <c:v>6472.41379310346</c:v>
                </c:pt>
                <c:pt idx="32">
                  <c:v>6358.62068965518</c:v>
                </c:pt>
                <c:pt idx="33">
                  <c:v>6244.8275862069</c:v>
                </c:pt>
                <c:pt idx="34">
                  <c:v>6131.03448275863</c:v>
                </c:pt>
                <c:pt idx="35">
                  <c:v>6017.24137931035</c:v>
                </c:pt>
                <c:pt idx="36">
                  <c:v>5903.44827586207</c:v>
                </c:pt>
                <c:pt idx="37">
                  <c:v>5789.6551724138</c:v>
                </c:pt>
                <c:pt idx="38">
                  <c:v>5675.86206896552</c:v>
                </c:pt>
                <c:pt idx="39">
                  <c:v>5562.06896551725</c:v>
                </c:pt>
                <c:pt idx="40">
                  <c:v>5448.27586206897</c:v>
                </c:pt>
                <c:pt idx="41">
                  <c:v>5334.48275862069</c:v>
                </c:pt>
                <c:pt idx="42">
                  <c:v>5220.68965517242</c:v>
                </c:pt>
                <c:pt idx="43">
                  <c:v>5106.89655172414</c:v>
                </c:pt>
                <c:pt idx="44">
                  <c:v>4993.10344827586</c:v>
                </c:pt>
                <c:pt idx="45">
                  <c:v>4879.31034482759</c:v>
                </c:pt>
                <c:pt idx="46">
                  <c:v>4765.51724137931</c:v>
                </c:pt>
                <c:pt idx="47">
                  <c:v>4651.72413793104</c:v>
                </c:pt>
                <c:pt idx="48">
                  <c:v>4537.93103448276</c:v>
                </c:pt>
                <c:pt idx="49">
                  <c:v>4424.13793103448</c:v>
                </c:pt>
                <c:pt idx="50">
                  <c:v>4310.34482758621</c:v>
                </c:pt>
                <c:pt idx="51">
                  <c:v>4196.55172413793</c:v>
                </c:pt>
                <c:pt idx="52">
                  <c:v>4082.75862068965</c:v>
                </c:pt>
                <c:pt idx="53">
                  <c:v>3968.96551724138</c:v>
                </c:pt>
                <c:pt idx="54">
                  <c:v>3855.1724137931</c:v>
                </c:pt>
                <c:pt idx="55">
                  <c:v>3741.37931034483</c:v>
                </c:pt>
                <c:pt idx="56">
                  <c:v>3627.58620689655</c:v>
                </c:pt>
                <c:pt idx="57">
                  <c:v>3513.79310344827</c:v>
                </c:pt>
                <c:pt idx="58">
                  <c:v>3400</c:v>
                </c:pt>
                <c:pt idx="59">
                  <c:v>3286.20689655172</c:v>
                </c:pt>
                <c:pt idx="60">
                  <c:v>3172.41379310345</c:v>
                </c:pt>
                <c:pt idx="61">
                  <c:v>3058.62068965517</c:v>
                </c:pt>
                <c:pt idx="62">
                  <c:v>2944.8275862069</c:v>
                </c:pt>
                <c:pt idx="63">
                  <c:v>2831.03448275862</c:v>
                </c:pt>
                <c:pt idx="64">
                  <c:v>2717.24137931034</c:v>
                </c:pt>
                <c:pt idx="65">
                  <c:v>2603.44827586207</c:v>
                </c:pt>
                <c:pt idx="66">
                  <c:v>2489.65517241379</c:v>
                </c:pt>
                <c:pt idx="67">
                  <c:v>2375.86206896552</c:v>
                </c:pt>
                <c:pt idx="68">
                  <c:v>2262.06896551724</c:v>
                </c:pt>
                <c:pt idx="69">
                  <c:v>2148.27586206897</c:v>
                </c:pt>
                <c:pt idx="70">
                  <c:v>2034.48275862069</c:v>
                </c:pt>
                <c:pt idx="71">
                  <c:v>1920.68965517241</c:v>
                </c:pt>
                <c:pt idx="72">
                  <c:v>1806.89655172414</c:v>
                </c:pt>
                <c:pt idx="73">
                  <c:v>1693.10344827586</c:v>
                </c:pt>
                <c:pt idx="74">
                  <c:v>1579.31034482759</c:v>
                </c:pt>
                <c:pt idx="75">
                  <c:v>1465.51724137931</c:v>
                </c:pt>
                <c:pt idx="76">
                  <c:v>1351.72413793103</c:v>
                </c:pt>
                <c:pt idx="77">
                  <c:v>1237.93103448276</c:v>
                </c:pt>
                <c:pt idx="78">
                  <c:v>1124.13793103448</c:v>
                </c:pt>
                <c:pt idx="79">
                  <c:v>1010.34482758621</c:v>
                </c:pt>
                <c:pt idx="80">
                  <c:v>896.551724137931</c:v>
                </c:pt>
                <c:pt idx="81">
                  <c:v>782.758620689655</c:v>
                </c:pt>
                <c:pt idx="82">
                  <c:v>668.965517241379</c:v>
                </c:pt>
                <c:pt idx="83">
                  <c:v>555.172413793103</c:v>
                </c:pt>
                <c:pt idx="84">
                  <c:v>441.379310344828</c:v>
                </c:pt>
                <c:pt idx="85">
                  <c:v>327.586206896552</c:v>
                </c:pt>
                <c:pt idx="86">
                  <c:v>213.793103448276</c:v>
                </c:pt>
                <c:pt idx="87">
                  <c:v>100</c:v>
                </c:pt>
              </c:numCache>
            </c:numRef>
          </c:xVal>
          <c:yVal>
            <c:numRef>
              <c:f>'offer学校赋分计算 (修正)'!$G$4:$G$91</c:f>
              <c:numCache>
                <c:formatCode>0_);[Red]\(0\)</c:formatCode>
                <c:ptCount val="88"/>
                <c:pt idx="0">
                  <c:v>10000</c:v>
                </c:pt>
                <c:pt idx="1">
                  <c:v>7709.98403041497</c:v>
                </c:pt>
                <c:pt idx="2">
                  <c:v>6770.69467615963</c:v>
                </c:pt>
                <c:pt idx="3">
                  <c:v>6056.30640124162</c:v>
                </c:pt>
                <c:pt idx="4">
                  <c:v>5459.3951812708</c:v>
                </c:pt>
                <c:pt idx="5">
                  <c:v>4938.22840978373</c:v>
                </c:pt>
                <c:pt idx="6">
                  <c:v>4471.34394849444</c:v>
                </c:pt>
                <c:pt idx="7">
                  <c:v>4045.9584790789</c:v>
                </c:pt>
                <c:pt idx="8">
                  <c:v>3653.72158485538</c:v>
                </c:pt>
                <c:pt idx="9">
                  <c:v>3288.81861332272</c:v>
                </c:pt>
                <c:pt idx="10">
                  <c:v>2947.00573657463</c:v>
                </c:pt>
                <c:pt idx="11">
                  <c:v>2625.07171915456</c:v>
                </c:pt>
                <c:pt idx="12">
                  <c:v>2320.51611057154</c:v>
                </c:pt>
                <c:pt idx="13">
                  <c:v>2031.34609478845</c:v>
                </c:pt>
                <c:pt idx="14">
                  <c:v>1755.94250949387</c:v>
                </c:pt>
                <c:pt idx="15">
                  <c:v>1492.96824120351</c:v>
                </c:pt>
                <c:pt idx="16">
                  <c:v>1241.30367142183</c:v>
                </c:pt>
                <c:pt idx="17">
                  <c:v>1000</c:v>
                </c:pt>
                <c:pt idx="18">
                  <c:v>800</c:v>
                </c:pt>
                <c:pt idx="19">
                  <c:v>784.255680951317</c:v>
                </c:pt>
                <c:pt idx="20">
                  <c:v>769.092967206803</c:v>
                </c:pt>
                <c:pt idx="21">
                  <c:v>754.473931882014</c:v>
                </c:pt>
                <c:pt idx="22">
                  <c:v>740.365070341531</c:v>
                </c:pt>
                <c:pt idx="23">
                  <c:v>726.736610109362</c:v>
                </c:pt>
                <c:pt idx="24">
                  <c:v>713.561953922817</c:v>
                </c:pt>
                <c:pt idx="25">
                  <c:v>700.817225777994</c:v>
                </c:pt>
                <c:pt idx="26">
                  <c:v>688.48089757344</c:v>
                </c:pt>
                <c:pt idx="27">
                  <c:v>676.53347949985</c:v>
                </c:pt>
                <c:pt idx="28">
                  <c:v>664.957261339744</c:v>
                </c:pt>
                <c:pt idx="29">
                  <c:v>653.73609479126</c:v>
                </c:pt>
                <c:pt idx="30">
                  <c:v>642.855209124075</c:v>
                </c:pt>
                <c:pt idx="31">
                  <c:v>632.301054125842</c:v>
                </c:pt>
                <c:pt idx="32">
                  <c:v>622.061165552059</c:v>
                </c:pt>
                <c:pt idx="33">
                  <c:v>612.12404925533</c:v>
                </c:pt>
                <c:pt idx="34">
                  <c:v>602.479080916011</c:v>
                </c:pt>
                <c:pt idx="35">
                  <c:v>593.116418879161</c:v>
                </c:pt>
                <c:pt idx="36">
                  <c:v>584.026928061693</c:v>
                </c:pt>
                <c:pt idx="37">
                  <c:v>575.20211325785</c:v>
                </c:pt>
                <c:pt idx="38">
                  <c:v>566.63406046212</c:v>
                </c:pt>
                <c:pt idx="39">
                  <c:v>558.315385062725</c:v>
                </c:pt>
                <c:pt idx="40">
                  <c:v>550.239185948229</c:v>
                </c:pt>
                <c:pt idx="41">
                  <c:v>542.399004723974</c:v>
                </c:pt>
                <c:pt idx="42">
                  <c:v>534.78878936128</c:v>
                </c:pt>
                <c:pt idx="43">
                  <c:v>527.40286170616</c:v>
                </c:pt>
                <c:pt idx="44">
                  <c:v>520.235888360234</c:v>
                </c:pt>
                <c:pt idx="45">
                  <c:v>513.282854517866</c:v>
                </c:pt>
                <c:pt idx="46">
                  <c:v>506.539040403108</c:v>
                </c:pt>
                <c:pt idx="47">
                  <c:v>500</c:v>
                </c:pt>
                <c:pt idx="48">
                  <c:v>490</c:v>
                </c:pt>
                <c:pt idx="49">
                  <c:v>469.615777819977</c:v>
                </c:pt>
                <c:pt idx="50">
                  <c:v>449.871756766453</c:v>
                </c:pt>
                <c:pt idx="51">
                  <c:v>430.756233172117</c:v>
                </c:pt>
                <c:pt idx="52">
                  <c:v>412.258146220504</c:v>
                </c:pt>
                <c:pt idx="53">
                  <c:v>394.36703815193</c:v>
                </c:pt>
                <c:pt idx="54">
                  <c:v>377.07301788179</c:v>
                </c:pt>
                <c:pt idx="55">
                  <c:v>360.366727691451</c:v>
                </c:pt>
                <c:pt idx="56">
                  <c:v>344.239312691955</c:v>
                </c:pt>
                <c:pt idx="57">
                  <c:v>328.682392795414</c:v>
                </c:pt>
                <c:pt idx="58">
                  <c:v>313.688036959134</c:v>
                </c:pt>
                <c:pt idx="59">
                  <c:v>299.24873949383</c:v>
                </c:pt>
                <c:pt idx="60">
                  <c:v>285.357398250249</c:v>
                </c:pt>
                <c:pt idx="61">
                  <c:v>272.007294518753</c:v>
                </c:pt>
                <c:pt idx="62">
                  <c:v>259.192074494049</c:v>
                </c:pt>
                <c:pt idx="63">
                  <c:v>246.905732172941</c:v>
                </c:pt>
                <c:pt idx="64">
                  <c:v>235.142593566697</c:v>
                </c:pt>
                <c:pt idx="65">
                  <c:v>223.897302121881</c:v>
                </c:pt>
                <c:pt idx="66">
                  <c:v>213.164805254274</c:v>
                </c:pt>
                <c:pt idx="67">
                  <c:v>202.940341910166</c:v>
                </c:pt>
                <c:pt idx="68">
                  <c:v>193.219431077859</c:v>
                </c:pt>
                <c:pt idx="69">
                  <c:v>183.997861179892</c:v>
                </c:pt>
                <c:pt idx="70">
                  <c:v>175.27168028335</c:v>
                </c:pt>
                <c:pt idx="71">
                  <c:v>167.037187071794</c:v>
                </c:pt>
                <c:pt idx="72">
                  <c:v>159.290922527863</c:v>
                </c:pt>
                <c:pt idx="73">
                  <c:v>152.029662280634</c:v>
                </c:pt>
                <c:pt idx="74">
                  <c:v>145.250409576296</c:v>
                </c:pt>
                <c:pt idx="75">
                  <c:v>138.950388834856</c:v>
                </c:pt>
                <c:pt idx="76">
                  <c:v>133.127039759269</c:v>
                </c:pt>
                <c:pt idx="77">
                  <c:v>127.778011966819</c:v>
                </c:pt>
                <c:pt idx="78">
                  <c:v>122.901160115693</c:v>
                </c:pt>
                <c:pt idx="79">
                  <c:v>118.494539502539</c:v>
                </c:pt>
                <c:pt idx="80">
                  <c:v>114.556402109467</c:v>
                </c:pt>
                <c:pt idx="81">
                  <c:v>111.085193081365</c:v>
                </c:pt>
                <c:pt idx="82">
                  <c:v>108.079547616729</c:v>
                </c:pt>
                <c:pt idx="83">
                  <c:v>105.538288257288</c:v>
                </c:pt>
                <c:pt idx="84">
                  <c:v>103.460422563748</c:v>
                </c:pt>
                <c:pt idx="85">
                  <c:v>101.845141166869</c:v>
                </c:pt>
                <c:pt idx="86">
                  <c:v>100.691816184883</c:v>
                </c:pt>
                <c:pt idx="87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01661"/>
        <c:axId val="167666327"/>
      </c:scatterChart>
      <c:valAx>
        <c:axId val="7815016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666327"/>
        <c:crosses val="autoZero"/>
        <c:crossBetween val="midCat"/>
      </c:valAx>
      <c:valAx>
        <c:axId val="167666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150166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现有学校排名及分值!$F$3</c:f>
              <c:strCache>
                <c:ptCount val="1"/>
                <c:pt idx="0">
                  <c:v>人工修正值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现有学校排名及分值!$E$4:$E$892</c:f>
              <c:numCache>
                <c:formatCode>General</c:formatCode>
                <c:ptCount val="889"/>
                <c:pt idx="0">
                  <c:v>889</c:v>
                </c:pt>
                <c:pt idx="1">
                  <c:v>888</c:v>
                </c:pt>
                <c:pt idx="2">
                  <c:v>887</c:v>
                </c:pt>
                <c:pt idx="3">
                  <c:v>886</c:v>
                </c:pt>
                <c:pt idx="4">
                  <c:v>885</c:v>
                </c:pt>
                <c:pt idx="5">
                  <c:v>884</c:v>
                </c:pt>
                <c:pt idx="6">
                  <c:v>883</c:v>
                </c:pt>
                <c:pt idx="7">
                  <c:v>882</c:v>
                </c:pt>
                <c:pt idx="8">
                  <c:v>881</c:v>
                </c:pt>
                <c:pt idx="9">
                  <c:v>880</c:v>
                </c:pt>
                <c:pt idx="10">
                  <c:v>879</c:v>
                </c:pt>
                <c:pt idx="11">
                  <c:v>878</c:v>
                </c:pt>
                <c:pt idx="12">
                  <c:v>877</c:v>
                </c:pt>
                <c:pt idx="13">
                  <c:v>876</c:v>
                </c:pt>
                <c:pt idx="14">
                  <c:v>875</c:v>
                </c:pt>
                <c:pt idx="15">
                  <c:v>874</c:v>
                </c:pt>
                <c:pt idx="16">
                  <c:v>873</c:v>
                </c:pt>
                <c:pt idx="17">
                  <c:v>872</c:v>
                </c:pt>
                <c:pt idx="18">
                  <c:v>871</c:v>
                </c:pt>
                <c:pt idx="19">
                  <c:v>870</c:v>
                </c:pt>
                <c:pt idx="20">
                  <c:v>869</c:v>
                </c:pt>
                <c:pt idx="21">
                  <c:v>868</c:v>
                </c:pt>
                <c:pt idx="22">
                  <c:v>867</c:v>
                </c:pt>
                <c:pt idx="23">
                  <c:v>866</c:v>
                </c:pt>
                <c:pt idx="24">
                  <c:v>865</c:v>
                </c:pt>
                <c:pt idx="25">
                  <c:v>864</c:v>
                </c:pt>
                <c:pt idx="26">
                  <c:v>863</c:v>
                </c:pt>
                <c:pt idx="27">
                  <c:v>862</c:v>
                </c:pt>
                <c:pt idx="28">
                  <c:v>861</c:v>
                </c:pt>
                <c:pt idx="29">
                  <c:v>860</c:v>
                </c:pt>
                <c:pt idx="30">
                  <c:v>859</c:v>
                </c:pt>
                <c:pt idx="31">
                  <c:v>858</c:v>
                </c:pt>
                <c:pt idx="32">
                  <c:v>857</c:v>
                </c:pt>
                <c:pt idx="33">
                  <c:v>856</c:v>
                </c:pt>
                <c:pt idx="34">
                  <c:v>855</c:v>
                </c:pt>
                <c:pt idx="35">
                  <c:v>854</c:v>
                </c:pt>
                <c:pt idx="36">
                  <c:v>853</c:v>
                </c:pt>
                <c:pt idx="37">
                  <c:v>852</c:v>
                </c:pt>
                <c:pt idx="38">
                  <c:v>851</c:v>
                </c:pt>
                <c:pt idx="39">
                  <c:v>850</c:v>
                </c:pt>
                <c:pt idx="40">
                  <c:v>849</c:v>
                </c:pt>
                <c:pt idx="41">
                  <c:v>848</c:v>
                </c:pt>
                <c:pt idx="42">
                  <c:v>847</c:v>
                </c:pt>
                <c:pt idx="43">
                  <c:v>846</c:v>
                </c:pt>
                <c:pt idx="44">
                  <c:v>845</c:v>
                </c:pt>
                <c:pt idx="45">
                  <c:v>844</c:v>
                </c:pt>
                <c:pt idx="46">
                  <c:v>843</c:v>
                </c:pt>
                <c:pt idx="47">
                  <c:v>842</c:v>
                </c:pt>
                <c:pt idx="48">
                  <c:v>841</c:v>
                </c:pt>
                <c:pt idx="49">
                  <c:v>840</c:v>
                </c:pt>
                <c:pt idx="50">
                  <c:v>839</c:v>
                </c:pt>
                <c:pt idx="51">
                  <c:v>838</c:v>
                </c:pt>
                <c:pt idx="52">
                  <c:v>837</c:v>
                </c:pt>
                <c:pt idx="53">
                  <c:v>836</c:v>
                </c:pt>
                <c:pt idx="54">
                  <c:v>835</c:v>
                </c:pt>
                <c:pt idx="55">
                  <c:v>834</c:v>
                </c:pt>
                <c:pt idx="56">
                  <c:v>833</c:v>
                </c:pt>
                <c:pt idx="57">
                  <c:v>832</c:v>
                </c:pt>
                <c:pt idx="58">
                  <c:v>831</c:v>
                </c:pt>
                <c:pt idx="59">
                  <c:v>830</c:v>
                </c:pt>
                <c:pt idx="60">
                  <c:v>829</c:v>
                </c:pt>
                <c:pt idx="61">
                  <c:v>828</c:v>
                </c:pt>
                <c:pt idx="62">
                  <c:v>827</c:v>
                </c:pt>
                <c:pt idx="63">
                  <c:v>826</c:v>
                </c:pt>
                <c:pt idx="64">
                  <c:v>825</c:v>
                </c:pt>
                <c:pt idx="65">
                  <c:v>824</c:v>
                </c:pt>
                <c:pt idx="66">
                  <c:v>823</c:v>
                </c:pt>
                <c:pt idx="67">
                  <c:v>822</c:v>
                </c:pt>
                <c:pt idx="68">
                  <c:v>821</c:v>
                </c:pt>
                <c:pt idx="69">
                  <c:v>820</c:v>
                </c:pt>
                <c:pt idx="70">
                  <c:v>819</c:v>
                </c:pt>
                <c:pt idx="71">
                  <c:v>818</c:v>
                </c:pt>
                <c:pt idx="72">
                  <c:v>817</c:v>
                </c:pt>
                <c:pt idx="73">
                  <c:v>816</c:v>
                </c:pt>
                <c:pt idx="74">
                  <c:v>815</c:v>
                </c:pt>
                <c:pt idx="75">
                  <c:v>814</c:v>
                </c:pt>
                <c:pt idx="76">
                  <c:v>813</c:v>
                </c:pt>
                <c:pt idx="77">
                  <c:v>812</c:v>
                </c:pt>
                <c:pt idx="78">
                  <c:v>811</c:v>
                </c:pt>
                <c:pt idx="79">
                  <c:v>810</c:v>
                </c:pt>
                <c:pt idx="80">
                  <c:v>809</c:v>
                </c:pt>
                <c:pt idx="81">
                  <c:v>808</c:v>
                </c:pt>
                <c:pt idx="82">
                  <c:v>807</c:v>
                </c:pt>
                <c:pt idx="83">
                  <c:v>806</c:v>
                </c:pt>
                <c:pt idx="84">
                  <c:v>805</c:v>
                </c:pt>
                <c:pt idx="85">
                  <c:v>804</c:v>
                </c:pt>
                <c:pt idx="86">
                  <c:v>803</c:v>
                </c:pt>
                <c:pt idx="87">
                  <c:v>802</c:v>
                </c:pt>
                <c:pt idx="88">
                  <c:v>801</c:v>
                </c:pt>
                <c:pt idx="89">
                  <c:v>800</c:v>
                </c:pt>
                <c:pt idx="90">
                  <c:v>799</c:v>
                </c:pt>
                <c:pt idx="91">
                  <c:v>798</c:v>
                </c:pt>
                <c:pt idx="92">
                  <c:v>797</c:v>
                </c:pt>
                <c:pt idx="93">
                  <c:v>796</c:v>
                </c:pt>
                <c:pt idx="94">
                  <c:v>795</c:v>
                </c:pt>
                <c:pt idx="95">
                  <c:v>794</c:v>
                </c:pt>
                <c:pt idx="96">
                  <c:v>793</c:v>
                </c:pt>
                <c:pt idx="97">
                  <c:v>792</c:v>
                </c:pt>
                <c:pt idx="98">
                  <c:v>791</c:v>
                </c:pt>
                <c:pt idx="99">
                  <c:v>790</c:v>
                </c:pt>
                <c:pt idx="100">
                  <c:v>789</c:v>
                </c:pt>
                <c:pt idx="101">
                  <c:v>788</c:v>
                </c:pt>
                <c:pt idx="102">
                  <c:v>787</c:v>
                </c:pt>
                <c:pt idx="103">
                  <c:v>786</c:v>
                </c:pt>
                <c:pt idx="104">
                  <c:v>785</c:v>
                </c:pt>
                <c:pt idx="105">
                  <c:v>784</c:v>
                </c:pt>
                <c:pt idx="106">
                  <c:v>783</c:v>
                </c:pt>
                <c:pt idx="107">
                  <c:v>782</c:v>
                </c:pt>
                <c:pt idx="108">
                  <c:v>781</c:v>
                </c:pt>
                <c:pt idx="109">
                  <c:v>780</c:v>
                </c:pt>
                <c:pt idx="110">
                  <c:v>779</c:v>
                </c:pt>
                <c:pt idx="111">
                  <c:v>778</c:v>
                </c:pt>
                <c:pt idx="112">
                  <c:v>777</c:v>
                </c:pt>
                <c:pt idx="113">
                  <c:v>776</c:v>
                </c:pt>
                <c:pt idx="114">
                  <c:v>775</c:v>
                </c:pt>
                <c:pt idx="115">
                  <c:v>774</c:v>
                </c:pt>
                <c:pt idx="116">
                  <c:v>773</c:v>
                </c:pt>
                <c:pt idx="117">
                  <c:v>772</c:v>
                </c:pt>
                <c:pt idx="118">
                  <c:v>771</c:v>
                </c:pt>
                <c:pt idx="119">
                  <c:v>770</c:v>
                </c:pt>
                <c:pt idx="120">
                  <c:v>769</c:v>
                </c:pt>
                <c:pt idx="121">
                  <c:v>768</c:v>
                </c:pt>
                <c:pt idx="122">
                  <c:v>767</c:v>
                </c:pt>
                <c:pt idx="123">
                  <c:v>766</c:v>
                </c:pt>
                <c:pt idx="124">
                  <c:v>765</c:v>
                </c:pt>
                <c:pt idx="125">
                  <c:v>764</c:v>
                </c:pt>
                <c:pt idx="126">
                  <c:v>763</c:v>
                </c:pt>
                <c:pt idx="127">
                  <c:v>762</c:v>
                </c:pt>
                <c:pt idx="128">
                  <c:v>761</c:v>
                </c:pt>
                <c:pt idx="129">
                  <c:v>760</c:v>
                </c:pt>
                <c:pt idx="130">
                  <c:v>759</c:v>
                </c:pt>
                <c:pt idx="131">
                  <c:v>758</c:v>
                </c:pt>
                <c:pt idx="132">
                  <c:v>757</c:v>
                </c:pt>
                <c:pt idx="133">
                  <c:v>756</c:v>
                </c:pt>
                <c:pt idx="134">
                  <c:v>755</c:v>
                </c:pt>
                <c:pt idx="135">
                  <c:v>754</c:v>
                </c:pt>
                <c:pt idx="136">
                  <c:v>753</c:v>
                </c:pt>
                <c:pt idx="137">
                  <c:v>752</c:v>
                </c:pt>
                <c:pt idx="138">
                  <c:v>751</c:v>
                </c:pt>
                <c:pt idx="139">
                  <c:v>750</c:v>
                </c:pt>
                <c:pt idx="140">
                  <c:v>749</c:v>
                </c:pt>
                <c:pt idx="141">
                  <c:v>748</c:v>
                </c:pt>
                <c:pt idx="142">
                  <c:v>747</c:v>
                </c:pt>
                <c:pt idx="143">
                  <c:v>746</c:v>
                </c:pt>
                <c:pt idx="144">
                  <c:v>745</c:v>
                </c:pt>
                <c:pt idx="145">
                  <c:v>744</c:v>
                </c:pt>
                <c:pt idx="146">
                  <c:v>743</c:v>
                </c:pt>
                <c:pt idx="147">
                  <c:v>742</c:v>
                </c:pt>
                <c:pt idx="148">
                  <c:v>741</c:v>
                </c:pt>
                <c:pt idx="149">
                  <c:v>740</c:v>
                </c:pt>
                <c:pt idx="150">
                  <c:v>739</c:v>
                </c:pt>
                <c:pt idx="151">
                  <c:v>738</c:v>
                </c:pt>
                <c:pt idx="152">
                  <c:v>737</c:v>
                </c:pt>
                <c:pt idx="153">
                  <c:v>736</c:v>
                </c:pt>
                <c:pt idx="154">
                  <c:v>735</c:v>
                </c:pt>
                <c:pt idx="155">
                  <c:v>734</c:v>
                </c:pt>
                <c:pt idx="156">
                  <c:v>733</c:v>
                </c:pt>
                <c:pt idx="157">
                  <c:v>732</c:v>
                </c:pt>
                <c:pt idx="158">
                  <c:v>731</c:v>
                </c:pt>
                <c:pt idx="159">
                  <c:v>730</c:v>
                </c:pt>
                <c:pt idx="160">
                  <c:v>729</c:v>
                </c:pt>
                <c:pt idx="161">
                  <c:v>728</c:v>
                </c:pt>
                <c:pt idx="162">
                  <c:v>727</c:v>
                </c:pt>
                <c:pt idx="163">
                  <c:v>726</c:v>
                </c:pt>
                <c:pt idx="164">
                  <c:v>725</c:v>
                </c:pt>
                <c:pt idx="165">
                  <c:v>724</c:v>
                </c:pt>
                <c:pt idx="166">
                  <c:v>723</c:v>
                </c:pt>
                <c:pt idx="167">
                  <c:v>722</c:v>
                </c:pt>
                <c:pt idx="168">
                  <c:v>721</c:v>
                </c:pt>
                <c:pt idx="169">
                  <c:v>720</c:v>
                </c:pt>
                <c:pt idx="170">
                  <c:v>719</c:v>
                </c:pt>
                <c:pt idx="171">
                  <c:v>718</c:v>
                </c:pt>
                <c:pt idx="172">
                  <c:v>717</c:v>
                </c:pt>
                <c:pt idx="173">
                  <c:v>716</c:v>
                </c:pt>
                <c:pt idx="174">
                  <c:v>715</c:v>
                </c:pt>
                <c:pt idx="175">
                  <c:v>714</c:v>
                </c:pt>
                <c:pt idx="176">
                  <c:v>713</c:v>
                </c:pt>
                <c:pt idx="177">
                  <c:v>712</c:v>
                </c:pt>
                <c:pt idx="178">
                  <c:v>711</c:v>
                </c:pt>
                <c:pt idx="179">
                  <c:v>710</c:v>
                </c:pt>
                <c:pt idx="180">
                  <c:v>709</c:v>
                </c:pt>
                <c:pt idx="181">
                  <c:v>708</c:v>
                </c:pt>
                <c:pt idx="182">
                  <c:v>707</c:v>
                </c:pt>
                <c:pt idx="183">
                  <c:v>706</c:v>
                </c:pt>
                <c:pt idx="184">
                  <c:v>705</c:v>
                </c:pt>
                <c:pt idx="185">
                  <c:v>704</c:v>
                </c:pt>
                <c:pt idx="186">
                  <c:v>703</c:v>
                </c:pt>
                <c:pt idx="187">
                  <c:v>702</c:v>
                </c:pt>
                <c:pt idx="188">
                  <c:v>701</c:v>
                </c:pt>
                <c:pt idx="189">
                  <c:v>700</c:v>
                </c:pt>
                <c:pt idx="190">
                  <c:v>699</c:v>
                </c:pt>
                <c:pt idx="191">
                  <c:v>698</c:v>
                </c:pt>
                <c:pt idx="192">
                  <c:v>697</c:v>
                </c:pt>
                <c:pt idx="193">
                  <c:v>696</c:v>
                </c:pt>
                <c:pt idx="194">
                  <c:v>695</c:v>
                </c:pt>
                <c:pt idx="195">
                  <c:v>694</c:v>
                </c:pt>
                <c:pt idx="196">
                  <c:v>693</c:v>
                </c:pt>
                <c:pt idx="197">
                  <c:v>692</c:v>
                </c:pt>
                <c:pt idx="198">
                  <c:v>691</c:v>
                </c:pt>
                <c:pt idx="199">
                  <c:v>690</c:v>
                </c:pt>
                <c:pt idx="200">
                  <c:v>689</c:v>
                </c:pt>
                <c:pt idx="201">
                  <c:v>688</c:v>
                </c:pt>
                <c:pt idx="202">
                  <c:v>687</c:v>
                </c:pt>
                <c:pt idx="203">
                  <c:v>686</c:v>
                </c:pt>
                <c:pt idx="204">
                  <c:v>685</c:v>
                </c:pt>
                <c:pt idx="205">
                  <c:v>684</c:v>
                </c:pt>
                <c:pt idx="206">
                  <c:v>683</c:v>
                </c:pt>
                <c:pt idx="207">
                  <c:v>682</c:v>
                </c:pt>
                <c:pt idx="208">
                  <c:v>681</c:v>
                </c:pt>
                <c:pt idx="209">
                  <c:v>680</c:v>
                </c:pt>
                <c:pt idx="210">
                  <c:v>679</c:v>
                </c:pt>
                <c:pt idx="211">
                  <c:v>678</c:v>
                </c:pt>
                <c:pt idx="212">
                  <c:v>677</c:v>
                </c:pt>
                <c:pt idx="213">
                  <c:v>676</c:v>
                </c:pt>
                <c:pt idx="214">
                  <c:v>675</c:v>
                </c:pt>
                <c:pt idx="215">
                  <c:v>674</c:v>
                </c:pt>
                <c:pt idx="216">
                  <c:v>673</c:v>
                </c:pt>
                <c:pt idx="217">
                  <c:v>672</c:v>
                </c:pt>
                <c:pt idx="218">
                  <c:v>671</c:v>
                </c:pt>
                <c:pt idx="219">
                  <c:v>670</c:v>
                </c:pt>
                <c:pt idx="220">
                  <c:v>669</c:v>
                </c:pt>
                <c:pt idx="221">
                  <c:v>668</c:v>
                </c:pt>
                <c:pt idx="222">
                  <c:v>667</c:v>
                </c:pt>
                <c:pt idx="223">
                  <c:v>666</c:v>
                </c:pt>
                <c:pt idx="224">
                  <c:v>665</c:v>
                </c:pt>
                <c:pt idx="225">
                  <c:v>664</c:v>
                </c:pt>
                <c:pt idx="226">
                  <c:v>663</c:v>
                </c:pt>
                <c:pt idx="227">
                  <c:v>662</c:v>
                </c:pt>
                <c:pt idx="228">
                  <c:v>661</c:v>
                </c:pt>
                <c:pt idx="229">
                  <c:v>660</c:v>
                </c:pt>
                <c:pt idx="230">
                  <c:v>659</c:v>
                </c:pt>
                <c:pt idx="231">
                  <c:v>658</c:v>
                </c:pt>
                <c:pt idx="232">
                  <c:v>657</c:v>
                </c:pt>
                <c:pt idx="233">
                  <c:v>656</c:v>
                </c:pt>
                <c:pt idx="234">
                  <c:v>655</c:v>
                </c:pt>
                <c:pt idx="235">
                  <c:v>654</c:v>
                </c:pt>
                <c:pt idx="236">
                  <c:v>653</c:v>
                </c:pt>
                <c:pt idx="237">
                  <c:v>652</c:v>
                </c:pt>
                <c:pt idx="238">
                  <c:v>651</c:v>
                </c:pt>
                <c:pt idx="239">
                  <c:v>650</c:v>
                </c:pt>
                <c:pt idx="240">
                  <c:v>649</c:v>
                </c:pt>
                <c:pt idx="241">
                  <c:v>648</c:v>
                </c:pt>
                <c:pt idx="242">
                  <c:v>647</c:v>
                </c:pt>
                <c:pt idx="243">
                  <c:v>646</c:v>
                </c:pt>
                <c:pt idx="244">
                  <c:v>645</c:v>
                </c:pt>
                <c:pt idx="245">
                  <c:v>644</c:v>
                </c:pt>
                <c:pt idx="246">
                  <c:v>643</c:v>
                </c:pt>
                <c:pt idx="247">
                  <c:v>642</c:v>
                </c:pt>
                <c:pt idx="248">
                  <c:v>641</c:v>
                </c:pt>
                <c:pt idx="249">
                  <c:v>640</c:v>
                </c:pt>
                <c:pt idx="250">
                  <c:v>639</c:v>
                </c:pt>
                <c:pt idx="251">
                  <c:v>638</c:v>
                </c:pt>
                <c:pt idx="252">
                  <c:v>637</c:v>
                </c:pt>
                <c:pt idx="253">
                  <c:v>636</c:v>
                </c:pt>
                <c:pt idx="254">
                  <c:v>635</c:v>
                </c:pt>
                <c:pt idx="255">
                  <c:v>634</c:v>
                </c:pt>
                <c:pt idx="256">
                  <c:v>633</c:v>
                </c:pt>
                <c:pt idx="257">
                  <c:v>632</c:v>
                </c:pt>
                <c:pt idx="258">
                  <c:v>631</c:v>
                </c:pt>
                <c:pt idx="259">
                  <c:v>630</c:v>
                </c:pt>
                <c:pt idx="260">
                  <c:v>629</c:v>
                </c:pt>
                <c:pt idx="261">
                  <c:v>628</c:v>
                </c:pt>
                <c:pt idx="262">
                  <c:v>627</c:v>
                </c:pt>
                <c:pt idx="263">
                  <c:v>626</c:v>
                </c:pt>
                <c:pt idx="264">
                  <c:v>625</c:v>
                </c:pt>
                <c:pt idx="265">
                  <c:v>624</c:v>
                </c:pt>
                <c:pt idx="266">
                  <c:v>623</c:v>
                </c:pt>
                <c:pt idx="267">
                  <c:v>622</c:v>
                </c:pt>
                <c:pt idx="268">
                  <c:v>621</c:v>
                </c:pt>
                <c:pt idx="269">
                  <c:v>620</c:v>
                </c:pt>
                <c:pt idx="270">
                  <c:v>619</c:v>
                </c:pt>
                <c:pt idx="271">
                  <c:v>618</c:v>
                </c:pt>
                <c:pt idx="272">
                  <c:v>617</c:v>
                </c:pt>
                <c:pt idx="273">
                  <c:v>616</c:v>
                </c:pt>
                <c:pt idx="274">
                  <c:v>615</c:v>
                </c:pt>
                <c:pt idx="275">
                  <c:v>614</c:v>
                </c:pt>
                <c:pt idx="276">
                  <c:v>613</c:v>
                </c:pt>
                <c:pt idx="277">
                  <c:v>612</c:v>
                </c:pt>
                <c:pt idx="278">
                  <c:v>611</c:v>
                </c:pt>
                <c:pt idx="279">
                  <c:v>610</c:v>
                </c:pt>
                <c:pt idx="280">
                  <c:v>609</c:v>
                </c:pt>
                <c:pt idx="281">
                  <c:v>608</c:v>
                </c:pt>
                <c:pt idx="282">
                  <c:v>607</c:v>
                </c:pt>
                <c:pt idx="283">
                  <c:v>606</c:v>
                </c:pt>
                <c:pt idx="284">
                  <c:v>605</c:v>
                </c:pt>
                <c:pt idx="285">
                  <c:v>604</c:v>
                </c:pt>
                <c:pt idx="286">
                  <c:v>603</c:v>
                </c:pt>
                <c:pt idx="287">
                  <c:v>602</c:v>
                </c:pt>
                <c:pt idx="288">
                  <c:v>601</c:v>
                </c:pt>
                <c:pt idx="289">
                  <c:v>600</c:v>
                </c:pt>
                <c:pt idx="290">
                  <c:v>599</c:v>
                </c:pt>
                <c:pt idx="291">
                  <c:v>598</c:v>
                </c:pt>
                <c:pt idx="292">
                  <c:v>597</c:v>
                </c:pt>
                <c:pt idx="293">
                  <c:v>596</c:v>
                </c:pt>
                <c:pt idx="294">
                  <c:v>595</c:v>
                </c:pt>
                <c:pt idx="295">
                  <c:v>594</c:v>
                </c:pt>
                <c:pt idx="296">
                  <c:v>593</c:v>
                </c:pt>
                <c:pt idx="297">
                  <c:v>592</c:v>
                </c:pt>
                <c:pt idx="298">
                  <c:v>591</c:v>
                </c:pt>
                <c:pt idx="299">
                  <c:v>590</c:v>
                </c:pt>
                <c:pt idx="300">
                  <c:v>589</c:v>
                </c:pt>
                <c:pt idx="301">
                  <c:v>588</c:v>
                </c:pt>
                <c:pt idx="302">
                  <c:v>587</c:v>
                </c:pt>
                <c:pt idx="303">
                  <c:v>586</c:v>
                </c:pt>
                <c:pt idx="304">
                  <c:v>585</c:v>
                </c:pt>
                <c:pt idx="305">
                  <c:v>584</c:v>
                </c:pt>
                <c:pt idx="306">
                  <c:v>583</c:v>
                </c:pt>
                <c:pt idx="307">
                  <c:v>582</c:v>
                </c:pt>
                <c:pt idx="308">
                  <c:v>581</c:v>
                </c:pt>
                <c:pt idx="309">
                  <c:v>580</c:v>
                </c:pt>
                <c:pt idx="310">
                  <c:v>579</c:v>
                </c:pt>
                <c:pt idx="311">
                  <c:v>578</c:v>
                </c:pt>
                <c:pt idx="312">
                  <c:v>577</c:v>
                </c:pt>
                <c:pt idx="313">
                  <c:v>576</c:v>
                </c:pt>
                <c:pt idx="314">
                  <c:v>575</c:v>
                </c:pt>
                <c:pt idx="315">
                  <c:v>574</c:v>
                </c:pt>
                <c:pt idx="316">
                  <c:v>573</c:v>
                </c:pt>
                <c:pt idx="317">
                  <c:v>572</c:v>
                </c:pt>
                <c:pt idx="318">
                  <c:v>571</c:v>
                </c:pt>
                <c:pt idx="319">
                  <c:v>570</c:v>
                </c:pt>
                <c:pt idx="320">
                  <c:v>569</c:v>
                </c:pt>
                <c:pt idx="321">
                  <c:v>568</c:v>
                </c:pt>
                <c:pt idx="322">
                  <c:v>567</c:v>
                </c:pt>
                <c:pt idx="323">
                  <c:v>566</c:v>
                </c:pt>
                <c:pt idx="324">
                  <c:v>565</c:v>
                </c:pt>
                <c:pt idx="325">
                  <c:v>564</c:v>
                </c:pt>
                <c:pt idx="326">
                  <c:v>563</c:v>
                </c:pt>
                <c:pt idx="327">
                  <c:v>562</c:v>
                </c:pt>
                <c:pt idx="328">
                  <c:v>561</c:v>
                </c:pt>
                <c:pt idx="329">
                  <c:v>560</c:v>
                </c:pt>
                <c:pt idx="330">
                  <c:v>559</c:v>
                </c:pt>
                <c:pt idx="331">
                  <c:v>558</c:v>
                </c:pt>
                <c:pt idx="332">
                  <c:v>557</c:v>
                </c:pt>
                <c:pt idx="333">
                  <c:v>556</c:v>
                </c:pt>
                <c:pt idx="334">
                  <c:v>555</c:v>
                </c:pt>
                <c:pt idx="335">
                  <c:v>554</c:v>
                </c:pt>
                <c:pt idx="336">
                  <c:v>553</c:v>
                </c:pt>
                <c:pt idx="337">
                  <c:v>552</c:v>
                </c:pt>
                <c:pt idx="338">
                  <c:v>551</c:v>
                </c:pt>
                <c:pt idx="339">
                  <c:v>550</c:v>
                </c:pt>
                <c:pt idx="340">
                  <c:v>549</c:v>
                </c:pt>
                <c:pt idx="341">
                  <c:v>548</c:v>
                </c:pt>
                <c:pt idx="342">
                  <c:v>547</c:v>
                </c:pt>
                <c:pt idx="343">
                  <c:v>546</c:v>
                </c:pt>
                <c:pt idx="344">
                  <c:v>545</c:v>
                </c:pt>
                <c:pt idx="345">
                  <c:v>544</c:v>
                </c:pt>
                <c:pt idx="346">
                  <c:v>543</c:v>
                </c:pt>
                <c:pt idx="347">
                  <c:v>542</c:v>
                </c:pt>
                <c:pt idx="348">
                  <c:v>541</c:v>
                </c:pt>
                <c:pt idx="349">
                  <c:v>540</c:v>
                </c:pt>
                <c:pt idx="350">
                  <c:v>539</c:v>
                </c:pt>
                <c:pt idx="351">
                  <c:v>538</c:v>
                </c:pt>
                <c:pt idx="352">
                  <c:v>537</c:v>
                </c:pt>
                <c:pt idx="353">
                  <c:v>536</c:v>
                </c:pt>
                <c:pt idx="354">
                  <c:v>535</c:v>
                </c:pt>
                <c:pt idx="355">
                  <c:v>534</c:v>
                </c:pt>
                <c:pt idx="356">
                  <c:v>533</c:v>
                </c:pt>
                <c:pt idx="357">
                  <c:v>532</c:v>
                </c:pt>
                <c:pt idx="358">
                  <c:v>531</c:v>
                </c:pt>
                <c:pt idx="359">
                  <c:v>530</c:v>
                </c:pt>
                <c:pt idx="360">
                  <c:v>529</c:v>
                </c:pt>
                <c:pt idx="361">
                  <c:v>528</c:v>
                </c:pt>
                <c:pt idx="362">
                  <c:v>527</c:v>
                </c:pt>
                <c:pt idx="363">
                  <c:v>526</c:v>
                </c:pt>
                <c:pt idx="364">
                  <c:v>525</c:v>
                </c:pt>
                <c:pt idx="365">
                  <c:v>524</c:v>
                </c:pt>
                <c:pt idx="366">
                  <c:v>523</c:v>
                </c:pt>
                <c:pt idx="367">
                  <c:v>522</c:v>
                </c:pt>
                <c:pt idx="368">
                  <c:v>521</c:v>
                </c:pt>
                <c:pt idx="369">
                  <c:v>520</c:v>
                </c:pt>
                <c:pt idx="370">
                  <c:v>519</c:v>
                </c:pt>
                <c:pt idx="371">
                  <c:v>518</c:v>
                </c:pt>
                <c:pt idx="372">
                  <c:v>517</c:v>
                </c:pt>
                <c:pt idx="373">
                  <c:v>516</c:v>
                </c:pt>
                <c:pt idx="374">
                  <c:v>515</c:v>
                </c:pt>
                <c:pt idx="375">
                  <c:v>514</c:v>
                </c:pt>
                <c:pt idx="376">
                  <c:v>513</c:v>
                </c:pt>
                <c:pt idx="377">
                  <c:v>512</c:v>
                </c:pt>
                <c:pt idx="378">
                  <c:v>511</c:v>
                </c:pt>
                <c:pt idx="379">
                  <c:v>510</c:v>
                </c:pt>
                <c:pt idx="380">
                  <c:v>509</c:v>
                </c:pt>
                <c:pt idx="381">
                  <c:v>508</c:v>
                </c:pt>
                <c:pt idx="382">
                  <c:v>507</c:v>
                </c:pt>
                <c:pt idx="383">
                  <c:v>506</c:v>
                </c:pt>
                <c:pt idx="384">
                  <c:v>505</c:v>
                </c:pt>
                <c:pt idx="385">
                  <c:v>504</c:v>
                </c:pt>
                <c:pt idx="386">
                  <c:v>503</c:v>
                </c:pt>
                <c:pt idx="387">
                  <c:v>502</c:v>
                </c:pt>
                <c:pt idx="388">
                  <c:v>501</c:v>
                </c:pt>
                <c:pt idx="389">
                  <c:v>500</c:v>
                </c:pt>
                <c:pt idx="390">
                  <c:v>499</c:v>
                </c:pt>
                <c:pt idx="391">
                  <c:v>498</c:v>
                </c:pt>
                <c:pt idx="392">
                  <c:v>497</c:v>
                </c:pt>
                <c:pt idx="393">
                  <c:v>496</c:v>
                </c:pt>
                <c:pt idx="394">
                  <c:v>495</c:v>
                </c:pt>
                <c:pt idx="395">
                  <c:v>494</c:v>
                </c:pt>
                <c:pt idx="396">
                  <c:v>493</c:v>
                </c:pt>
                <c:pt idx="397">
                  <c:v>492</c:v>
                </c:pt>
                <c:pt idx="398">
                  <c:v>491</c:v>
                </c:pt>
                <c:pt idx="399">
                  <c:v>490</c:v>
                </c:pt>
                <c:pt idx="400">
                  <c:v>489</c:v>
                </c:pt>
                <c:pt idx="401">
                  <c:v>488</c:v>
                </c:pt>
                <c:pt idx="402">
                  <c:v>487</c:v>
                </c:pt>
                <c:pt idx="403">
                  <c:v>486</c:v>
                </c:pt>
                <c:pt idx="404">
                  <c:v>485</c:v>
                </c:pt>
                <c:pt idx="405">
                  <c:v>484</c:v>
                </c:pt>
                <c:pt idx="406">
                  <c:v>483</c:v>
                </c:pt>
                <c:pt idx="407">
                  <c:v>482</c:v>
                </c:pt>
                <c:pt idx="408">
                  <c:v>481</c:v>
                </c:pt>
                <c:pt idx="409">
                  <c:v>480</c:v>
                </c:pt>
                <c:pt idx="410">
                  <c:v>479</c:v>
                </c:pt>
                <c:pt idx="411">
                  <c:v>478</c:v>
                </c:pt>
                <c:pt idx="412">
                  <c:v>477</c:v>
                </c:pt>
                <c:pt idx="413">
                  <c:v>476</c:v>
                </c:pt>
                <c:pt idx="414">
                  <c:v>475</c:v>
                </c:pt>
                <c:pt idx="415">
                  <c:v>474</c:v>
                </c:pt>
                <c:pt idx="416">
                  <c:v>473</c:v>
                </c:pt>
                <c:pt idx="417">
                  <c:v>472</c:v>
                </c:pt>
                <c:pt idx="418">
                  <c:v>471</c:v>
                </c:pt>
                <c:pt idx="419">
                  <c:v>470</c:v>
                </c:pt>
                <c:pt idx="420">
                  <c:v>469</c:v>
                </c:pt>
                <c:pt idx="421">
                  <c:v>468</c:v>
                </c:pt>
                <c:pt idx="422">
                  <c:v>467</c:v>
                </c:pt>
                <c:pt idx="423">
                  <c:v>466</c:v>
                </c:pt>
                <c:pt idx="424">
                  <c:v>465</c:v>
                </c:pt>
                <c:pt idx="425">
                  <c:v>464</c:v>
                </c:pt>
                <c:pt idx="426">
                  <c:v>463</c:v>
                </c:pt>
                <c:pt idx="427">
                  <c:v>462</c:v>
                </c:pt>
                <c:pt idx="428">
                  <c:v>461</c:v>
                </c:pt>
                <c:pt idx="429">
                  <c:v>460</c:v>
                </c:pt>
                <c:pt idx="430">
                  <c:v>459</c:v>
                </c:pt>
                <c:pt idx="431">
                  <c:v>458</c:v>
                </c:pt>
                <c:pt idx="432">
                  <c:v>457</c:v>
                </c:pt>
                <c:pt idx="433">
                  <c:v>456</c:v>
                </c:pt>
                <c:pt idx="434">
                  <c:v>455</c:v>
                </c:pt>
                <c:pt idx="435">
                  <c:v>454</c:v>
                </c:pt>
                <c:pt idx="436">
                  <c:v>453</c:v>
                </c:pt>
                <c:pt idx="437">
                  <c:v>452</c:v>
                </c:pt>
                <c:pt idx="438">
                  <c:v>451</c:v>
                </c:pt>
                <c:pt idx="439">
                  <c:v>450</c:v>
                </c:pt>
                <c:pt idx="440">
                  <c:v>449</c:v>
                </c:pt>
                <c:pt idx="441">
                  <c:v>448</c:v>
                </c:pt>
                <c:pt idx="442">
                  <c:v>447</c:v>
                </c:pt>
                <c:pt idx="443">
                  <c:v>446</c:v>
                </c:pt>
                <c:pt idx="444">
                  <c:v>445</c:v>
                </c:pt>
                <c:pt idx="445">
                  <c:v>444</c:v>
                </c:pt>
                <c:pt idx="446">
                  <c:v>443</c:v>
                </c:pt>
                <c:pt idx="447">
                  <c:v>442</c:v>
                </c:pt>
                <c:pt idx="448">
                  <c:v>441</c:v>
                </c:pt>
                <c:pt idx="449">
                  <c:v>440</c:v>
                </c:pt>
                <c:pt idx="450">
                  <c:v>439</c:v>
                </c:pt>
                <c:pt idx="451">
                  <c:v>438</c:v>
                </c:pt>
                <c:pt idx="452">
                  <c:v>437</c:v>
                </c:pt>
                <c:pt idx="453">
                  <c:v>436</c:v>
                </c:pt>
                <c:pt idx="454">
                  <c:v>435</c:v>
                </c:pt>
                <c:pt idx="455">
                  <c:v>434</c:v>
                </c:pt>
                <c:pt idx="456">
                  <c:v>433</c:v>
                </c:pt>
                <c:pt idx="457">
                  <c:v>432</c:v>
                </c:pt>
                <c:pt idx="458">
                  <c:v>431</c:v>
                </c:pt>
                <c:pt idx="459">
                  <c:v>430</c:v>
                </c:pt>
                <c:pt idx="460">
                  <c:v>429</c:v>
                </c:pt>
                <c:pt idx="461">
                  <c:v>428</c:v>
                </c:pt>
                <c:pt idx="462">
                  <c:v>427</c:v>
                </c:pt>
                <c:pt idx="463">
                  <c:v>426</c:v>
                </c:pt>
                <c:pt idx="464">
                  <c:v>425</c:v>
                </c:pt>
                <c:pt idx="465">
                  <c:v>424</c:v>
                </c:pt>
                <c:pt idx="466">
                  <c:v>423</c:v>
                </c:pt>
                <c:pt idx="467">
                  <c:v>422</c:v>
                </c:pt>
                <c:pt idx="468">
                  <c:v>421</c:v>
                </c:pt>
                <c:pt idx="469">
                  <c:v>420</c:v>
                </c:pt>
                <c:pt idx="470">
                  <c:v>419</c:v>
                </c:pt>
                <c:pt idx="471">
                  <c:v>418</c:v>
                </c:pt>
                <c:pt idx="472">
                  <c:v>417</c:v>
                </c:pt>
                <c:pt idx="473">
                  <c:v>416</c:v>
                </c:pt>
                <c:pt idx="474">
                  <c:v>415</c:v>
                </c:pt>
                <c:pt idx="475">
                  <c:v>414</c:v>
                </c:pt>
                <c:pt idx="476">
                  <c:v>413</c:v>
                </c:pt>
                <c:pt idx="477">
                  <c:v>412</c:v>
                </c:pt>
                <c:pt idx="478">
                  <c:v>411</c:v>
                </c:pt>
                <c:pt idx="479">
                  <c:v>410</c:v>
                </c:pt>
                <c:pt idx="480">
                  <c:v>409</c:v>
                </c:pt>
                <c:pt idx="481">
                  <c:v>408</c:v>
                </c:pt>
                <c:pt idx="482">
                  <c:v>407</c:v>
                </c:pt>
                <c:pt idx="483">
                  <c:v>406</c:v>
                </c:pt>
                <c:pt idx="484">
                  <c:v>405</c:v>
                </c:pt>
                <c:pt idx="485">
                  <c:v>404</c:v>
                </c:pt>
                <c:pt idx="486">
                  <c:v>403</c:v>
                </c:pt>
                <c:pt idx="487">
                  <c:v>402</c:v>
                </c:pt>
                <c:pt idx="488">
                  <c:v>401</c:v>
                </c:pt>
                <c:pt idx="489">
                  <c:v>400</c:v>
                </c:pt>
                <c:pt idx="490">
                  <c:v>399</c:v>
                </c:pt>
                <c:pt idx="491">
                  <c:v>398</c:v>
                </c:pt>
                <c:pt idx="492">
                  <c:v>397</c:v>
                </c:pt>
                <c:pt idx="493">
                  <c:v>396</c:v>
                </c:pt>
                <c:pt idx="494">
                  <c:v>395</c:v>
                </c:pt>
                <c:pt idx="495">
                  <c:v>394</c:v>
                </c:pt>
                <c:pt idx="496">
                  <c:v>393</c:v>
                </c:pt>
                <c:pt idx="497">
                  <c:v>392</c:v>
                </c:pt>
                <c:pt idx="498">
                  <c:v>391</c:v>
                </c:pt>
                <c:pt idx="499">
                  <c:v>390</c:v>
                </c:pt>
                <c:pt idx="500">
                  <c:v>389</c:v>
                </c:pt>
                <c:pt idx="501">
                  <c:v>388</c:v>
                </c:pt>
                <c:pt idx="502">
                  <c:v>387</c:v>
                </c:pt>
                <c:pt idx="503">
                  <c:v>386</c:v>
                </c:pt>
                <c:pt idx="504">
                  <c:v>385</c:v>
                </c:pt>
                <c:pt idx="505">
                  <c:v>384</c:v>
                </c:pt>
                <c:pt idx="506">
                  <c:v>383</c:v>
                </c:pt>
                <c:pt idx="507">
                  <c:v>382</c:v>
                </c:pt>
                <c:pt idx="508">
                  <c:v>381</c:v>
                </c:pt>
                <c:pt idx="509">
                  <c:v>380</c:v>
                </c:pt>
                <c:pt idx="510">
                  <c:v>379</c:v>
                </c:pt>
                <c:pt idx="511">
                  <c:v>378</c:v>
                </c:pt>
                <c:pt idx="512">
                  <c:v>377</c:v>
                </c:pt>
                <c:pt idx="513">
                  <c:v>376</c:v>
                </c:pt>
                <c:pt idx="514">
                  <c:v>375</c:v>
                </c:pt>
                <c:pt idx="515">
                  <c:v>374</c:v>
                </c:pt>
                <c:pt idx="516">
                  <c:v>373</c:v>
                </c:pt>
                <c:pt idx="517">
                  <c:v>372</c:v>
                </c:pt>
                <c:pt idx="518">
                  <c:v>371</c:v>
                </c:pt>
                <c:pt idx="519">
                  <c:v>370</c:v>
                </c:pt>
                <c:pt idx="520">
                  <c:v>369</c:v>
                </c:pt>
                <c:pt idx="521">
                  <c:v>368</c:v>
                </c:pt>
                <c:pt idx="522">
                  <c:v>367</c:v>
                </c:pt>
                <c:pt idx="523">
                  <c:v>366</c:v>
                </c:pt>
                <c:pt idx="524">
                  <c:v>365</c:v>
                </c:pt>
                <c:pt idx="525">
                  <c:v>364</c:v>
                </c:pt>
                <c:pt idx="526">
                  <c:v>363</c:v>
                </c:pt>
                <c:pt idx="527">
                  <c:v>362</c:v>
                </c:pt>
                <c:pt idx="528">
                  <c:v>361</c:v>
                </c:pt>
                <c:pt idx="529">
                  <c:v>360</c:v>
                </c:pt>
                <c:pt idx="530">
                  <c:v>359</c:v>
                </c:pt>
                <c:pt idx="531">
                  <c:v>358</c:v>
                </c:pt>
                <c:pt idx="532">
                  <c:v>357</c:v>
                </c:pt>
                <c:pt idx="533">
                  <c:v>356</c:v>
                </c:pt>
                <c:pt idx="534">
                  <c:v>355</c:v>
                </c:pt>
                <c:pt idx="535">
                  <c:v>354</c:v>
                </c:pt>
                <c:pt idx="536">
                  <c:v>353</c:v>
                </c:pt>
                <c:pt idx="537">
                  <c:v>352</c:v>
                </c:pt>
                <c:pt idx="538">
                  <c:v>351</c:v>
                </c:pt>
                <c:pt idx="539">
                  <c:v>350</c:v>
                </c:pt>
                <c:pt idx="540">
                  <c:v>349</c:v>
                </c:pt>
                <c:pt idx="541">
                  <c:v>348</c:v>
                </c:pt>
                <c:pt idx="542">
                  <c:v>347</c:v>
                </c:pt>
                <c:pt idx="543">
                  <c:v>346</c:v>
                </c:pt>
                <c:pt idx="544">
                  <c:v>345</c:v>
                </c:pt>
                <c:pt idx="545">
                  <c:v>344</c:v>
                </c:pt>
                <c:pt idx="546">
                  <c:v>343</c:v>
                </c:pt>
                <c:pt idx="547">
                  <c:v>342</c:v>
                </c:pt>
                <c:pt idx="548">
                  <c:v>341</c:v>
                </c:pt>
                <c:pt idx="549">
                  <c:v>340</c:v>
                </c:pt>
                <c:pt idx="550">
                  <c:v>339</c:v>
                </c:pt>
                <c:pt idx="551">
                  <c:v>338</c:v>
                </c:pt>
                <c:pt idx="552">
                  <c:v>337</c:v>
                </c:pt>
                <c:pt idx="553">
                  <c:v>336</c:v>
                </c:pt>
                <c:pt idx="554">
                  <c:v>335</c:v>
                </c:pt>
                <c:pt idx="555">
                  <c:v>334</c:v>
                </c:pt>
                <c:pt idx="556">
                  <c:v>333</c:v>
                </c:pt>
                <c:pt idx="557">
                  <c:v>332</c:v>
                </c:pt>
                <c:pt idx="558">
                  <c:v>331</c:v>
                </c:pt>
                <c:pt idx="559">
                  <c:v>330</c:v>
                </c:pt>
                <c:pt idx="560">
                  <c:v>329</c:v>
                </c:pt>
                <c:pt idx="561">
                  <c:v>328</c:v>
                </c:pt>
                <c:pt idx="562">
                  <c:v>327</c:v>
                </c:pt>
                <c:pt idx="563">
                  <c:v>326</c:v>
                </c:pt>
                <c:pt idx="564">
                  <c:v>325</c:v>
                </c:pt>
                <c:pt idx="565">
                  <c:v>324</c:v>
                </c:pt>
                <c:pt idx="566">
                  <c:v>323</c:v>
                </c:pt>
                <c:pt idx="567">
                  <c:v>322</c:v>
                </c:pt>
                <c:pt idx="568">
                  <c:v>321</c:v>
                </c:pt>
                <c:pt idx="569">
                  <c:v>320</c:v>
                </c:pt>
                <c:pt idx="570">
                  <c:v>319</c:v>
                </c:pt>
                <c:pt idx="571">
                  <c:v>318</c:v>
                </c:pt>
                <c:pt idx="572">
                  <c:v>317</c:v>
                </c:pt>
                <c:pt idx="573">
                  <c:v>316</c:v>
                </c:pt>
                <c:pt idx="574">
                  <c:v>315</c:v>
                </c:pt>
                <c:pt idx="575">
                  <c:v>314</c:v>
                </c:pt>
                <c:pt idx="576">
                  <c:v>313</c:v>
                </c:pt>
                <c:pt idx="577">
                  <c:v>312</c:v>
                </c:pt>
                <c:pt idx="578">
                  <c:v>311</c:v>
                </c:pt>
                <c:pt idx="579">
                  <c:v>310</c:v>
                </c:pt>
                <c:pt idx="580">
                  <c:v>309</c:v>
                </c:pt>
                <c:pt idx="581">
                  <c:v>308</c:v>
                </c:pt>
                <c:pt idx="582">
                  <c:v>307</c:v>
                </c:pt>
                <c:pt idx="583">
                  <c:v>306</c:v>
                </c:pt>
                <c:pt idx="584">
                  <c:v>305</c:v>
                </c:pt>
                <c:pt idx="585">
                  <c:v>304</c:v>
                </c:pt>
                <c:pt idx="586">
                  <c:v>303</c:v>
                </c:pt>
                <c:pt idx="587">
                  <c:v>302</c:v>
                </c:pt>
                <c:pt idx="588">
                  <c:v>301</c:v>
                </c:pt>
                <c:pt idx="589">
                  <c:v>300</c:v>
                </c:pt>
                <c:pt idx="590">
                  <c:v>299</c:v>
                </c:pt>
                <c:pt idx="591">
                  <c:v>298</c:v>
                </c:pt>
                <c:pt idx="592">
                  <c:v>297</c:v>
                </c:pt>
                <c:pt idx="593">
                  <c:v>296</c:v>
                </c:pt>
                <c:pt idx="594">
                  <c:v>295</c:v>
                </c:pt>
                <c:pt idx="595">
                  <c:v>294</c:v>
                </c:pt>
                <c:pt idx="596">
                  <c:v>293</c:v>
                </c:pt>
                <c:pt idx="597">
                  <c:v>292</c:v>
                </c:pt>
                <c:pt idx="598">
                  <c:v>291</c:v>
                </c:pt>
                <c:pt idx="599">
                  <c:v>290</c:v>
                </c:pt>
                <c:pt idx="600">
                  <c:v>289</c:v>
                </c:pt>
                <c:pt idx="601">
                  <c:v>288</c:v>
                </c:pt>
                <c:pt idx="602">
                  <c:v>287</c:v>
                </c:pt>
                <c:pt idx="603">
                  <c:v>286</c:v>
                </c:pt>
                <c:pt idx="604">
                  <c:v>285</c:v>
                </c:pt>
                <c:pt idx="605">
                  <c:v>284</c:v>
                </c:pt>
                <c:pt idx="606">
                  <c:v>283</c:v>
                </c:pt>
                <c:pt idx="607">
                  <c:v>282</c:v>
                </c:pt>
                <c:pt idx="608">
                  <c:v>281</c:v>
                </c:pt>
                <c:pt idx="609">
                  <c:v>280</c:v>
                </c:pt>
                <c:pt idx="610">
                  <c:v>279</c:v>
                </c:pt>
                <c:pt idx="611">
                  <c:v>278</c:v>
                </c:pt>
                <c:pt idx="612">
                  <c:v>277</c:v>
                </c:pt>
                <c:pt idx="613">
                  <c:v>276</c:v>
                </c:pt>
                <c:pt idx="614">
                  <c:v>275</c:v>
                </c:pt>
                <c:pt idx="615">
                  <c:v>274</c:v>
                </c:pt>
                <c:pt idx="616">
                  <c:v>273</c:v>
                </c:pt>
                <c:pt idx="617">
                  <c:v>272</c:v>
                </c:pt>
                <c:pt idx="618">
                  <c:v>271</c:v>
                </c:pt>
                <c:pt idx="619">
                  <c:v>270</c:v>
                </c:pt>
                <c:pt idx="620">
                  <c:v>269</c:v>
                </c:pt>
                <c:pt idx="621">
                  <c:v>268</c:v>
                </c:pt>
                <c:pt idx="622">
                  <c:v>267</c:v>
                </c:pt>
                <c:pt idx="623">
                  <c:v>266</c:v>
                </c:pt>
                <c:pt idx="624">
                  <c:v>265</c:v>
                </c:pt>
                <c:pt idx="625">
                  <c:v>264</c:v>
                </c:pt>
                <c:pt idx="626">
                  <c:v>263</c:v>
                </c:pt>
                <c:pt idx="627">
                  <c:v>262</c:v>
                </c:pt>
                <c:pt idx="628">
                  <c:v>261</c:v>
                </c:pt>
                <c:pt idx="629">
                  <c:v>260</c:v>
                </c:pt>
                <c:pt idx="630">
                  <c:v>259</c:v>
                </c:pt>
                <c:pt idx="631">
                  <c:v>258</c:v>
                </c:pt>
                <c:pt idx="632">
                  <c:v>257</c:v>
                </c:pt>
                <c:pt idx="633">
                  <c:v>256</c:v>
                </c:pt>
                <c:pt idx="634">
                  <c:v>255</c:v>
                </c:pt>
                <c:pt idx="635">
                  <c:v>254</c:v>
                </c:pt>
                <c:pt idx="636">
                  <c:v>253</c:v>
                </c:pt>
                <c:pt idx="637">
                  <c:v>252</c:v>
                </c:pt>
                <c:pt idx="638">
                  <c:v>251</c:v>
                </c:pt>
                <c:pt idx="639">
                  <c:v>250</c:v>
                </c:pt>
                <c:pt idx="640">
                  <c:v>249</c:v>
                </c:pt>
                <c:pt idx="641">
                  <c:v>248</c:v>
                </c:pt>
                <c:pt idx="642">
                  <c:v>247</c:v>
                </c:pt>
                <c:pt idx="643">
                  <c:v>246</c:v>
                </c:pt>
                <c:pt idx="644">
                  <c:v>245</c:v>
                </c:pt>
                <c:pt idx="645">
                  <c:v>244</c:v>
                </c:pt>
                <c:pt idx="646">
                  <c:v>243</c:v>
                </c:pt>
                <c:pt idx="647">
                  <c:v>242</c:v>
                </c:pt>
                <c:pt idx="648">
                  <c:v>241</c:v>
                </c:pt>
                <c:pt idx="649">
                  <c:v>240</c:v>
                </c:pt>
                <c:pt idx="650">
                  <c:v>239</c:v>
                </c:pt>
                <c:pt idx="651">
                  <c:v>238</c:v>
                </c:pt>
                <c:pt idx="652">
                  <c:v>237</c:v>
                </c:pt>
                <c:pt idx="653">
                  <c:v>236</c:v>
                </c:pt>
                <c:pt idx="654">
                  <c:v>235</c:v>
                </c:pt>
                <c:pt idx="655">
                  <c:v>234</c:v>
                </c:pt>
                <c:pt idx="656">
                  <c:v>233</c:v>
                </c:pt>
                <c:pt idx="657">
                  <c:v>232</c:v>
                </c:pt>
                <c:pt idx="658">
                  <c:v>231</c:v>
                </c:pt>
                <c:pt idx="659">
                  <c:v>230</c:v>
                </c:pt>
                <c:pt idx="660">
                  <c:v>229</c:v>
                </c:pt>
                <c:pt idx="661">
                  <c:v>228</c:v>
                </c:pt>
                <c:pt idx="662">
                  <c:v>227</c:v>
                </c:pt>
                <c:pt idx="663">
                  <c:v>226</c:v>
                </c:pt>
                <c:pt idx="664">
                  <c:v>225</c:v>
                </c:pt>
                <c:pt idx="665">
                  <c:v>224</c:v>
                </c:pt>
                <c:pt idx="666">
                  <c:v>223</c:v>
                </c:pt>
                <c:pt idx="667">
                  <c:v>222</c:v>
                </c:pt>
                <c:pt idx="668">
                  <c:v>221</c:v>
                </c:pt>
                <c:pt idx="669">
                  <c:v>220</c:v>
                </c:pt>
                <c:pt idx="670">
                  <c:v>219</c:v>
                </c:pt>
                <c:pt idx="671">
                  <c:v>218</c:v>
                </c:pt>
                <c:pt idx="672">
                  <c:v>217</c:v>
                </c:pt>
                <c:pt idx="673">
                  <c:v>216</c:v>
                </c:pt>
                <c:pt idx="674">
                  <c:v>215</c:v>
                </c:pt>
                <c:pt idx="675">
                  <c:v>214</c:v>
                </c:pt>
                <c:pt idx="676">
                  <c:v>213</c:v>
                </c:pt>
                <c:pt idx="677">
                  <c:v>212</c:v>
                </c:pt>
                <c:pt idx="678">
                  <c:v>211</c:v>
                </c:pt>
                <c:pt idx="679">
                  <c:v>210</c:v>
                </c:pt>
                <c:pt idx="680">
                  <c:v>209</c:v>
                </c:pt>
                <c:pt idx="681">
                  <c:v>208</c:v>
                </c:pt>
                <c:pt idx="682">
                  <c:v>207</c:v>
                </c:pt>
                <c:pt idx="683">
                  <c:v>206</c:v>
                </c:pt>
                <c:pt idx="684">
                  <c:v>205</c:v>
                </c:pt>
                <c:pt idx="685">
                  <c:v>204</c:v>
                </c:pt>
                <c:pt idx="686">
                  <c:v>203</c:v>
                </c:pt>
                <c:pt idx="687">
                  <c:v>202</c:v>
                </c:pt>
                <c:pt idx="688">
                  <c:v>201</c:v>
                </c:pt>
                <c:pt idx="689">
                  <c:v>200</c:v>
                </c:pt>
                <c:pt idx="690">
                  <c:v>199</c:v>
                </c:pt>
                <c:pt idx="691">
                  <c:v>198</c:v>
                </c:pt>
                <c:pt idx="692">
                  <c:v>197</c:v>
                </c:pt>
                <c:pt idx="693">
                  <c:v>196</c:v>
                </c:pt>
                <c:pt idx="694">
                  <c:v>195</c:v>
                </c:pt>
                <c:pt idx="695">
                  <c:v>194</c:v>
                </c:pt>
                <c:pt idx="696">
                  <c:v>193</c:v>
                </c:pt>
                <c:pt idx="697">
                  <c:v>192</c:v>
                </c:pt>
                <c:pt idx="698">
                  <c:v>191</c:v>
                </c:pt>
                <c:pt idx="699">
                  <c:v>190</c:v>
                </c:pt>
                <c:pt idx="700">
                  <c:v>189</c:v>
                </c:pt>
                <c:pt idx="701">
                  <c:v>188</c:v>
                </c:pt>
                <c:pt idx="702">
                  <c:v>187</c:v>
                </c:pt>
                <c:pt idx="703">
                  <c:v>186</c:v>
                </c:pt>
                <c:pt idx="704">
                  <c:v>185</c:v>
                </c:pt>
                <c:pt idx="705">
                  <c:v>184</c:v>
                </c:pt>
                <c:pt idx="706">
                  <c:v>183</c:v>
                </c:pt>
                <c:pt idx="707">
                  <c:v>182</c:v>
                </c:pt>
                <c:pt idx="708">
                  <c:v>181</c:v>
                </c:pt>
                <c:pt idx="709">
                  <c:v>180</c:v>
                </c:pt>
                <c:pt idx="710">
                  <c:v>179</c:v>
                </c:pt>
                <c:pt idx="711">
                  <c:v>178</c:v>
                </c:pt>
                <c:pt idx="712">
                  <c:v>177</c:v>
                </c:pt>
                <c:pt idx="713">
                  <c:v>176</c:v>
                </c:pt>
                <c:pt idx="714">
                  <c:v>175</c:v>
                </c:pt>
                <c:pt idx="715">
                  <c:v>174</c:v>
                </c:pt>
                <c:pt idx="716">
                  <c:v>173</c:v>
                </c:pt>
                <c:pt idx="717">
                  <c:v>172</c:v>
                </c:pt>
                <c:pt idx="718">
                  <c:v>171</c:v>
                </c:pt>
                <c:pt idx="719">
                  <c:v>170</c:v>
                </c:pt>
                <c:pt idx="720">
                  <c:v>169</c:v>
                </c:pt>
                <c:pt idx="721">
                  <c:v>168</c:v>
                </c:pt>
                <c:pt idx="722">
                  <c:v>167</c:v>
                </c:pt>
                <c:pt idx="723">
                  <c:v>166</c:v>
                </c:pt>
                <c:pt idx="724">
                  <c:v>165</c:v>
                </c:pt>
                <c:pt idx="725">
                  <c:v>164</c:v>
                </c:pt>
                <c:pt idx="726">
                  <c:v>163</c:v>
                </c:pt>
                <c:pt idx="727">
                  <c:v>162</c:v>
                </c:pt>
                <c:pt idx="728">
                  <c:v>161</c:v>
                </c:pt>
                <c:pt idx="729">
                  <c:v>160</c:v>
                </c:pt>
                <c:pt idx="730">
                  <c:v>159</c:v>
                </c:pt>
                <c:pt idx="731">
                  <c:v>158</c:v>
                </c:pt>
                <c:pt idx="732">
                  <c:v>157</c:v>
                </c:pt>
                <c:pt idx="733">
                  <c:v>156</c:v>
                </c:pt>
                <c:pt idx="734">
                  <c:v>155</c:v>
                </c:pt>
                <c:pt idx="735">
                  <c:v>154</c:v>
                </c:pt>
                <c:pt idx="736">
                  <c:v>153</c:v>
                </c:pt>
                <c:pt idx="737">
                  <c:v>152</c:v>
                </c:pt>
                <c:pt idx="738">
                  <c:v>151</c:v>
                </c:pt>
                <c:pt idx="739">
                  <c:v>150</c:v>
                </c:pt>
                <c:pt idx="740">
                  <c:v>149</c:v>
                </c:pt>
                <c:pt idx="741">
                  <c:v>148</c:v>
                </c:pt>
                <c:pt idx="742">
                  <c:v>147</c:v>
                </c:pt>
                <c:pt idx="743">
                  <c:v>146</c:v>
                </c:pt>
                <c:pt idx="744">
                  <c:v>145</c:v>
                </c:pt>
                <c:pt idx="745">
                  <c:v>144</c:v>
                </c:pt>
                <c:pt idx="746">
                  <c:v>143</c:v>
                </c:pt>
                <c:pt idx="747">
                  <c:v>142</c:v>
                </c:pt>
                <c:pt idx="748">
                  <c:v>141</c:v>
                </c:pt>
                <c:pt idx="749">
                  <c:v>140</c:v>
                </c:pt>
                <c:pt idx="750">
                  <c:v>139</c:v>
                </c:pt>
                <c:pt idx="751">
                  <c:v>138</c:v>
                </c:pt>
                <c:pt idx="752">
                  <c:v>137</c:v>
                </c:pt>
                <c:pt idx="753">
                  <c:v>136</c:v>
                </c:pt>
                <c:pt idx="754">
                  <c:v>135</c:v>
                </c:pt>
                <c:pt idx="755">
                  <c:v>134</c:v>
                </c:pt>
                <c:pt idx="756">
                  <c:v>133</c:v>
                </c:pt>
                <c:pt idx="757">
                  <c:v>132</c:v>
                </c:pt>
                <c:pt idx="758">
                  <c:v>131</c:v>
                </c:pt>
                <c:pt idx="759">
                  <c:v>130</c:v>
                </c:pt>
                <c:pt idx="760">
                  <c:v>129</c:v>
                </c:pt>
                <c:pt idx="761">
                  <c:v>128</c:v>
                </c:pt>
                <c:pt idx="762">
                  <c:v>127</c:v>
                </c:pt>
                <c:pt idx="763">
                  <c:v>126</c:v>
                </c:pt>
                <c:pt idx="764">
                  <c:v>125</c:v>
                </c:pt>
                <c:pt idx="765">
                  <c:v>124</c:v>
                </c:pt>
                <c:pt idx="766">
                  <c:v>123</c:v>
                </c:pt>
                <c:pt idx="767">
                  <c:v>122</c:v>
                </c:pt>
                <c:pt idx="768">
                  <c:v>121</c:v>
                </c:pt>
                <c:pt idx="769">
                  <c:v>120</c:v>
                </c:pt>
                <c:pt idx="770">
                  <c:v>119</c:v>
                </c:pt>
                <c:pt idx="771">
                  <c:v>118</c:v>
                </c:pt>
                <c:pt idx="772">
                  <c:v>117</c:v>
                </c:pt>
                <c:pt idx="773">
                  <c:v>116</c:v>
                </c:pt>
                <c:pt idx="774">
                  <c:v>115</c:v>
                </c:pt>
                <c:pt idx="775">
                  <c:v>114</c:v>
                </c:pt>
                <c:pt idx="776">
                  <c:v>113</c:v>
                </c:pt>
                <c:pt idx="777">
                  <c:v>112</c:v>
                </c:pt>
                <c:pt idx="778">
                  <c:v>111</c:v>
                </c:pt>
                <c:pt idx="779">
                  <c:v>110</c:v>
                </c:pt>
                <c:pt idx="780">
                  <c:v>109</c:v>
                </c:pt>
                <c:pt idx="781">
                  <c:v>108</c:v>
                </c:pt>
                <c:pt idx="782">
                  <c:v>107</c:v>
                </c:pt>
                <c:pt idx="783">
                  <c:v>106</c:v>
                </c:pt>
                <c:pt idx="784">
                  <c:v>105</c:v>
                </c:pt>
                <c:pt idx="785">
                  <c:v>104</c:v>
                </c:pt>
                <c:pt idx="786">
                  <c:v>103</c:v>
                </c:pt>
                <c:pt idx="787">
                  <c:v>102</c:v>
                </c:pt>
                <c:pt idx="788">
                  <c:v>101</c:v>
                </c:pt>
                <c:pt idx="789">
                  <c:v>100</c:v>
                </c:pt>
                <c:pt idx="790">
                  <c:v>99</c:v>
                </c:pt>
                <c:pt idx="791">
                  <c:v>98</c:v>
                </c:pt>
                <c:pt idx="792">
                  <c:v>97</c:v>
                </c:pt>
                <c:pt idx="793">
                  <c:v>96</c:v>
                </c:pt>
                <c:pt idx="794">
                  <c:v>95</c:v>
                </c:pt>
                <c:pt idx="795">
                  <c:v>94</c:v>
                </c:pt>
                <c:pt idx="796">
                  <c:v>93</c:v>
                </c:pt>
                <c:pt idx="797">
                  <c:v>92</c:v>
                </c:pt>
                <c:pt idx="798">
                  <c:v>91</c:v>
                </c:pt>
                <c:pt idx="799">
                  <c:v>90</c:v>
                </c:pt>
                <c:pt idx="800">
                  <c:v>89</c:v>
                </c:pt>
                <c:pt idx="801">
                  <c:v>88</c:v>
                </c:pt>
                <c:pt idx="802">
                  <c:v>87</c:v>
                </c:pt>
                <c:pt idx="803">
                  <c:v>86</c:v>
                </c:pt>
                <c:pt idx="804">
                  <c:v>85</c:v>
                </c:pt>
                <c:pt idx="805">
                  <c:v>84</c:v>
                </c:pt>
                <c:pt idx="806">
                  <c:v>83</c:v>
                </c:pt>
                <c:pt idx="807">
                  <c:v>82</c:v>
                </c:pt>
                <c:pt idx="808">
                  <c:v>81</c:v>
                </c:pt>
                <c:pt idx="809">
                  <c:v>80</c:v>
                </c:pt>
                <c:pt idx="810">
                  <c:v>79</c:v>
                </c:pt>
                <c:pt idx="811">
                  <c:v>78</c:v>
                </c:pt>
                <c:pt idx="812">
                  <c:v>77</c:v>
                </c:pt>
                <c:pt idx="813">
                  <c:v>76</c:v>
                </c:pt>
                <c:pt idx="814">
                  <c:v>75</c:v>
                </c:pt>
                <c:pt idx="815">
                  <c:v>74</c:v>
                </c:pt>
                <c:pt idx="816">
                  <c:v>73</c:v>
                </c:pt>
                <c:pt idx="817">
                  <c:v>72</c:v>
                </c:pt>
                <c:pt idx="818">
                  <c:v>71</c:v>
                </c:pt>
                <c:pt idx="819">
                  <c:v>70</c:v>
                </c:pt>
                <c:pt idx="820">
                  <c:v>69</c:v>
                </c:pt>
                <c:pt idx="821">
                  <c:v>68</c:v>
                </c:pt>
                <c:pt idx="822">
                  <c:v>67</c:v>
                </c:pt>
                <c:pt idx="823">
                  <c:v>66</c:v>
                </c:pt>
                <c:pt idx="824">
                  <c:v>65</c:v>
                </c:pt>
                <c:pt idx="825">
                  <c:v>64</c:v>
                </c:pt>
                <c:pt idx="826">
                  <c:v>63</c:v>
                </c:pt>
                <c:pt idx="827">
                  <c:v>62</c:v>
                </c:pt>
                <c:pt idx="828">
                  <c:v>61</c:v>
                </c:pt>
                <c:pt idx="829">
                  <c:v>60</c:v>
                </c:pt>
                <c:pt idx="830">
                  <c:v>59</c:v>
                </c:pt>
                <c:pt idx="831">
                  <c:v>58</c:v>
                </c:pt>
                <c:pt idx="832">
                  <c:v>57</c:v>
                </c:pt>
                <c:pt idx="833">
                  <c:v>56</c:v>
                </c:pt>
                <c:pt idx="834">
                  <c:v>55</c:v>
                </c:pt>
                <c:pt idx="835">
                  <c:v>54</c:v>
                </c:pt>
                <c:pt idx="836">
                  <c:v>53</c:v>
                </c:pt>
                <c:pt idx="837">
                  <c:v>52</c:v>
                </c:pt>
                <c:pt idx="838">
                  <c:v>51</c:v>
                </c:pt>
                <c:pt idx="839">
                  <c:v>50</c:v>
                </c:pt>
                <c:pt idx="840">
                  <c:v>49</c:v>
                </c:pt>
                <c:pt idx="841">
                  <c:v>48</c:v>
                </c:pt>
                <c:pt idx="842">
                  <c:v>47</c:v>
                </c:pt>
                <c:pt idx="843">
                  <c:v>46</c:v>
                </c:pt>
                <c:pt idx="844">
                  <c:v>45</c:v>
                </c:pt>
                <c:pt idx="845">
                  <c:v>44</c:v>
                </c:pt>
                <c:pt idx="846">
                  <c:v>43</c:v>
                </c:pt>
                <c:pt idx="847">
                  <c:v>42</c:v>
                </c:pt>
                <c:pt idx="848">
                  <c:v>41</c:v>
                </c:pt>
                <c:pt idx="849">
                  <c:v>40</c:v>
                </c:pt>
                <c:pt idx="850">
                  <c:v>39</c:v>
                </c:pt>
                <c:pt idx="851">
                  <c:v>38</c:v>
                </c:pt>
                <c:pt idx="852">
                  <c:v>37</c:v>
                </c:pt>
                <c:pt idx="853">
                  <c:v>36</c:v>
                </c:pt>
                <c:pt idx="854">
                  <c:v>35</c:v>
                </c:pt>
                <c:pt idx="855">
                  <c:v>34</c:v>
                </c:pt>
                <c:pt idx="856">
                  <c:v>33</c:v>
                </c:pt>
                <c:pt idx="857">
                  <c:v>32</c:v>
                </c:pt>
                <c:pt idx="858">
                  <c:v>31</c:v>
                </c:pt>
                <c:pt idx="859">
                  <c:v>30</c:v>
                </c:pt>
                <c:pt idx="860">
                  <c:v>29</c:v>
                </c:pt>
                <c:pt idx="861">
                  <c:v>28</c:v>
                </c:pt>
                <c:pt idx="862">
                  <c:v>27</c:v>
                </c:pt>
                <c:pt idx="863">
                  <c:v>26</c:v>
                </c:pt>
                <c:pt idx="864">
                  <c:v>25</c:v>
                </c:pt>
                <c:pt idx="865">
                  <c:v>24</c:v>
                </c:pt>
                <c:pt idx="866">
                  <c:v>23</c:v>
                </c:pt>
                <c:pt idx="867">
                  <c:v>22</c:v>
                </c:pt>
                <c:pt idx="868">
                  <c:v>21</c:v>
                </c:pt>
                <c:pt idx="869">
                  <c:v>20</c:v>
                </c:pt>
                <c:pt idx="870">
                  <c:v>19</c:v>
                </c:pt>
                <c:pt idx="871">
                  <c:v>18</c:v>
                </c:pt>
                <c:pt idx="872">
                  <c:v>17</c:v>
                </c:pt>
                <c:pt idx="873">
                  <c:v>16</c:v>
                </c:pt>
                <c:pt idx="874">
                  <c:v>15</c:v>
                </c:pt>
                <c:pt idx="875">
                  <c:v>14</c:v>
                </c:pt>
                <c:pt idx="876">
                  <c:v>13</c:v>
                </c:pt>
                <c:pt idx="877">
                  <c:v>12</c:v>
                </c:pt>
                <c:pt idx="878">
                  <c:v>11</c:v>
                </c:pt>
                <c:pt idx="879">
                  <c:v>10</c:v>
                </c:pt>
                <c:pt idx="880">
                  <c:v>9</c:v>
                </c:pt>
                <c:pt idx="881">
                  <c:v>8</c:v>
                </c:pt>
                <c:pt idx="882">
                  <c:v>7</c:v>
                </c:pt>
                <c:pt idx="883">
                  <c:v>6</c:v>
                </c:pt>
                <c:pt idx="884">
                  <c:v>5</c:v>
                </c:pt>
                <c:pt idx="885">
                  <c:v>4</c:v>
                </c:pt>
                <c:pt idx="886">
                  <c:v>3</c:v>
                </c:pt>
                <c:pt idx="887">
                  <c:v>2</c:v>
                </c:pt>
                <c:pt idx="888">
                  <c:v>1</c:v>
                </c:pt>
              </c:numCache>
            </c:numRef>
          </c:xVal>
          <c:yVal>
            <c:numRef>
              <c:f>现有学校排名及分值!$F$4:$F$892</c:f>
              <c:numCache>
                <c:formatCode>0_ </c:formatCode>
                <c:ptCount val="889"/>
                <c:pt idx="0">
                  <c:v>10000</c:v>
                </c:pt>
                <c:pt idx="1">
                  <c:v>9990</c:v>
                </c:pt>
                <c:pt idx="2">
                  <c:v>9980</c:v>
                </c:pt>
                <c:pt idx="3">
                  <c:v>9970</c:v>
                </c:pt>
                <c:pt idx="4">
                  <c:v>9960</c:v>
                </c:pt>
                <c:pt idx="5">
                  <c:v>6705.21800325909</c:v>
                </c:pt>
                <c:pt idx="6">
                  <c:v>6665.21800325909</c:v>
                </c:pt>
                <c:pt idx="7">
                  <c:v>6625.21800325909</c:v>
                </c:pt>
                <c:pt idx="8">
                  <c:v>6585.21800325909</c:v>
                </c:pt>
                <c:pt idx="9">
                  <c:v>6545.21800325909</c:v>
                </c:pt>
                <c:pt idx="10">
                  <c:v>6505.21800325909</c:v>
                </c:pt>
                <c:pt idx="11">
                  <c:v>6496.61263400217</c:v>
                </c:pt>
                <c:pt idx="12">
                  <c:v>6446.61263400217</c:v>
                </c:pt>
                <c:pt idx="13">
                  <c:v>6396.61263400217</c:v>
                </c:pt>
                <c:pt idx="14">
                  <c:v>6296.70432953406</c:v>
                </c:pt>
                <c:pt idx="15">
                  <c:v>6186.70432953406</c:v>
                </c:pt>
                <c:pt idx="16">
                  <c:v>6076.70432953406</c:v>
                </c:pt>
                <c:pt idx="17">
                  <c:v>5966.70432953406</c:v>
                </c:pt>
                <c:pt idx="18">
                  <c:v>5856.70432953406</c:v>
                </c:pt>
                <c:pt idx="19">
                  <c:v>5746.70432953406</c:v>
                </c:pt>
                <c:pt idx="20">
                  <c:v>5636.70432953406</c:v>
                </c:pt>
                <c:pt idx="21">
                  <c:v>5526.70432953406</c:v>
                </c:pt>
                <c:pt idx="22">
                  <c:v>5416.70432953406</c:v>
                </c:pt>
                <c:pt idx="23">
                  <c:v>4769.82266109256</c:v>
                </c:pt>
                <c:pt idx="24">
                  <c:v>4622.12292806548</c:v>
                </c:pt>
                <c:pt idx="25">
                  <c:v>4477.72645927691</c:v>
                </c:pt>
                <c:pt idx="26">
                  <c:v>4336.43147154412</c:v>
                </c:pt>
                <c:pt idx="27">
                  <c:v>4198.05612561765</c:v>
                </c:pt>
                <c:pt idx="28">
                  <c:v>4062.43586753826</c:v>
                </c:pt>
                <c:pt idx="29">
                  <c:v>3929.4212092153</c:v>
                </c:pt>
                <c:pt idx="30">
                  <c:v>3798.87586265012</c:v>
                </c:pt>
                <c:pt idx="31">
                  <c:v>3670.6751612641</c:v>
                </c:pt>
                <c:pt idx="32">
                  <c:v>3544.70471610109</c:v>
                </c:pt>
                <c:pt idx="33">
                  <c:v>3420.85926554652</c:v>
                </c:pt>
                <c:pt idx="34">
                  <c:v>3299.0416855469</c:v>
                </c:pt>
                <c:pt idx="35">
                  <c:v>3179.16213377234</c:v>
                </c:pt>
                <c:pt idx="36">
                  <c:v>3061.13730620647</c:v>
                </c:pt>
                <c:pt idx="37">
                  <c:v>2944.88978861889</c:v>
                </c:pt>
                <c:pt idx="38">
                  <c:v>2830.34748852184</c:v>
                </c:pt>
                <c:pt idx="39">
                  <c:v>2717.4431357261</c:v>
                </c:pt>
                <c:pt idx="40">
                  <c:v>2606.11384163204</c:v>
                </c:pt>
                <c:pt idx="41">
                  <c:v>2496.30070902546</c:v>
                </c:pt>
                <c:pt idx="42">
                  <c:v>2387.94848547688</c:v>
                </c:pt>
                <c:pt idx="43">
                  <c:v>2281.00525453142</c:v>
                </c:pt>
                <c:pt idx="44">
                  <c:v>2175.42215977028</c:v>
                </c:pt>
                <c:pt idx="45">
                  <c:v>2071.15315756441</c:v>
                </c:pt>
                <c:pt idx="46">
                  <c:v>1968.15479495464</c:v>
                </c:pt>
                <c:pt idx="47">
                  <c:v>1866.3860096053</c:v>
                </c:pt>
                <c:pt idx="48">
                  <c:v>1765.80794920691</c:v>
                </c:pt>
                <c:pt idx="49">
                  <c:v>1666.38380806474</c:v>
                </c:pt>
                <c:pt idx="50">
                  <c:v>1568.07867891508</c:v>
                </c:pt>
                <c:pt idx="51">
                  <c:v>1470.85941826909</c:v>
                </c:pt>
                <c:pt idx="52">
                  <c:v>1374.69452380445</c:v>
                </c:pt>
                <c:pt idx="53">
                  <c:v>1279.55402251218</c:v>
                </c:pt>
                <c:pt idx="54">
                  <c:v>1185.40936846724</c:v>
                </c:pt>
                <c:pt idx="55">
                  <c:v>1092.23334922943</c:v>
                </c:pt>
                <c:pt idx="56">
                  <c:v>1000</c:v>
                </c:pt>
                <c:pt idx="57">
                  <c:v>920</c:v>
                </c:pt>
                <c:pt idx="58">
                  <c:v>903.707196556647</c:v>
                </c:pt>
                <c:pt idx="59">
                  <c:v>887.571427345857</c:v>
                </c:pt>
                <c:pt idx="60">
                  <c:v>871.588781796359</c:v>
                </c:pt>
                <c:pt idx="61">
                  <c:v>855.755513422858</c:v>
                </c:pt>
                <c:pt idx="62">
                  <c:v>840.068030317846</c:v>
                </c:pt>
                <c:pt idx="63">
                  <c:v>824.52288634109</c:v>
                </c:pt>
                <c:pt idx="64">
                  <c:v>809.116772945169</c:v>
                </c:pt>
                <c:pt idx="65">
                  <c:v>793.846511581797</c:v>
                </c:pt>
                <c:pt idx="66">
                  <c:v>778.709046639267</c:v>
                </c:pt>
                <c:pt idx="67">
                  <c:v>763.70143886627</c:v>
                </c:pt>
                <c:pt idx="68">
                  <c:v>748.820859241755</c:v>
                </c:pt>
                <c:pt idx="69">
                  <c:v>734.064583254364</c:v>
                </c:pt>
                <c:pt idx="70">
                  <c:v>719.42998555849</c:v>
                </c:pt>
                <c:pt idx="71">
                  <c:v>704.91453497705</c:v>
                </c:pt>
                <c:pt idx="72">
                  <c:v>690.515789823859</c:v>
                </c:pt>
                <c:pt idx="73">
                  <c:v>676.231393520973</c:v>
                </c:pt>
                <c:pt idx="74">
                  <c:v>662.059070488536</c:v>
                </c:pt>
                <c:pt idx="75">
                  <c:v>647.996622286727</c:v>
                </c:pt>
                <c:pt idx="76">
                  <c:v>634.041923991118</c:v>
                </c:pt>
                <c:pt idx="77">
                  <c:v>620.192920784425</c:v>
                </c:pt>
                <c:pt idx="78">
                  <c:v>606.447624749044</c:v>
                </c:pt>
                <c:pt idx="79">
                  <c:v>592.804111846106</c:v>
                </c:pt>
                <c:pt idx="80">
                  <c:v>579.260519067935</c:v>
                </c:pt>
                <c:pt idx="81">
                  <c:v>565.815041751909</c:v>
                </c:pt>
                <c:pt idx="82">
                  <c:v>552.465931044663</c:v>
                </c:pt>
                <c:pt idx="83">
                  <c:v>539.211491506472</c:v>
                </c:pt>
                <c:pt idx="84">
                  <c:v>526.050078846444</c:v>
                </c:pt>
                <c:pt idx="85">
                  <c:v>512.980097779906</c:v>
                </c:pt>
                <c:pt idx="86">
                  <c:v>500</c:v>
                </c:pt>
                <c:pt idx="87">
                  <c:v>490</c:v>
                </c:pt>
                <c:pt idx="88">
                  <c:v>488.386471222072</c:v>
                </c:pt>
                <c:pt idx="89">
                  <c:v>486.783716464341</c:v>
                </c:pt>
                <c:pt idx="90">
                  <c:v>485.191562004591</c:v>
                </c:pt>
                <c:pt idx="91">
                  <c:v>483.609838948026</c:v>
                </c:pt>
                <c:pt idx="92">
                  <c:v>482.038383040791</c:v>
                </c:pt>
                <c:pt idx="93">
                  <c:v>480.477034492683</c:v>
                </c:pt>
                <c:pt idx="94">
                  <c:v>478.925637808476</c:v>
                </c:pt>
                <c:pt idx="95">
                  <c:v>477.384041627379</c:v>
                </c:pt>
                <c:pt idx="96">
                  <c:v>475.852098570134</c:v>
                </c:pt>
                <c:pt idx="97">
                  <c:v>474.329665093332</c:v>
                </c:pt>
                <c:pt idx="98">
                  <c:v>472.816601350511</c:v>
                </c:pt>
                <c:pt idx="99">
                  <c:v>471.312771059675</c:v>
                </c:pt>
                <c:pt idx="100">
                  <c:v>469.818041376867</c:v>
                </c:pt>
                <c:pt idx="101">
                  <c:v>468.332282775456</c:v>
                </c:pt>
                <c:pt idx="102">
                  <c:v>466.855368930834</c:v>
                </c:pt>
                <c:pt idx="103">
                  <c:v>465.387176610219</c:v>
                </c:pt>
                <c:pt idx="104">
                  <c:v>463.927585567306</c:v>
                </c:pt>
                <c:pt idx="105">
                  <c:v>462.476478441486</c:v>
                </c:pt>
                <c:pt idx="106">
                  <c:v>461.033740661414</c:v>
                </c:pt>
                <c:pt idx="107">
                  <c:v>459.599260352685</c:v>
                </c:pt>
                <c:pt idx="108">
                  <c:v>458.172928249411</c:v>
                </c:pt>
                <c:pt idx="109">
                  <c:v>456.754637609499</c:v>
                </c:pt>
                <c:pt idx="110">
                  <c:v>455.344284133438</c:v>
                </c:pt>
                <c:pt idx="111">
                  <c:v>453.941765886434</c:v>
                </c:pt>
                <c:pt idx="112">
                  <c:v>452.546983223695</c:v>
                </c:pt>
                <c:pt idx="113">
                  <c:v>451.159838718751</c:v>
                </c:pt>
                <c:pt idx="114">
                  <c:v>449.780237094626</c:v>
                </c:pt>
                <c:pt idx="115">
                  <c:v>448.408085157742</c:v>
                </c:pt>
                <c:pt idx="116">
                  <c:v>447.043291734419</c:v>
                </c:pt>
                <c:pt idx="117">
                  <c:v>445.685767609847</c:v>
                </c:pt>
                <c:pt idx="118">
                  <c:v>444.335425469415</c:v>
                </c:pt>
                <c:pt idx="119">
                  <c:v>442.992179842284</c:v>
                </c:pt>
                <c:pt idx="120">
                  <c:v>441.6559470471</c:v>
                </c:pt>
                <c:pt idx="121">
                  <c:v>440.326645139756</c:v>
                </c:pt>
                <c:pt idx="122">
                  <c:v>439.00419386309</c:v>
                </c:pt>
                <c:pt idx="123">
                  <c:v>437.688514598463</c:v>
                </c:pt>
                <c:pt idx="124">
                  <c:v>436.379530319094</c:v>
                </c:pt>
                <c:pt idx="125">
                  <c:v>435.077165545112</c:v>
                </c:pt>
                <c:pt idx="126">
                  <c:v>433.781346300218</c:v>
                </c:pt>
                <c:pt idx="127">
                  <c:v>432.492000069903</c:v>
                </c:pt>
                <c:pt idx="128">
                  <c:v>431.209055761157</c:v>
                </c:pt>
                <c:pt idx="129">
                  <c:v>429.932443663586</c:v>
                </c:pt>
                <c:pt idx="130">
                  <c:v>428.662095411902</c:v>
                </c:pt>
                <c:pt idx="131">
                  <c:v>427.397943949707</c:v>
                </c:pt>
                <c:pt idx="132">
                  <c:v>426.139923494525</c:v>
                </c:pt>
                <c:pt idx="133">
                  <c:v>424.887969504031</c:v>
                </c:pt>
                <c:pt idx="134">
                  <c:v>423.642018643427</c:v>
                </c:pt>
                <c:pt idx="135">
                  <c:v>422.40200875391</c:v>
                </c:pt>
                <c:pt idx="136">
                  <c:v>421.167878822202</c:v>
                </c:pt>
                <c:pt idx="137">
                  <c:v>419.939568951081</c:v>
                </c:pt>
                <c:pt idx="138">
                  <c:v>418.717020330892</c:v>
                </c:pt>
                <c:pt idx="139">
                  <c:v>417.500175211979</c:v>
                </c:pt>
                <c:pt idx="140">
                  <c:v>416.288976878021</c:v>
                </c:pt>
                <c:pt idx="141">
                  <c:v>415.083369620219</c:v>
                </c:pt>
                <c:pt idx="142">
                  <c:v>413.88329871231</c:v>
                </c:pt>
                <c:pt idx="143">
                  <c:v>412.688710386383</c:v>
                </c:pt>
                <c:pt idx="144">
                  <c:v>411.499551809439</c:v>
                </c:pt>
                <c:pt idx="145">
                  <c:v>410.315771060707</c:v>
                </c:pt>
                <c:pt idx="146">
                  <c:v>409.137317109646</c:v>
                </c:pt>
                <c:pt idx="147">
                  <c:v>407.964139794638</c:v>
                </c:pt>
                <c:pt idx="148">
                  <c:v>406.79618980233</c:v>
                </c:pt>
                <c:pt idx="149">
                  <c:v>405.633418647605</c:v>
                </c:pt>
                <c:pt idx="150">
                  <c:v>404.475778654161</c:v>
                </c:pt>
                <c:pt idx="151">
                  <c:v>403.323222935666</c:v>
                </c:pt>
                <c:pt idx="152">
                  <c:v>402.17570537749</c:v>
                </c:pt>
                <c:pt idx="153">
                  <c:v>401.033180618963</c:v>
                </c:pt>
                <c:pt idx="154">
                  <c:v>399.895604036163</c:v>
                </c:pt>
                <c:pt idx="155">
                  <c:v>398.76293172521</c:v>
                </c:pt>
                <c:pt idx="156">
                  <c:v>397.635120486037</c:v>
                </c:pt>
                <c:pt idx="157">
                  <c:v>396.512127806641</c:v>
                </c:pt>
                <c:pt idx="158">
                  <c:v>395.393911847772</c:v>
                </c:pt>
                <c:pt idx="159">
                  <c:v>394.280431428074</c:v>
                </c:pt>
                <c:pt idx="160">
                  <c:v>393.171646009634</c:v>
                </c:pt>
                <c:pt idx="161">
                  <c:v>392.067515683943</c:v>
                </c:pt>
                <c:pt idx="162">
                  <c:v>390.968001158253</c:v>
                </c:pt>
                <c:pt idx="163">
                  <c:v>389.873063742306</c:v>
                </c:pt>
                <c:pt idx="164">
                  <c:v>388.782665335436</c:v>
                </c:pt>
                <c:pt idx="165">
                  <c:v>387.696768414019</c:v>
                </c:pt>
                <c:pt idx="166">
                  <c:v>386.615336019275</c:v>
                </c:pt>
                <c:pt idx="167">
                  <c:v>385.538331745388</c:v>
                </c:pt>
                <c:pt idx="168">
                  <c:v>384.465719727959</c:v>
                </c:pt>
                <c:pt idx="169">
                  <c:v>383.397464632757</c:v>
                </c:pt>
                <c:pt idx="170">
                  <c:v>382.333531644781</c:v>
                </c:pt>
                <c:pt idx="171">
                  <c:v>381.273886457602</c:v>
                </c:pt>
                <c:pt idx="172">
                  <c:v>380.218495262989</c:v>
                </c:pt>
                <c:pt idx="173">
                  <c:v>379.167324740811</c:v>
                </c:pt>
                <c:pt idx="174">
                  <c:v>378.12034204919</c:v>
                </c:pt>
                <c:pt idx="175">
                  <c:v>377.077514814927</c:v>
                </c:pt>
                <c:pt idx="176">
                  <c:v>376.038811124152</c:v>
                </c:pt>
                <c:pt idx="177">
                  <c:v>375.004199513233</c:v>
                </c:pt>
                <c:pt idx="178">
                  <c:v>373.973648959905</c:v>
                </c:pt>
                <c:pt idx="179">
                  <c:v>372.947128874623</c:v>
                </c:pt>
                <c:pt idx="180">
                  <c:v>371.92460909214</c:v>
                </c:pt>
                <c:pt idx="181">
                  <c:v>370.906059863289</c:v>
                </c:pt>
                <c:pt idx="182">
                  <c:v>369.891451846968</c:v>
                </c:pt>
                <c:pt idx="183">
                  <c:v>368.880756102332</c:v>
                </c:pt>
                <c:pt idx="184">
                  <c:v>367.873944081167</c:v>
                </c:pt>
                <c:pt idx="185">
                  <c:v>366.870987620456</c:v>
                </c:pt>
                <c:pt idx="186">
                  <c:v>365.871858935123</c:v>
                </c:pt>
                <c:pt idx="187">
                  <c:v>364.876530610956</c:v>
                </c:pt>
                <c:pt idx="188">
                  <c:v>363.884975597696</c:v>
                </c:pt>
                <c:pt idx="189">
                  <c:v>362.897167202297</c:v>
                </c:pt>
                <c:pt idx="190">
                  <c:v>361.913079082338</c:v>
                </c:pt>
                <c:pt idx="191">
                  <c:v>360.932685239597</c:v>
                </c:pt>
                <c:pt idx="192">
                  <c:v>359.955960013779</c:v>
                </c:pt>
                <c:pt idx="193">
                  <c:v>358.982878076382</c:v>
                </c:pt>
                <c:pt idx="194">
                  <c:v>358.013414424712</c:v>
                </c:pt>
                <c:pt idx="195">
                  <c:v>357.04754437604</c:v>
                </c:pt>
                <c:pt idx="196">
                  <c:v>356.085243561882</c:v>
                </c:pt>
                <c:pt idx="197">
                  <c:v>355.126487922422</c:v>
                </c:pt>
                <c:pt idx="198">
                  <c:v>354.17125370106</c:v>
                </c:pt>
                <c:pt idx="199">
                  <c:v>353.219517439075</c:v>
                </c:pt>
                <c:pt idx="200">
                  <c:v>352.27125597042</c:v>
                </c:pt>
                <c:pt idx="201">
                  <c:v>351.326446416631</c:v>
                </c:pt>
                <c:pt idx="202">
                  <c:v>350.385066181841</c:v>
                </c:pt>
                <c:pt idx="203">
                  <c:v>349.447092947918</c:v>
                </c:pt>
                <c:pt idx="204">
                  <c:v>348.512504669703</c:v>
                </c:pt>
                <c:pt idx="205">
                  <c:v>347.581279570355</c:v>
                </c:pt>
                <c:pt idx="206">
                  <c:v>346.653396136796</c:v>
                </c:pt>
                <c:pt idx="207">
                  <c:v>345.728833115258</c:v>
                </c:pt>
                <c:pt idx="208">
                  <c:v>344.807569506927</c:v>
                </c:pt>
                <c:pt idx="209">
                  <c:v>343.889584563677</c:v>
                </c:pt>
                <c:pt idx="210">
                  <c:v>342.974857783903</c:v>
                </c:pt>
                <c:pt idx="211">
                  <c:v>342.063368908432</c:v>
                </c:pt>
                <c:pt idx="212">
                  <c:v>341.155097916535</c:v>
                </c:pt>
                <c:pt idx="213">
                  <c:v>340.250025022012</c:v>
                </c:pt>
                <c:pt idx="214">
                  <c:v>339.348130669364</c:v>
                </c:pt>
                <c:pt idx="215">
                  <c:v>338.44939553005</c:v>
                </c:pt>
                <c:pt idx="216">
                  <c:v>337.553800498808</c:v>
                </c:pt>
                <c:pt idx="217">
                  <c:v>336.661326690074</c:v>
                </c:pt>
                <c:pt idx="218">
                  <c:v>335.771955434453</c:v>
                </c:pt>
                <c:pt idx="219">
                  <c:v>334.885668275278</c:v>
                </c:pt>
                <c:pt idx="220">
                  <c:v>334.002446965235</c:v>
                </c:pt>
                <c:pt idx="221">
                  <c:v>333.122273463054</c:v>
                </c:pt>
                <c:pt idx="222">
                  <c:v>332.245129930269</c:v>
                </c:pt>
                <c:pt idx="223">
                  <c:v>331.370998728048</c:v>
                </c:pt>
                <c:pt idx="224">
                  <c:v>330.499862414082</c:v>
                </c:pt>
                <c:pt idx="225">
                  <c:v>329.631703739532</c:v>
                </c:pt>
                <c:pt idx="226">
                  <c:v>328.766505646051</c:v>
                </c:pt>
                <c:pt idx="227">
                  <c:v>327.904251262851</c:v>
                </c:pt>
                <c:pt idx="228">
                  <c:v>327.044923903834</c:v>
                </c:pt>
                <c:pt idx="229">
                  <c:v>326.188507064782</c:v>
                </c:pt>
                <c:pt idx="230">
                  <c:v>325.334984420597</c:v>
                </c:pt>
                <c:pt idx="231">
                  <c:v>324.484339822596</c:v>
                </c:pt>
                <c:pt idx="232">
                  <c:v>323.636557295864</c:v>
                </c:pt>
                <c:pt idx="233">
                  <c:v>322.791621036647</c:v>
                </c:pt>
                <c:pt idx="234">
                  <c:v>321.949515409811</c:v>
                </c:pt>
                <c:pt idx="235">
                  <c:v>321.110224946334</c:v>
                </c:pt>
                <c:pt idx="236">
                  <c:v>320.273734340854</c:v>
                </c:pt>
                <c:pt idx="237">
                  <c:v>319.440028449267</c:v>
                </c:pt>
                <c:pt idx="238">
                  <c:v>318.609092286359</c:v>
                </c:pt>
                <c:pt idx="239">
                  <c:v>317.780911023497</c:v>
                </c:pt>
                <c:pt idx="240">
                  <c:v>316.955469986351</c:v>
                </c:pt>
                <c:pt idx="241">
                  <c:v>316.132754652663</c:v>
                </c:pt>
                <c:pt idx="242">
                  <c:v>315.312750650064</c:v>
                </c:pt>
                <c:pt idx="243">
                  <c:v>314.495443753919</c:v>
                </c:pt>
                <c:pt idx="244">
                  <c:v>313.680819885224</c:v>
                </c:pt>
                <c:pt idx="245">
                  <c:v>312.868865108533</c:v>
                </c:pt>
                <c:pt idx="246">
                  <c:v>312.059565629926</c:v>
                </c:pt>
                <c:pt idx="247">
                  <c:v>311.252907795018</c:v>
                </c:pt>
                <c:pt idx="248">
                  <c:v>310.448878086994</c:v>
                </c:pt>
                <c:pt idx="249">
                  <c:v>309.647463124694</c:v>
                </c:pt>
                <c:pt idx="250">
                  <c:v>308.848649660716</c:v>
                </c:pt>
                <c:pt idx="251">
                  <c:v>308.05242457957</c:v>
                </c:pt>
                <c:pt idx="252">
                  <c:v>307.258774895851</c:v>
                </c:pt>
                <c:pt idx="253">
                  <c:v>306.46768775245</c:v>
                </c:pt>
                <c:pt idx="254">
                  <c:v>305.679150418801</c:v>
                </c:pt>
                <c:pt idx="255">
                  <c:v>304.893150289151</c:v>
                </c:pt>
                <c:pt idx="256">
                  <c:v>304.109674880867</c:v>
                </c:pt>
                <c:pt idx="257">
                  <c:v>303.328711832767</c:v>
                </c:pt>
                <c:pt idx="258">
                  <c:v>302.550248903486</c:v>
                </c:pt>
                <c:pt idx="259">
                  <c:v>301.774273969865</c:v>
                </c:pt>
                <c:pt idx="260">
                  <c:v>301.000775025374</c:v>
                </c:pt>
                <c:pt idx="261">
                  <c:v>300.229740178554</c:v>
                </c:pt>
                <c:pt idx="262">
                  <c:v>299.461157651494</c:v>
                </c:pt>
                <c:pt idx="263">
                  <c:v>298.695015778328</c:v>
                </c:pt>
                <c:pt idx="264">
                  <c:v>297.931303003764</c:v>
                </c:pt>
                <c:pt idx="265">
                  <c:v>297.17000788163</c:v>
                </c:pt>
                <c:pt idx="266">
                  <c:v>296.41111907345</c:v>
                </c:pt>
                <c:pt idx="267">
                  <c:v>295.654625347043</c:v>
                </c:pt>
                <c:pt idx="268">
                  <c:v>294.900515575147</c:v>
                </c:pt>
                <c:pt idx="269">
                  <c:v>294.148778734062</c:v>
                </c:pt>
                <c:pt idx="270">
                  <c:v>293.399403902318</c:v>
                </c:pt>
                <c:pt idx="271">
                  <c:v>292.652380259368</c:v>
                </c:pt>
                <c:pt idx="272">
                  <c:v>291.907697084295</c:v>
                </c:pt>
                <c:pt idx="273">
                  <c:v>291.165343754549</c:v>
                </c:pt>
                <c:pt idx="274">
                  <c:v>290.425309744701</c:v>
                </c:pt>
                <c:pt idx="275">
                  <c:v>289.687584625213</c:v>
                </c:pt>
                <c:pt idx="276">
                  <c:v>288.952158061238</c:v>
                </c:pt>
                <c:pt idx="277">
                  <c:v>288.219019811429</c:v>
                </c:pt>
                <c:pt idx="278">
                  <c:v>287.488159726774</c:v>
                </c:pt>
                <c:pt idx="279">
                  <c:v>286.759567749448</c:v>
                </c:pt>
                <c:pt idx="280">
                  <c:v>286.033233911684</c:v>
                </c:pt>
                <c:pt idx="281">
                  <c:v>285.30914833466</c:v>
                </c:pt>
                <c:pt idx="282">
                  <c:v>284.587301227405</c:v>
                </c:pt>
                <c:pt idx="283">
                  <c:v>283.867682885723</c:v>
                </c:pt>
                <c:pt idx="284">
                  <c:v>283.150283691136</c:v>
                </c:pt>
                <c:pt idx="285">
                  <c:v>282.435094109838</c:v>
                </c:pt>
                <c:pt idx="286">
                  <c:v>281.722104691669</c:v>
                </c:pt>
                <c:pt idx="287">
                  <c:v>281.011306069107</c:v>
                </c:pt>
                <c:pt idx="288">
                  <c:v>280.302688956271</c:v>
                </c:pt>
                <c:pt idx="289">
                  <c:v>279.596244147947</c:v>
                </c:pt>
                <c:pt idx="290">
                  <c:v>278.891962518616</c:v>
                </c:pt>
                <c:pt idx="291">
                  <c:v>278.189835021514</c:v>
                </c:pt>
                <c:pt idx="292">
                  <c:v>277.489852687692</c:v>
                </c:pt>
                <c:pt idx="293">
                  <c:v>276.792006625097</c:v>
                </c:pt>
                <c:pt idx="294">
                  <c:v>276.096288017671</c:v>
                </c:pt>
                <c:pt idx="295">
                  <c:v>275.40268812445</c:v>
                </c:pt>
                <c:pt idx="296">
                  <c:v>274.711198278696</c:v>
                </c:pt>
                <c:pt idx="297">
                  <c:v>274.021809887024</c:v>
                </c:pt>
                <c:pt idx="298">
                  <c:v>273.334514428552</c:v>
                </c:pt>
                <c:pt idx="299">
                  <c:v>272.649303454066</c:v>
                </c:pt>
                <c:pt idx="300">
                  <c:v>271.966168585186</c:v>
                </c:pt>
                <c:pt idx="301">
                  <c:v>271.28510151356</c:v>
                </c:pt>
                <c:pt idx="302">
                  <c:v>270.606094000053</c:v>
                </c:pt>
                <c:pt idx="303">
                  <c:v>269.929137873964</c:v>
                </c:pt>
                <c:pt idx="304">
                  <c:v>269.254225032246</c:v>
                </c:pt>
                <c:pt idx="305">
                  <c:v>268.581347438734</c:v>
                </c:pt>
                <c:pt idx="306">
                  <c:v>267.910497123397</c:v>
                </c:pt>
                <c:pt idx="307">
                  <c:v>267.241666181586</c:v>
                </c:pt>
                <c:pt idx="308">
                  <c:v>266.574846773305</c:v>
                </c:pt>
                <c:pt idx="309">
                  <c:v>265.910031122486</c:v>
                </c:pt>
                <c:pt idx="310">
                  <c:v>265.247211516278</c:v>
                </c:pt>
                <c:pt idx="311">
                  <c:v>264.586380304341</c:v>
                </c:pt>
                <c:pt idx="312">
                  <c:v>263.927529898158</c:v>
                </c:pt>
                <c:pt idx="313">
                  <c:v>263.270652770348</c:v>
                </c:pt>
                <c:pt idx="314">
                  <c:v>262.615741453999</c:v>
                </c:pt>
                <c:pt idx="315">
                  <c:v>261.962788542002</c:v>
                </c:pt>
                <c:pt idx="316">
                  <c:v>261.311786686397</c:v>
                </c:pt>
                <c:pt idx="317">
                  <c:v>260.66272859773</c:v>
                </c:pt>
                <c:pt idx="318">
                  <c:v>260.015607044417</c:v>
                </c:pt>
                <c:pt idx="319">
                  <c:v>259.37041485212</c:v>
                </c:pt>
                <c:pt idx="320">
                  <c:v>258.727144903126</c:v>
                </c:pt>
                <c:pt idx="321">
                  <c:v>258.085790135742</c:v>
                </c:pt>
                <c:pt idx="322">
                  <c:v>257.446343543693</c:v>
                </c:pt>
                <c:pt idx="323">
                  <c:v>256.80879817553</c:v>
                </c:pt>
                <c:pt idx="324">
                  <c:v>256.173147134046</c:v>
                </c:pt>
                <c:pt idx="325">
                  <c:v>255.539383575702</c:v>
                </c:pt>
                <c:pt idx="326">
                  <c:v>254.90750071006</c:v>
                </c:pt>
                <c:pt idx="327">
                  <c:v>254.27749179922</c:v>
                </c:pt>
                <c:pt idx="328">
                  <c:v>253.649350157269</c:v>
                </c:pt>
                <c:pt idx="329">
                  <c:v>253.023069149738</c:v>
                </c:pt>
                <c:pt idx="330">
                  <c:v>252.398642193065</c:v>
                </c:pt>
                <c:pt idx="331">
                  <c:v>251.776062754063</c:v>
                </c:pt>
                <c:pt idx="332">
                  <c:v>251.155324349397</c:v>
                </c:pt>
                <c:pt idx="333">
                  <c:v>250.536420545072</c:v>
                </c:pt>
                <c:pt idx="334">
                  <c:v>249.919344955921</c:v>
                </c:pt>
                <c:pt idx="335">
                  <c:v>249.304091245103</c:v>
                </c:pt>
                <c:pt idx="336">
                  <c:v>248.690653123612</c:v>
                </c:pt>
                <c:pt idx="337">
                  <c:v>248.079024349783</c:v>
                </c:pt>
                <c:pt idx="338">
                  <c:v>247.469198728811</c:v>
                </c:pt>
                <c:pt idx="339">
                  <c:v>246.861170112281</c:v>
                </c:pt>
                <c:pt idx="340">
                  <c:v>246.254932397691</c:v>
                </c:pt>
                <c:pt idx="341">
                  <c:v>245.650479527994</c:v>
                </c:pt>
                <c:pt idx="342">
                  <c:v>245.047805491137</c:v>
                </c:pt>
                <c:pt idx="343">
                  <c:v>244.446904319614</c:v>
                </c:pt>
                <c:pt idx="344">
                  <c:v>243.847770090018</c:v>
                </c:pt>
                <c:pt idx="345">
                  <c:v>243.250396922603</c:v>
                </c:pt>
                <c:pt idx="346">
                  <c:v>242.654778980849</c:v>
                </c:pt>
                <c:pt idx="347">
                  <c:v>242.060910471035</c:v>
                </c:pt>
                <c:pt idx="348">
                  <c:v>241.468785641816</c:v>
                </c:pt>
                <c:pt idx="349">
                  <c:v>240.878398783806</c:v>
                </c:pt>
                <c:pt idx="350">
                  <c:v>240.289744229166</c:v>
                </c:pt>
                <c:pt idx="351">
                  <c:v>239.702816351198</c:v>
                </c:pt>
                <c:pt idx="352">
                  <c:v>239.117609563945</c:v>
                </c:pt>
                <c:pt idx="353">
                  <c:v>238.534118321791</c:v>
                </c:pt>
                <c:pt idx="354">
                  <c:v>237.952337119073</c:v>
                </c:pt>
                <c:pt idx="355">
                  <c:v>237.372260489695</c:v>
                </c:pt>
                <c:pt idx="356">
                  <c:v>236.793883006746</c:v>
                </c:pt>
                <c:pt idx="357">
                  <c:v>236.217199282121</c:v>
                </c:pt>
                <c:pt idx="358">
                  <c:v>235.642203966153</c:v>
                </c:pt>
                <c:pt idx="359">
                  <c:v>235.068891747246</c:v>
                </c:pt>
                <c:pt idx="360">
                  <c:v>234.497257351507</c:v>
                </c:pt>
                <c:pt idx="361">
                  <c:v>233.927295542396</c:v>
                </c:pt>
                <c:pt idx="362">
                  <c:v>233.359001120365</c:v>
                </c:pt>
                <c:pt idx="363">
                  <c:v>232.792368922515</c:v>
                </c:pt>
                <c:pt idx="364">
                  <c:v>232.227393822245</c:v>
                </c:pt>
                <c:pt idx="365">
                  <c:v>231.664070728918</c:v>
                </c:pt>
                <c:pt idx="366">
                  <c:v>231.102394587518</c:v>
                </c:pt>
                <c:pt idx="367">
                  <c:v>230.542360378323</c:v>
                </c:pt>
                <c:pt idx="368">
                  <c:v>229.983963116574</c:v>
                </c:pt>
                <c:pt idx="369">
                  <c:v>229.427197852152</c:v>
                </c:pt>
                <c:pt idx="370">
                  <c:v>228.872059669255</c:v>
                </c:pt>
                <c:pt idx="371">
                  <c:v>228.318543686086</c:v>
                </c:pt>
                <c:pt idx="372">
                  <c:v>227.766645054536</c:v>
                </c:pt>
                <c:pt idx="373">
                  <c:v>227.216358959879</c:v>
                </c:pt>
                <c:pt idx="374">
                  <c:v>226.667680620463</c:v>
                </c:pt>
                <c:pt idx="375">
                  <c:v>226.120605287413</c:v>
                </c:pt>
                <c:pt idx="376">
                  <c:v>225.575128244329</c:v>
                </c:pt>
                <c:pt idx="377">
                  <c:v>225.031244806993</c:v>
                </c:pt>
                <c:pt idx="378">
                  <c:v>224.488950323079</c:v>
                </c:pt>
                <c:pt idx="379">
                  <c:v>223.948240171867</c:v>
                </c:pt>
                <c:pt idx="380">
                  <c:v>223.409109763955</c:v>
                </c:pt>
                <c:pt idx="381">
                  <c:v>222.871554540981</c:v>
                </c:pt>
                <c:pt idx="382">
                  <c:v>222.335569975347</c:v>
                </c:pt>
                <c:pt idx="383">
                  <c:v>221.801151569942</c:v>
                </c:pt>
                <c:pt idx="384">
                  <c:v>221.268294857872</c:v>
                </c:pt>
                <c:pt idx="385">
                  <c:v>220.736995402195</c:v>
                </c:pt>
                <c:pt idx="386">
                  <c:v>220.207248795651</c:v>
                </c:pt>
                <c:pt idx="387">
                  <c:v>219.679050660407</c:v>
                </c:pt>
                <c:pt idx="388">
                  <c:v>219.152396647795</c:v>
                </c:pt>
                <c:pt idx="389">
                  <c:v>218.627282438054</c:v>
                </c:pt>
                <c:pt idx="390">
                  <c:v>218.103703740083</c:v>
                </c:pt>
                <c:pt idx="391">
                  <c:v>217.58165629119</c:v>
                </c:pt>
                <c:pt idx="392">
                  <c:v>217.061135856841</c:v>
                </c:pt>
                <c:pt idx="393">
                  <c:v>216.542138230421</c:v>
                </c:pt>
                <c:pt idx="394">
                  <c:v>216.024659232991</c:v>
                </c:pt>
                <c:pt idx="395">
                  <c:v>215.508694713049</c:v>
                </c:pt>
                <c:pt idx="396">
                  <c:v>214.994240546296</c:v>
                </c:pt>
                <c:pt idx="397">
                  <c:v>214.481292635401</c:v>
                </c:pt>
                <c:pt idx="398">
                  <c:v>213.969846909773</c:v>
                </c:pt>
                <c:pt idx="399">
                  <c:v>213.459899325331</c:v>
                </c:pt>
                <c:pt idx="400">
                  <c:v>212.95144586428</c:v>
                </c:pt>
                <c:pt idx="401">
                  <c:v>212.444482534887</c:v>
                </c:pt>
                <c:pt idx="402">
                  <c:v>211.939005371264</c:v>
                </c:pt>
                <c:pt idx="403">
                  <c:v>211.435010433146</c:v>
                </c:pt>
                <c:pt idx="404">
                  <c:v>210.93249380568</c:v>
                </c:pt>
                <c:pt idx="405">
                  <c:v>210.431451599208</c:v>
                </c:pt>
                <c:pt idx="406">
                  <c:v>209.931879949059</c:v>
                </c:pt>
                <c:pt idx="407">
                  <c:v>209.433775015341</c:v>
                </c:pt>
                <c:pt idx="408">
                  <c:v>208.937132982735</c:v>
                </c:pt>
                <c:pt idx="409">
                  <c:v>208.441950060287</c:v>
                </c:pt>
                <c:pt idx="410">
                  <c:v>207.948222481214</c:v>
                </c:pt>
                <c:pt idx="411">
                  <c:v>207.455946502701</c:v>
                </c:pt>
                <c:pt idx="412">
                  <c:v>206.9651184057</c:v>
                </c:pt>
                <c:pt idx="413">
                  <c:v>206.475734494745</c:v>
                </c:pt>
                <c:pt idx="414">
                  <c:v>205.987791097748</c:v>
                </c:pt>
                <c:pt idx="415">
                  <c:v>205.501284565817</c:v>
                </c:pt>
                <c:pt idx="416">
                  <c:v>205.016211273064</c:v>
                </c:pt>
                <c:pt idx="417">
                  <c:v>204.532567616417</c:v>
                </c:pt>
                <c:pt idx="418">
                  <c:v>204.050350015438</c:v>
                </c:pt>
                <c:pt idx="419">
                  <c:v>203.56955491214</c:v>
                </c:pt>
                <c:pt idx="420">
                  <c:v>203.090178770805</c:v>
                </c:pt>
                <c:pt idx="421">
                  <c:v>202.612218077806</c:v>
                </c:pt>
                <c:pt idx="422">
                  <c:v>202.135669341431</c:v>
                </c:pt>
                <c:pt idx="423">
                  <c:v>201.660529091708</c:v>
                </c:pt>
                <c:pt idx="424">
                  <c:v>201.18679388023</c:v>
                </c:pt>
                <c:pt idx="425">
                  <c:v>200.714460279987</c:v>
                </c:pt>
                <c:pt idx="426">
                  <c:v>200.243524885195</c:v>
                </c:pt>
                <c:pt idx="427">
                  <c:v>199.773984311126</c:v>
                </c:pt>
                <c:pt idx="428">
                  <c:v>199.305835193948</c:v>
                </c:pt>
                <c:pt idx="429">
                  <c:v>198.839074190555</c:v>
                </c:pt>
                <c:pt idx="430">
                  <c:v>198.373697978407</c:v>
                </c:pt>
                <c:pt idx="431">
                  <c:v>197.909703255371</c:v>
                </c:pt>
                <c:pt idx="432">
                  <c:v>197.44708673956</c:v>
                </c:pt>
                <c:pt idx="433">
                  <c:v>196.985845169176</c:v>
                </c:pt>
                <c:pt idx="434">
                  <c:v>196.525975302354</c:v>
                </c:pt>
                <c:pt idx="435">
                  <c:v>196.067473917009</c:v>
                </c:pt>
                <c:pt idx="436">
                  <c:v>195.610337810683</c:v>
                </c:pt>
                <c:pt idx="437">
                  <c:v>195.154563800394</c:v>
                </c:pt>
                <c:pt idx="438">
                  <c:v>194.700148722485</c:v>
                </c:pt>
                <c:pt idx="439">
                  <c:v>194.247089432481</c:v>
                </c:pt>
                <c:pt idx="440">
                  <c:v>193.795382804937</c:v>
                </c:pt>
                <c:pt idx="441">
                  <c:v>193.345025733296</c:v>
                </c:pt>
                <c:pt idx="442">
                  <c:v>192.896015129746</c:v>
                </c:pt>
                <c:pt idx="443">
                  <c:v>192.448347925079</c:v>
                </c:pt>
                <c:pt idx="444">
                  <c:v>192.002021068546</c:v>
                </c:pt>
                <c:pt idx="445">
                  <c:v>191.557031527724</c:v>
                </c:pt>
                <c:pt idx="446">
                  <c:v>191.113376288373</c:v>
                </c:pt>
                <c:pt idx="447">
                  <c:v>190.671052354305</c:v>
                </c:pt>
                <c:pt idx="448">
                  <c:v>190.230056747244</c:v>
                </c:pt>
                <c:pt idx="449">
                  <c:v>189.790386506697</c:v>
                </c:pt>
                <c:pt idx="450">
                  <c:v>189.35203868982</c:v>
                </c:pt>
                <c:pt idx="451">
                  <c:v>188.915010371285</c:v>
                </c:pt>
                <c:pt idx="452">
                  <c:v>188.479298643155</c:v>
                </c:pt>
                <c:pt idx="453">
                  <c:v>188.044900614752</c:v>
                </c:pt>
                <c:pt idx="454">
                  <c:v>187.611813412532</c:v>
                </c:pt>
                <c:pt idx="455">
                  <c:v>187.180034179959</c:v>
                </c:pt>
                <c:pt idx="456">
                  <c:v>186.74956007738</c:v>
                </c:pt>
                <c:pt idx="457">
                  <c:v>186.320388281903</c:v>
                </c:pt>
                <c:pt idx="458">
                  <c:v>185.892515987273</c:v>
                </c:pt>
                <c:pt idx="459">
                  <c:v>185.465940403755</c:v>
                </c:pt>
                <c:pt idx="460">
                  <c:v>185.040658758009</c:v>
                </c:pt>
                <c:pt idx="461">
                  <c:v>184.616668292976</c:v>
                </c:pt>
                <c:pt idx="462">
                  <c:v>184.193966267759</c:v>
                </c:pt>
                <c:pt idx="463">
                  <c:v>183.772549957508</c:v>
                </c:pt>
                <c:pt idx="464">
                  <c:v>183.352416653302</c:v>
                </c:pt>
                <c:pt idx="465">
                  <c:v>182.933563662041</c:v>
                </c:pt>
                <c:pt idx="466">
                  <c:v>182.515988306325</c:v>
                </c:pt>
                <c:pt idx="467">
                  <c:v>182.099687924352</c:v>
                </c:pt>
                <c:pt idx="468">
                  <c:v>181.684659869798</c:v>
                </c:pt>
                <c:pt idx="469">
                  <c:v>181.270901511714</c:v>
                </c:pt>
                <c:pt idx="470">
                  <c:v>180.858410234417</c:v>
                </c:pt>
                <c:pt idx="471">
                  <c:v>180.447183437377</c:v>
                </c:pt>
                <c:pt idx="472">
                  <c:v>180.037218535119</c:v>
                </c:pt>
                <c:pt idx="473">
                  <c:v>179.62851295711</c:v>
                </c:pt>
                <c:pt idx="474">
                  <c:v>179.22106414766</c:v>
                </c:pt>
                <c:pt idx="475">
                  <c:v>178.814869565816</c:v>
                </c:pt>
                <c:pt idx="476">
                  <c:v>178.409926685261</c:v>
                </c:pt>
                <c:pt idx="477">
                  <c:v>178.00623299421</c:v>
                </c:pt>
                <c:pt idx="478">
                  <c:v>177.603785995314</c:v>
                </c:pt>
                <c:pt idx="479">
                  <c:v>177.202583205556</c:v>
                </c:pt>
                <c:pt idx="480">
                  <c:v>176.802622156156</c:v>
                </c:pt>
                <c:pt idx="481">
                  <c:v>176.403900392472</c:v>
                </c:pt>
                <c:pt idx="482">
                  <c:v>176.0064154739</c:v>
                </c:pt>
                <c:pt idx="483">
                  <c:v>175.610164973787</c:v>
                </c:pt>
                <c:pt idx="484">
                  <c:v>175.215146479325</c:v>
                </c:pt>
                <c:pt idx="485">
                  <c:v>174.821357591465</c:v>
                </c:pt>
                <c:pt idx="486">
                  <c:v>174.428795924824</c:v>
                </c:pt>
                <c:pt idx="487">
                  <c:v>174.037459107585</c:v>
                </c:pt>
                <c:pt idx="488">
                  <c:v>173.647344781415</c:v>
                </c:pt>
                <c:pt idx="489">
                  <c:v>173.258450601369</c:v>
                </c:pt>
                <c:pt idx="490">
                  <c:v>172.870774235801</c:v>
                </c:pt>
                <c:pt idx="491">
                  <c:v>172.484313366277</c:v>
                </c:pt>
                <c:pt idx="492">
                  <c:v>172.099065687485</c:v>
                </c:pt>
                <c:pt idx="493">
                  <c:v>171.715028907148</c:v>
                </c:pt>
                <c:pt idx="494">
                  <c:v>171.332200745939</c:v>
                </c:pt>
                <c:pt idx="495">
                  <c:v>170.950578937395</c:v>
                </c:pt>
                <c:pt idx="496">
                  <c:v>170.57016122783</c:v>
                </c:pt>
                <c:pt idx="497">
                  <c:v>170.190945376255</c:v>
                </c:pt>
                <c:pt idx="498">
                  <c:v>169.812929154289</c:v>
                </c:pt>
                <c:pt idx="499">
                  <c:v>169.436110346083</c:v>
                </c:pt>
                <c:pt idx="500">
                  <c:v>169.060486748232</c:v>
                </c:pt>
                <c:pt idx="501">
                  <c:v>168.686056169701</c:v>
                </c:pt>
                <c:pt idx="502">
                  <c:v>168.312816431736</c:v>
                </c:pt>
                <c:pt idx="503">
                  <c:v>167.940765367792</c:v>
                </c:pt>
                <c:pt idx="504">
                  <c:v>167.569900823451</c:v>
                </c:pt>
                <c:pt idx="505">
                  <c:v>167.200220656344</c:v>
                </c:pt>
                <c:pt idx="506">
                  <c:v>166.831722736073</c:v>
                </c:pt>
                <c:pt idx="507">
                  <c:v>166.464404944135</c:v>
                </c:pt>
                <c:pt idx="508">
                  <c:v>166.098265173847</c:v>
                </c:pt>
                <c:pt idx="509">
                  <c:v>165.733301330269</c:v>
                </c:pt>
                <c:pt idx="510">
                  <c:v>165.369511330128</c:v>
                </c:pt>
                <c:pt idx="511">
                  <c:v>165.00689310175</c:v>
                </c:pt>
                <c:pt idx="512">
                  <c:v>164.645444584979</c:v>
                </c:pt>
                <c:pt idx="513">
                  <c:v>164.285163731109</c:v>
                </c:pt>
                <c:pt idx="514">
                  <c:v>163.926048502811</c:v>
                </c:pt>
                <c:pt idx="515">
                  <c:v>163.568096874061</c:v>
                </c:pt>
                <c:pt idx="516">
                  <c:v>163.21130683007</c:v>
                </c:pt>
                <c:pt idx="517">
                  <c:v>162.855676367212</c:v>
                </c:pt>
                <c:pt idx="518">
                  <c:v>162.501203492957</c:v>
                </c:pt>
                <c:pt idx="519">
                  <c:v>162.147886225802</c:v>
                </c:pt>
                <c:pt idx="520">
                  <c:v>161.795722595201</c:v>
                </c:pt>
                <c:pt idx="521">
                  <c:v>161.444710641496</c:v>
                </c:pt>
                <c:pt idx="522">
                  <c:v>161.094848415854</c:v>
                </c:pt>
                <c:pt idx="523">
                  <c:v>160.746133980197</c:v>
                </c:pt>
                <c:pt idx="524">
                  <c:v>160.39856540714</c:v>
                </c:pt>
                <c:pt idx="525">
                  <c:v>160.05214077992</c:v>
                </c:pt>
                <c:pt idx="526">
                  <c:v>159.706858192335</c:v>
                </c:pt>
                <c:pt idx="527">
                  <c:v>159.36271574868</c:v>
                </c:pt>
                <c:pt idx="528">
                  <c:v>159.019711563682</c:v>
                </c:pt>
                <c:pt idx="529">
                  <c:v>158.677843762436</c:v>
                </c:pt>
                <c:pt idx="530">
                  <c:v>158.337110480346</c:v>
                </c:pt>
                <c:pt idx="531">
                  <c:v>157.997509863058</c:v>
                </c:pt>
                <c:pt idx="532">
                  <c:v>157.659040066403</c:v>
                </c:pt>
                <c:pt idx="533">
                  <c:v>157.321699256333</c:v>
                </c:pt>
                <c:pt idx="534">
                  <c:v>156.985485608863</c:v>
                </c:pt>
                <c:pt idx="535">
                  <c:v>156.650397310009</c:v>
                </c:pt>
                <c:pt idx="536">
                  <c:v>156.31643255573</c:v>
                </c:pt>
                <c:pt idx="537">
                  <c:v>155.983589551867</c:v>
                </c:pt>
                <c:pt idx="538">
                  <c:v>155.651866514089</c:v>
                </c:pt>
                <c:pt idx="539">
                  <c:v>155.321261667831</c:v>
                </c:pt>
                <c:pt idx="540">
                  <c:v>154.991773248236</c:v>
                </c:pt>
                <c:pt idx="541">
                  <c:v>154.663399500102</c:v>
                </c:pt>
                <c:pt idx="542">
                  <c:v>154.336138677825</c:v>
                </c:pt>
                <c:pt idx="543">
                  <c:v>154.00998904534</c:v>
                </c:pt>
                <c:pt idx="544">
                  <c:v>153.684948876065</c:v>
                </c:pt>
                <c:pt idx="545">
                  <c:v>153.361016452854</c:v>
                </c:pt>
                <c:pt idx="546">
                  <c:v>153.038190067931</c:v>
                </c:pt>
                <c:pt idx="547">
                  <c:v>152.716468022845</c:v>
                </c:pt>
                <c:pt idx="548">
                  <c:v>152.395848628412</c:v>
                </c:pt>
                <c:pt idx="549">
                  <c:v>152.076330204665</c:v>
                </c:pt>
                <c:pt idx="550">
                  <c:v>151.757911080795</c:v>
                </c:pt>
                <c:pt idx="551">
                  <c:v>151.440589595108</c:v>
                </c:pt>
                <c:pt idx="552">
                  <c:v>151.124364094964</c:v>
                </c:pt>
                <c:pt idx="553">
                  <c:v>150.809232936733</c:v>
                </c:pt>
                <c:pt idx="554">
                  <c:v>150.495194485739</c:v>
                </c:pt>
                <c:pt idx="555">
                  <c:v>150.182247116213</c:v>
                </c:pt>
                <c:pt idx="556">
                  <c:v>149.87038921124</c:v>
                </c:pt>
                <c:pt idx="557">
                  <c:v>149.559619162711</c:v>
                </c:pt>
                <c:pt idx="558">
                  <c:v>149.249935371273</c:v>
                </c:pt>
                <c:pt idx="559">
                  <c:v>148.941336246281</c:v>
                </c:pt>
                <c:pt idx="560">
                  <c:v>148.633820205749</c:v>
                </c:pt>
                <c:pt idx="561">
                  <c:v>148.327385676303</c:v>
                </c:pt>
                <c:pt idx="562">
                  <c:v>148.022031093131</c:v>
                </c:pt>
                <c:pt idx="563">
                  <c:v>147.717754899938</c:v>
                </c:pt>
                <c:pt idx="564">
                  <c:v>147.414555548897</c:v>
                </c:pt>
                <c:pt idx="565">
                  <c:v>147.112431500606</c:v>
                </c:pt>
                <c:pt idx="566">
                  <c:v>146.811381224038</c:v>
                </c:pt>
                <c:pt idx="567">
                  <c:v>146.511403196497</c:v>
                </c:pt>
                <c:pt idx="568">
                  <c:v>146.212495903575</c:v>
                </c:pt>
                <c:pt idx="569">
                  <c:v>145.914657839103</c:v>
                </c:pt>
                <c:pt idx="570">
                  <c:v>145.617887505107</c:v>
                </c:pt>
                <c:pt idx="571">
                  <c:v>145.322183411767</c:v>
                </c:pt>
                <c:pt idx="572">
                  <c:v>145.027544077372</c:v>
                </c:pt>
                <c:pt idx="573">
                  <c:v>144.733968028272</c:v>
                </c:pt>
                <c:pt idx="574">
                  <c:v>144.441453798843</c:v>
                </c:pt>
                <c:pt idx="575">
                  <c:v>144.149999931436</c:v>
                </c:pt>
                <c:pt idx="576">
                  <c:v>143.859604976341</c:v>
                </c:pt>
                <c:pt idx="577">
                  <c:v>143.570267491739</c:v>
                </c:pt>
                <c:pt idx="578">
                  <c:v>143.281986043668</c:v>
                </c:pt>
                <c:pt idx="579">
                  <c:v>142.994759205974</c:v>
                </c:pt>
                <c:pt idx="580">
                  <c:v>142.708585560273</c:v>
                </c:pt>
                <c:pt idx="581">
                  <c:v>142.423463695911</c:v>
                </c:pt>
                <c:pt idx="582">
                  <c:v>142.139392209923</c:v>
                </c:pt>
                <c:pt idx="583">
                  <c:v>141.856369706993</c:v>
                </c:pt>
                <c:pt idx="584">
                  <c:v>141.574394799413</c:v>
                </c:pt>
                <c:pt idx="585">
                  <c:v>141.293466107047</c:v>
                </c:pt>
                <c:pt idx="586">
                  <c:v>141.013582257286</c:v>
                </c:pt>
                <c:pt idx="587">
                  <c:v>140.734741885016</c:v>
                </c:pt>
                <c:pt idx="588">
                  <c:v>140.456943632574</c:v>
                </c:pt>
                <c:pt idx="589">
                  <c:v>140.180186149714</c:v>
                </c:pt>
                <c:pt idx="590">
                  <c:v>139.904468093565</c:v>
                </c:pt>
                <c:pt idx="591">
                  <c:v>139.629788128599</c:v>
                </c:pt>
                <c:pt idx="592">
                  <c:v>139.356144926586</c:v>
                </c:pt>
                <c:pt idx="593">
                  <c:v>139.083537166566</c:v>
                </c:pt>
                <c:pt idx="594">
                  <c:v>138.811963534804</c:v>
                </c:pt>
                <c:pt idx="595">
                  <c:v>138.541422724761</c:v>
                </c:pt>
                <c:pt idx="596">
                  <c:v>138.271913437052</c:v>
                </c:pt>
                <c:pt idx="597">
                  <c:v>138.003434379412</c:v>
                </c:pt>
                <c:pt idx="598">
                  <c:v>137.735984266665</c:v>
                </c:pt>
                <c:pt idx="599">
                  <c:v>137.469561820679</c:v>
                </c:pt>
                <c:pt idx="600">
                  <c:v>137.204165770343</c:v>
                </c:pt>
                <c:pt idx="601">
                  <c:v>136.939794851523</c:v>
                </c:pt>
                <c:pt idx="602">
                  <c:v>136.676447807031</c:v>
                </c:pt>
                <c:pt idx="603">
                  <c:v>136.414123386592</c:v>
                </c:pt>
                <c:pt idx="604">
                  <c:v>136.152820346808</c:v>
                </c:pt>
                <c:pt idx="605">
                  <c:v>135.892537451127</c:v>
                </c:pt>
                <c:pt idx="606">
                  <c:v>135.633273469806</c:v>
                </c:pt>
                <c:pt idx="607">
                  <c:v>135.375027179882</c:v>
                </c:pt>
                <c:pt idx="608">
                  <c:v>135.117797365136</c:v>
                </c:pt>
                <c:pt idx="609">
                  <c:v>134.861582816064</c:v>
                </c:pt>
                <c:pt idx="610">
                  <c:v>134.606382329841</c:v>
                </c:pt>
                <c:pt idx="611">
                  <c:v>134.35219471029</c:v>
                </c:pt>
                <c:pt idx="612">
                  <c:v>134.099018767853</c:v>
                </c:pt>
                <c:pt idx="613">
                  <c:v>133.846853319555</c:v>
                </c:pt>
                <c:pt idx="614">
                  <c:v>133.595697188978</c:v>
                </c:pt>
                <c:pt idx="615">
                  <c:v>133.345549206225</c:v>
                </c:pt>
                <c:pt idx="616">
                  <c:v>133.096408207892</c:v>
                </c:pt>
                <c:pt idx="617">
                  <c:v>132.848273037038</c:v>
                </c:pt>
                <c:pt idx="618">
                  <c:v>132.601142543152</c:v>
                </c:pt>
                <c:pt idx="619">
                  <c:v>132.355015582126</c:v>
                </c:pt>
                <c:pt idx="620">
                  <c:v>132.109891016223</c:v>
                </c:pt>
                <c:pt idx="621">
                  <c:v>131.86576771405</c:v>
                </c:pt>
                <c:pt idx="622">
                  <c:v>131.622644550525</c:v>
                </c:pt>
                <c:pt idx="623">
                  <c:v>131.380520406851</c:v>
                </c:pt>
                <c:pt idx="624">
                  <c:v>131.139394170485</c:v>
                </c:pt>
                <c:pt idx="625">
                  <c:v>130.899264735113</c:v>
                </c:pt>
                <c:pt idx="626">
                  <c:v>130.660131000616</c:v>
                </c:pt>
                <c:pt idx="627">
                  <c:v>130.421991873047</c:v>
                </c:pt>
                <c:pt idx="628">
                  <c:v>130.1848462646</c:v>
                </c:pt>
                <c:pt idx="629">
                  <c:v>129.948693093584</c:v>
                </c:pt>
                <c:pt idx="630">
                  <c:v>129.713531284393</c:v>
                </c:pt>
                <c:pt idx="631">
                  <c:v>129.479359767482</c:v>
                </c:pt>
                <c:pt idx="632">
                  <c:v>129.246177479337</c:v>
                </c:pt>
                <c:pt idx="633">
                  <c:v>129.01398336245</c:v>
                </c:pt>
                <c:pt idx="634">
                  <c:v>128.782776365293</c:v>
                </c:pt>
                <c:pt idx="635">
                  <c:v>128.552555442287</c:v>
                </c:pt>
                <c:pt idx="636">
                  <c:v>128.323319553783</c:v>
                </c:pt>
                <c:pt idx="637">
                  <c:v>128.095067666028</c:v>
                </c:pt>
                <c:pt idx="638">
                  <c:v>127.867798751147</c:v>
                </c:pt>
                <c:pt idx="639">
                  <c:v>127.641511787109</c:v>
                </c:pt>
                <c:pt idx="640">
                  <c:v>127.416205757711</c:v>
                </c:pt>
                <c:pt idx="641">
                  <c:v>127.191879652544</c:v>
                </c:pt>
                <c:pt idx="642">
                  <c:v>126.968532466973</c:v>
                </c:pt>
                <c:pt idx="643">
                  <c:v>126.746163202111</c:v>
                </c:pt>
                <c:pt idx="644">
                  <c:v>126.524770864794</c:v>
                </c:pt>
                <c:pt idx="645">
                  <c:v>126.304354467558</c:v>
                </c:pt>
                <c:pt idx="646">
                  <c:v>126.084913028611</c:v>
                </c:pt>
                <c:pt idx="647">
                  <c:v>125.866445571815</c:v>
                </c:pt>
                <c:pt idx="648">
                  <c:v>125.648951126654</c:v>
                </c:pt>
                <c:pt idx="649">
                  <c:v>125.43242872822</c:v>
                </c:pt>
                <c:pt idx="650">
                  <c:v>125.21687741718</c:v>
                </c:pt>
                <c:pt idx="651">
                  <c:v>125.00229623976</c:v>
                </c:pt>
                <c:pt idx="652">
                  <c:v>124.788684247716</c:v>
                </c:pt>
                <c:pt idx="653">
                  <c:v>124.576040498317</c:v>
                </c:pt>
                <c:pt idx="654">
                  <c:v>124.364364054318</c:v>
                </c:pt>
                <c:pt idx="655">
                  <c:v>124.153653983937</c:v>
                </c:pt>
                <c:pt idx="656">
                  <c:v>123.943909360835</c:v>
                </c:pt>
                <c:pt idx="657">
                  <c:v>123.735129264095</c:v>
                </c:pt>
                <c:pt idx="658">
                  <c:v>123.527312778194</c:v>
                </c:pt>
                <c:pt idx="659">
                  <c:v>123.320458992988</c:v>
                </c:pt>
                <c:pt idx="660">
                  <c:v>123.114567003685</c:v>
                </c:pt>
                <c:pt idx="661">
                  <c:v>122.909635910826</c:v>
                </c:pt>
                <c:pt idx="662">
                  <c:v>122.705664820264</c:v>
                </c:pt>
                <c:pt idx="663">
                  <c:v>122.502652843141</c:v>
                </c:pt>
                <c:pt idx="664">
                  <c:v>122.300599095869</c:v>
                </c:pt>
                <c:pt idx="665">
                  <c:v>122.099502700106</c:v>
                </c:pt>
                <c:pt idx="666">
                  <c:v>121.899362782739</c:v>
                </c:pt>
                <c:pt idx="667">
                  <c:v>121.700178475861</c:v>
                </c:pt>
                <c:pt idx="668">
                  <c:v>121.501948916751</c:v>
                </c:pt>
                <c:pt idx="669">
                  <c:v>121.304673247855</c:v>
                </c:pt>
                <c:pt idx="670">
                  <c:v>121.108350616763</c:v>
                </c:pt>
                <c:pt idx="671">
                  <c:v>120.912980176192</c:v>
                </c:pt>
                <c:pt idx="672">
                  <c:v>120.718561083966</c:v>
                </c:pt>
                <c:pt idx="673">
                  <c:v>120.525092502995</c:v>
                </c:pt>
                <c:pt idx="674">
                  <c:v>120.332573601255</c:v>
                </c:pt>
                <c:pt idx="675">
                  <c:v>120.141003551772</c:v>
                </c:pt>
                <c:pt idx="676">
                  <c:v>119.950381532599</c:v>
                </c:pt>
                <c:pt idx="677">
                  <c:v>119.760706726799</c:v>
                </c:pt>
                <c:pt idx="678">
                  <c:v>119.571978322426</c:v>
                </c:pt>
                <c:pt idx="679">
                  <c:v>119.384195512505</c:v>
                </c:pt>
                <c:pt idx="680">
                  <c:v>119.197357495017</c:v>
                </c:pt>
                <c:pt idx="681">
                  <c:v>119.011463472876</c:v>
                </c:pt>
                <c:pt idx="682">
                  <c:v>118.826512653913</c:v>
                </c:pt>
                <c:pt idx="683">
                  <c:v>118.642504250859</c:v>
                </c:pt>
                <c:pt idx="684">
                  <c:v>118.459437481325</c:v>
                </c:pt>
                <c:pt idx="685">
                  <c:v>118.277311567784</c:v>
                </c:pt>
                <c:pt idx="686">
                  <c:v>118.096125737556</c:v>
                </c:pt>
                <c:pt idx="687">
                  <c:v>117.915879222787</c:v>
                </c:pt>
                <c:pt idx="688">
                  <c:v>117.736571260435</c:v>
                </c:pt>
                <c:pt idx="689">
                  <c:v>117.55820109225</c:v>
                </c:pt>
                <c:pt idx="690">
                  <c:v>117.380767964757</c:v>
                </c:pt>
                <c:pt idx="691">
                  <c:v>117.204271129242</c:v>
                </c:pt>
                <c:pt idx="692">
                  <c:v>117.028709841731</c:v>
                </c:pt>
                <c:pt idx="693">
                  <c:v>116.854083362977</c:v>
                </c:pt>
                <c:pt idx="694">
                  <c:v>116.680390958441</c:v>
                </c:pt>
                <c:pt idx="695">
                  <c:v>116.507631898274</c:v>
                </c:pt>
                <c:pt idx="696">
                  <c:v>116.335805457308</c:v>
                </c:pt>
                <c:pt idx="697">
                  <c:v>116.164910915029</c:v>
                </c:pt>
                <c:pt idx="698">
                  <c:v>115.994947555572</c:v>
                </c:pt>
                <c:pt idx="699">
                  <c:v>115.825914667695</c:v>
                </c:pt>
                <c:pt idx="700">
                  <c:v>115.657811544771</c:v>
                </c:pt>
                <c:pt idx="701">
                  <c:v>115.490637484768</c:v>
                </c:pt>
                <c:pt idx="702">
                  <c:v>115.324391790236</c:v>
                </c:pt>
                <c:pt idx="703">
                  <c:v>115.159073768288</c:v>
                </c:pt>
                <c:pt idx="704">
                  <c:v>114.994682730589</c:v>
                </c:pt>
                <c:pt idx="705">
                  <c:v>114.831217993338</c:v>
                </c:pt>
                <c:pt idx="706">
                  <c:v>114.668678877253</c:v>
                </c:pt>
                <c:pt idx="707">
                  <c:v>114.507064707559</c:v>
                </c:pt>
                <c:pt idx="708">
                  <c:v>114.346374813968</c:v>
                </c:pt>
                <c:pt idx="709">
                  <c:v>114.186608530671</c:v>
                </c:pt>
                <c:pt idx="710">
                  <c:v>114.027765196317</c:v>
                </c:pt>
                <c:pt idx="711">
                  <c:v>113.869844154001</c:v>
                </c:pt>
                <c:pt idx="712">
                  <c:v>113.712844751253</c:v>
                </c:pt>
                <c:pt idx="713">
                  <c:v>113.556766340018</c:v>
                </c:pt>
                <c:pt idx="714">
                  <c:v>113.401608276645</c:v>
                </c:pt>
                <c:pt idx="715">
                  <c:v>113.247369921875</c:v>
                </c:pt>
                <c:pt idx="716">
                  <c:v>113.094050640822</c:v>
                </c:pt>
                <c:pt idx="717">
                  <c:v>112.941649802964</c:v>
                </c:pt>
                <c:pt idx="718">
                  <c:v>112.790166782128</c:v>
                </c:pt>
                <c:pt idx="719">
                  <c:v>112.639600956473</c:v>
                </c:pt>
                <c:pt idx="720">
                  <c:v>112.489951708484</c:v>
                </c:pt>
                <c:pt idx="721">
                  <c:v>112.34121842495</c:v>
                </c:pt>
                <c:pt idx="722">
                  <c:v>112.193400496958</c:v>
                </c:pt>
                <c:pt idx="723">
                  <c:v>112.046497319876</c:v>
                </c:pt>
                <c:pt idx="724">
                  <c:v>111.900508293341</c:v>
                </c:pt>
                <c:pt idx="725">
                  <c:v>111.755432821248</c:v>
                </c:pt>
                <c:pt idx="726">
                  <c:v>111.611270311734</c:v>
                </c:pt>
                <c:pt idx="727">
                  <c:v>111.468020177167</c:v>
                </c:pt>
                <c:pt idx="728">
                  <c:v>111.325681834132</c:v>
                </c:pt>
                <c:pt idx="729">
                  <c:v>111.184254703425</c:v>
                </c:pt>
                <c:pt idx="730">
                  <c:v>111.043738210029</c:v>
                </c:pt>
                <c:pt idx="731">
                  <c:v>110.904131783114</c:v>
                </c:pt>
                <c:pt idx="732">
                  <c:v>110.765434856017</c:v>
                </c:pt>
                <c:pt idx="733">
                  <c:v>110.627646866232</c:v>
                </c:pt>
                <c:pt idx="734">
                  <c:v>110.4907672554</c:v>
                </c:pt>
                <c:pt idx="735">
                  <c:v>110.354795469295</c:v>
                </c:pt>
                <c:pt idx="736">
                  <c:v>110.219730957813</c:v>
                </c:pt>
                <c:pt idx="737">
                  <c:v>110.085573174961</c:v>
                </c:pt>
                <c:pt idx="738">
                  <c:v>109.952321578843</c:v>
                </c:pt>
                <c:pt idx="739">
                  <c:v>109.819975631655</c:v>
                </c:pt>
                <c:pt idx="740">
                  <c:v>109.688534799664</c:v>
                </c:pt>
                <c:pt idx="741">
                  <c:v>109.557998553207</c:v>
                </c:pt>
                <c:pt idx="742">
                  <c:v>109.428366366673</c:v>
                </c:pt>
                <c:pt idx="743">
                  <c:v>109.299637718492</c:v>
                </c:pt>
                <c:pt idx="744">
                  <c:v>109.171812091131</c:v>
                </c:pt>
                <c:pt idx="745">
                  <c:v>109.044888971075</c:v>
                </c:pt>
                <c:pt idx="746">
                  <c:v>108.918867848821</c:v>
                </c:pt>
                <c:pt idx="747">
                  <c:v>108.793748218865</c:v>
                </c:pt>
                <c:pt idx="748">
                  <c:v>108.669529579695</c:v>
                </c:pt>
                <c:pt idx="749">
                  <c:v>108.546211433777</c:v>
                </c:pt>
                <c:pt idx="750">
                  <c:v>108.423793287546</c:v>
                </c:pt>
                <c:pt idx="751">
                  <c:v>108.302274651395</c:v>
                </c:pt>
                <c:pt idx="752">
                  <c:v>108.181655039668</c:v>
                </c:pt>
                <c:pt idx="753">
                  <c:v>108.061933970646</c:v>
                </c:pt>
                <c:pt idx="754">
                  <c:v>107.943110966539</c:v>
                </c:pt>
                <c:pt idx="755">
                  <c:v>107.825185553476</c:v>
                </c:pt>
                <c:pt idx="756">
                  <c:v>107.708157261495</c:v>
                </c:pt>
                <c:pt idx="757">
                  <c:v>107.592025624535</c:v>
                </c:pt>
                <c:pt idx="758">
                  <c:v>107.476790180422</c:v>
                </c:pt>
                <c:pt idx="759">
                  <c:v>107.362450470866</c:v>
                </c:pt>
                <c:pt idx="760">
                  <c:v>107.249006041445</c:v>
                </c:pt>
                <c:pt idx="761">
                  <c:v>107.136456441602</c:v>
                </c:pt>
                <c:pt idx="762">
                  <c:v>107.024801224629</c:v>
                </c:pt>
                <c:pt idx="763">
                  <c:v>106.914039947665</c:v>
                </c:pt>
                <c:pt idx="764">
                  <c:v>106.804172171681</c:v>
                </c:pt>
                <c:pt idx="765">
                  <c:v>106.695197461475</c:v>
                </c:pt>
                <c:pt idx="766">
                  <c:v>106.587115385661</c:v>
                </c:pt>
                <c:pt idx="767">
                  <c:v>106.479925516662</c:v>
                </c:pt>
                <c:pt idx="768">
                  <c:v>106.373627430698</c:v>
                </c:pt>
                <c:pt idx="769">
                  <c:v>106.268220707783</c:v>
                </c:pt>
                <c:pt idx="770">
                  <c:v>106.16370493171</c:v>
                </c:pt>
                <c:pt idx="771">
                  <c:v>106.060079690047</c:v>
                </c:pt>
                <c:pt idx="772">
                  <c:v>105.957344574129</c:v>
                </c:pt>
                <c:pt idx="773">
                  <c:v>105.855499179045</c:v>
                </c:pt>
                <c:pt idx="774">
                  <c:v>105.754543103637</c:v>
                </c:pt>
                <c:pt idx="775">
                  <c:v>105.654475950483</c:v>
                </c:pt>
                <c:pt idx="776">
                  <c:v>105.555297325899</c:v>
                </c:pt>
                <c:pt idx="777">
                  <c:v>105.457006839922</c:v>
                </c:pt>
                <c:pt idx="778">
                  <c:v>105.359604106309</c:v>
                </c:pt>
                <c:pt idx="779">
                  <c:v>105.263088742524</c:v>
                </c:pt>
                <c:pt idx="780">
                  <c:v>105.167460369736</c:v>
                </c:pt>
                <c:pt idx="781">
                  <c:v>105.072718612805</c:v>
                </c:pt>
                <c:pt idx="782">
                  <c:v>104.978863100279</c:v>
                </c:pt>
                <c:pt idx="783">
                  <c:v>104.885893464385</c:v>
                </c:pt>
                <c:pt idx="784">
                  <c:v>104.793809341023</c:v>
                </c:pt>
                <c:pt idx="785">
                  <c:v>104.702610369755</c:v>
                </c:pt>
                <c:pt idx="786">
                  <c:v>104.612296193804</c:v>
                </c:pt>
                <c:pt idx="787">
                  <c:v>104.522866460041</c:v>
                </c:pt>
                <c:pt idx="788">
                  <c:v>104.43432081898</c:v>
                </c:pt>
                <c:pt idx="789">
                  <c:v>104.346658924772</c:v>
                </c:pt>
                <c:pt idx="790">
                  <c:v>104.259880435199</c:v>
                </c:pt>
                <c:pt idx="791">
                  <c:v>104.173985011664</c:v>
                </c:pt>
                <c:pt idx="792">
                  <c:v>104.088972319186</c:v>
                </c:pt>
                <c:pt idx="793">
                  <c:v>104.004842026393</c:v>
                </c:pt>
                <c:pt idx="794">
                  <c:v>103.921593805517</c:v>
                </c:pt>
                <c:pt idx="795">
                  <c:v>103.839227332386</c:v>
                </c:pt>
                <c:pt idx="796">
                  <c:v>103.757742286417</c:v>
                </c:pt>
                <c:pt idx="797">
                  <c:v>103.677138350612</c:v>
                </c:pt>
                <c:pt idx="798">
                  <c:v>103.597415211548</c:v>
                </c:pt>
                <c:pt idx="799">
                  <c:v>103.518572559376</c:v>
                </c:pt>
                <c:pt idx="800">
                  <c:v>103.44061008781</c:v>
                </c:pt>
                <c:pt idx="801">
                  <c:v>103.363527494124</c:v>
                </c:pt>
                <c:pt idx="802">
                  <c:v>103.287324479143</c:v>
                </c:pt>
                <c:pt idx="803">
                  <c:v>103.212000747243</c:v>
                </c:pt>
                <c:pt idx="804">
                  <c:v>103.137556006337</c:v>
                </c:pt>
                <c:pt idx="805">
                  <c:v>103.063989967876</c:v>
                </c:pt>
                <c:pt idx="806">
                  <c:v>102.991302346842</c:v>
                </c:pt>
                <c:pt idx="807">
                  <c:v>102.919492861737</c:v>
                </c:pt>
                <c:pt idx="808">
                  <c:v>102.848561234588</c:v>
                </c:pt>
                <c:pt idx="809">
                  <c:v>102.778507190929</c:v>
                </c:pt>
                <c:pt idx="810">
                  <c:v>102.709330459807</c:v>
                </c:pt>
                <c:pt idx="811">
                  <c:v>102.641030773769</c:v>
                </c:pt>
                <c:pt idx="812">
                  <c:v>102.573607868861</c:v>
                </c:pt>
                <c:pt idx="813">
                  <c:v>102.507061484619</c:v>
                </c:pt>
                <c:pt idx="814">
                  <c:v>102.44139136407</c:v>
                </c:pt>
                <c:pt idx="815">
                  <c:v>102.37659725372</c:v>
                </c:pt>
                <c:pt idx="816">
                  <c:v>102.312678903552</c:v>
                </c:pt>
                <c:pt idx="817">
                  <c:v>102.249636067026</c:v>
                </c:pt>
                <c:pt idx="818">
                  <c:v>102.187468501063</c:v>
                </c:pt>
                <c:pt idx="819">
                  <c:v>102.126175966053</c:v>
                </c:pt>
                <c:pt idx="820">
                  <c:v>102.065758225841</c:v>
                </c:pt>
                <c:pt idx="821">
                  <c:v>102.006215047726</c:v>
                </c:pt>
                <c:pt idx="822">
                  <c:v>101.947546202456</c:v>
                </c:pt>
                <c:pt idx="823">
                  <c:v>101.889751464224</c:v>
                </c:pt>
                <c:pt idx="824">
                  <c:v>101.832830610665</c:v>
                </c:pt>
                <c:pt idx="825">
                  <c:v>101.776783422846</c:v>
                </c:pt>
                <c:pt idx="826">
                  <c:v>101.721609685271</c:v>
                </c:pt>
                <c:pt idx="827">
                  <c:v>101.667309185867</c:v>
                </c:pt>
                <c:pt idx="828">
                  <c:v>101.613881715987</c:v>
                </c:pt>
                <c:pt idx="829">
                  <c:v>101.561327070402</c:v>
                </c:pt>
                <c:pt idx="830">
                  <c:v>101.5096450473</c:v>
                </c:pt>
                <c:pt idx="831">
                  <c:v>101.45883544828</c:v>
                </c:pt>
                <c:pt idx="832">
                  <c:v>101.408898078348</c:v>
                </c:pt>
                <c:pt idx="833">
                  <c:v>101.359832745915</c:v>
                </c:pt>
                <c:pt idx="834">
                  <c:v>101.311639262791</c:v>
                </c:pt>
                <c:pt idx="835">
                  <c:v>101.264317444185</c:v>
                </c:pt>
                <c:pt idx="836">
                  <c:v>101.217867108696</c:v>
                </c:pt>
                <c:pt idx="837">
                  <c:v>101.172288078316</c:v>
                </c:pt>
                <c:pt idx="838">
                  <c:v>101.127580178421</c:v>
                </c:pt>
                <c:pt idx="839">
                  <c:v>101.08374323777</c:v>
                </c:pt>
                <c:pt idx="840">
                  <c:v>101.040777088501</c:v>
                </c:pt>
                <c:pt idx="841">
                  <c:v>100.998681566131</c:v>
                </c:pt>
                <c:pt idx="842">
                  <c:v>100.957456509546</c:v>
                </c:pt>
                <c:pt idx="843">
                  <c:v>100.917101761007</c:v>
                </c:pt>
                <c:pt idx="844">
                  <c:v>100.877617166137</c:v>
                </c:pt>
                <c:pt idx="845">
                  <c:v>100.839002573927</c:v>
                </c:pt>
                <c:pt idx="846">
                  <c:v>100.801257836727</c:v>
                </c:pt>
                <c:pt idx="847">
                  <c:v>100.764382810246</c:v>
                </c:pt>
                <c:pt idx="848">
                  <c:v>100.728377353548</c:v>
                </c:pt>
                <c:pt idx="849">
                  <c:v>100.693241329051</c:v>
                </c:pt>
                <c:pt idx="850">
                  <c:v>100.658974602522</c:v>
                </c:pt>
                <c:pt idx="851">
                  <c:v>100.625577043077</c:v>
                </c:pt>
                <c:pt idx="852">
                  <c:v>100.593048523175</c:v>
                </c:pt>
                <c:pt idx="853">
                  <c:v>100.561388918621</c:v>
                </c:pt>
                <c:pt idx="854">
                  <c:v>100.530598108556</c:v>
                </c:pt>
                <c:pt idx="855">
                  <c:v>100.500675975463</c:v>
                </c:pt>
                <c:pt idx="856">
                  <c:v>100.471622405158</c:v>
                </c:pt>
                <c:pt idx="857">
                  <c:v>100.443437286793</c:v>
                </c:pt>
                <c:pt idx="858">
                  <c:v>100.41612051285</c:v>
                </c:pt>
                <c:pt idx="859">
                  <c:v>100.389671979139</c:v>
                </c:pt>
                <c:pt idx="860">
                  <c:v>100.364091584801</c:v>
                </c:pt>
                <c:pt idx="861">
                  <c:v>100.3393792323</c:v>
                </c:pt>
                <c:pt idx="862">
                  <c:v>100.315534827423</c:v>
                </c:pt>
                <c:pt idx="863">
                  <c:v>100.292558279282</c:v>
                </c:pt>
                <c:pt idx="864">
                  <c:v>100.270449500305</c:v>
                </c:pt>
                <c:pt idx="865">
                  <c:v>100.249208406242</c:v>
                </c:pt>
                <c:pt idx="866">
                  <c:v>100.228834916157</c:v>
                </c:pt>
                <c:pt idx="867">
                  <c:v>100.209328952432</c:v>
                </c:pt>
                <c:pt idx="868">
                  <c:v>100.190690440761</c:v>
                </c:pt>
                <c:pt idx="869">
                  <c:v>100.172919310151</c:v>
                </c:pt>
                <c:pt idx="870">
                  <c:v>100.156015492918</c:v>
                </c:pt>
                <c:pt idx="871">
                  <c:v>100.139978924692</c:v>
                </c:pt>
                <c:pt idx="872">
                  <c:v>100.124809544408</c:v>
                </c:pt>
                <c:pt idx="873">
                  <c:v>100.110507294309</c:v>
                </c:pt>
                <c:pt idx="874">
                  <c:v>100.097072119945</c:v>
                </c:pt>
                <c:pt idx="875">
                  <c:v>100.084503970171</c:v>
                </c:pt>
                <c:pt idx="876">
                  <c:v>100.072802797146</c:v>
                </c:pt>
                <c:pt idx="877">
                  <c:v>100.061968556333</c:v>
                </c:pt>
                <c:pt idx="878">
                  <c:v>100.052001206496</c:v>
                </c:pt>
                <c:pt idx="879">
                  <c:v>100.042900709702</c:v>
                </c:pt>
                <c:pt idx="880">
                  <c:v>100.034667031319</c:v>
                </c:pt>
                <c:pt idx="881">
                  <c:v>100.027300140014</c:v>
                </c:pt>
                <c:pt idx="882">
                  <c:v>100.020800007755</c:v>
                </c:pt>
                <c:pt idx="883">
                  <c:v>100.015166609809</c:v>
                </c:pt>
                <c:pt idx="884">
                  <c:v>100.010399924742</c:v>
                </c:pt>
                <c:pt idx="885">
                  <c:v>100.006499934417</c:v>
                </c:pt>
                <c:pt idx="886">
                  <c:v>100.003466623995</c:v>
                </c:pt>
                <c:pt idx="887">
                  <c:v>100.001299981938</c:v>
                </c:pt>
                <c:pt idx="888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66872"/>
        <c:axId val="870357871"/>
      </c:scatterChart>
      <c:valAx>
        <c:axId val="52096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357871"/>
        <c:crosses val="autoZero"/>
        <c:crossBetween val="midCat"/>
      </c:valAx>
      <c:valAx>
        <c:axId val="8703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96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'10-6纯录取率赋分'!$O$4:$O$970</c:f>
              <c:numCache>
                <c:formatCode>General</c:formatCode>
                <c:ptCount val="967"/>
                <c:pt idx="0">
                  <c:v>967</c:v>
                </c:pt>
                <c:pt idx="1">
                  <c:v>966</c:v>
                </c:pt>
                <c:pt idx="2">
                  <c:v>965</c:v>
                </c:pt>
                <c:pt idx="3">
                  <c:v>964</c:v>
                </c:pt>
                <c:pt idx="4">
                  <c:v>963</c:v>
                </c:pt>
                <c:pt idx="5">
                  <c:v>962</c:v>
                </c:pt>
                <c:pt idx="6">
                  <c:v>961</c:v>
                </c:pt>
                <c:pt idx="7">
                  <c:v>960</c:v>
                </c:pt>
                <c:pt idx="8">
                  <c:v>959</c:v>
                </c:pt>
                <c:pt idx="9">
                  <c:v>958</c:v>
                </c:pt>
                <c:pt idx="10">
                  <c:v>957</c:v>
                </c:pt>
                <c:pt idx="11">
                  <c:v>956</c:v>
                </c:pt>
                <c:pt idx="12">
                  <c:v>955</c:v>
                </c:pt>
                <c:pt idx="13">
                  <c:v>954</c:v>
                </c:pt>
                <c:pt idx="14">
                  <c:v>953</c:v>
                </c:pt>
                <c:pt idx="15">
                  <c:v>952</c:v>
                </c:pt>
                <c:pt idx="16">
                  <c:v>951</c:v>
                </c:pt>
                <c:pt idx="17">
                  <c:v>950</c:v>
                </c:pt>
                <c:pt idx="18">
                  <c:v>949</c:v>
                </c:pt>
                <c:pt idx="19">
                  <c:v>948</c:v>
                </c:pt>
                <c:pt idx="20">
                  <c:v>947</c:v>
                </c:pt>
                <c:pt idx="21">
                  <c:v>946</c:v>
                </c:pt>
                <c:pt idx="22">
                  <c:v>945</c:v>
                </c:pt>
                <c:pt idx="23">
                  <c:v>944</c:v>
                </c:pt>
                <c:pt idx="24">
                  <c:v>943</c:v>
                </c:pt>
                <c:pt idx="25">
                  <c:v>942</c:v>
                </c:pt>
                <c:pt idx="26">
                  <c:v>941</c:v>
                </c:pt>
                <c:pt idx="27">
                  <c:v>940</c:v>
                </c:pt>
                <c:pt idx="28">
                  <c:v>939</c:v>
                </c:pt>
                <c:pt idx="29">
                  <c:v>938</c:v>
                </c:pt>
                <c:pt idx="30">
                  <c:v>937</c:v>
                </c:pt>
                <c:pt idx="31">
                  <c:v>936</c:v>
                </c:pt>
                <c:pt idx="32">
                  <c:v>935</c:v>
                </c:pt>
                <c:pt idx="33">
                  <c:v>934</c:v>
                </c:pt>
                <c:pt idx="34">
                  <c:v>933</c:v>
                </c:pt>
                <c:pt idx="35">
                  <c:v>932</c:v>
                </c:pt>
                <c:pt idx="36">
                  <c:v>931</c:v>
                </c:pt>
                <c:pt idx="37">
                  <c:v>930</c:v>
                </c:pt>
                <c:pt idx="38">
                  <c:v>929</c:v>
                </c:pt>
                <c:pt idx="39">
                  <c:v>928</c:v>
                </c:pt>
                <c:pt idx="40">
                  <c:v>927</c:v>
                </c:pt>
                <c:pt idx="41">
                  <c:v>926</c:v>
                </c:pt>
                <c:pt idx="42">
                  <c:v>925</c:v>
                </c:pt>
                <c:pt idx="43">
                  <c:v>924</c:v>
                </c:pt>
                <c:pt idx="44">
                  <c:v>923</c:v>
                </c:pt>
                <c:pt idx="45">
                  <c:v>922</c:v>
                </c:pt>
                <c:pt idx="46">
                  <c:v>921</c:v>
                </c:pt>
                <c:pt idx="47">
                  <c:v>920</c:v>
                </c:pt>
                <c:pt idx="48">
                  <c:v>919</c:v>
                </c:pt>
                <c:pt idx="49">
                  <c:v>918</c:v>
                </c:pt>
                <c:pt idx="50">
                  <c:v>917</c:v>
                </c:pt>
                <c:pt idx="51">
                  <c:v>916</c:v>
                </c:pt>
                <c:pt idx="52">
                  <c:v>915</c:v>
                </c:pt>
                <c:pt idx="53">
                  <c:v>914</c:v>
                </c:pt>
                <c:pt idx="54">
                  <c:v>913</c:v>
                </c:pt>
                <c:pt idx="55">
                  <c:v>912</c:v>
                </c:pt>
                <c:pt idx="56">
                  <c:v>911</c:v>
                </c:pt>
                <c:pt idx="57">
                  <c:v>910</c:v>
                </c:pt>
                <c:pt idx="58">
                  <c:v>909</c:v>
                </c:pt>
                <c:pt idx="59">
                  <c:v>908</c:v>
                </c:pt>
                <c:pt idx="60">
                  <c:v>907</c:v>
                </c:pt>
                <c:pt idx="61">
                  <c:v>906</c:v>
                </c:pt>
                <c:pt idx="62">
                  <c:v>905</c:v>
                </c:pt>
                <c:pt idx="63">
                  <c:v>904</c:v>
                </c:pt>
                <c:pt idx="64">
                  <c:v>903</c:v>
                </c:pt>
                <c:pt idx="65">
                  <c:v>902</c:v>
                </c:pt>
                <c:pt idx="66">
                  <c:v>901</c:v>
                </c:pt>
                <c:pt idx="67">
                  <c:v>900</c:v>
                </c:pt>
                <c:pt idx="68">
                  <c:v>899</c:v>
                </c:pt>
                <c:pt idx="69">
                  <c:v>898</c:v>
                </c:pt>
                <c:pt idx="70">
                  <c:v>897</c:v>
                </c:pt>
                <c:pt idx="71">
                  <c:v>896</c:v>
                </c:pt>
                <c:pt idx="72">
                  <c:v>895</c:v>
                </c:pt>
                <c:pt idx="73">
                  <c:v>894</c:v>
                </c:pt>
                <c:pt idx="74">
                  <c:v>893</c:v>
                </c:pt>
                <c:pt idx="75">
                  <c:v>892</c:v>
                </c:pt>
                <c:pt idx="76">
                  <c:v>891</c:v>
                </c:pt>
                <c:pt idx="77">
                  <c:v>890</c:v>
                </c:pt>
                <c:pt idx="78">
                  <c:v>889</c:v>
                </c:pt>
                <c:pt idx="79">
                  <c:v>888</c:v>
                </c:pt>
                <c:pt idx="80">
                  <c:v>887</c:v>
                </c:pt>
                <c:pt idx="81">
                  <c:v>886</c:v>
                </c:pt>
                <c:pt idx="82">
                  <c:v>885</c:v>
                </c:pt>
                <c:pt idx="83">
                  <c:v>884</c:v>
                </c:pt>
                <c:pt idx="84">
                  <c:v>883</c:v>
                </c:pt>
                <c:pt idx="85">
                  <c:v>882</c:v>
                </c:pt>
                <c:pt idx="86">
                  <c:v>881</c:v>
                </c:pt>
                <c:pt idx="87">
                  <c:v>880</c:v>
                </c:pt>
                <c:pt idx="88">
                  <c:v>879</c:v>
                </c:pt>
                <c:pt idx="89">
                  <c:v>878</c:v>
                </c:pt>
                <c:pt idx="90">
                  <c:v>877</c:v>
                </c:pt>
                <c:pt idx="91">
                  <c:v>876</c:v>
                </c:pt>
                <c:pt idx="92">
                  <c:v>875</c:v>
                </c:pt>
                <c:pt idx="93">
                  <c:v>874</c:v>
                </c:pt>
                <c:pt idx="94">
                  <c:v>873</c:v>
                </c:pt>
                <c:pt idx="95">
                  <c:v>872</c:v>
                </c:pt>
                <c:pt idx="96">
                  <c:v>871</c:v>
                </c:pt>
                <c:pt idx="97">
                  <c:v>870</c:v>
                </c:pt>
                <c:pt idx="98">
                  <c:v>869</c:v>
                </c:pt>
                <c:pt idx="99">
                  <c:v>868</c:v>
                </c:pt>
                <c:pt idx="100">
                  <c:v>867</c:v>
                </c:pt>
                <c:pt idx="101">
                  <c:v>866</c:v>
                </c:pt>
                <c:pt idx="102">
                  <c:v>865</c:v>
                </c:pt>
                <c:pt idx="103">
                  <c:v>864</c:v>
                </c:pt>
                <c:pt idx="104">
                  <c:v>863</c:v>
                </c:pt>
                <c:pt idx="105">
                  <c:v>862</c:v>
                </c:pt>
                <c:pt idx="106">
                  <c:v>861</c:v>
                </c:pt>
                <c:pt idx="107">
                  <c:v>860</c:v>
                </c:pt>
                <c:pt idx="108">
                  <c:v>859</c:v>
                </c:pt>
                <c:pt idx="109">
                  <c:v>858</c:v>
                </c:pt>
                <c:pt idx="110">
                  <c:v>857</c:v>
                </c:pt>
                <c:pt idx="111">
                  <c:v>856</c:v>
                </c:pt>
                <c:pt idx="112">
                  <c:v>855</c:v>
                </c:pt>
                <c:pt idx="113">
                  <c:v>854</c:v>
                </c:pt>
                <c:pt idx="114">
                  <c:v>853</c:v>
                </c:pt>
                <c:pt idx="115">
                  <c:v>852</c:v>
                </c:pt>
                <c:pt idx="116">
                  <c:v>851</c:v>
                </c:pt>
                <c:pt idx="117">
                  <c:v>850</c:v>
                </c:pt>
                <c:pt idx="118">
                  <c:v>849</c:v>
                </c:pt>
                <c:pt idx="119">
                  <c:v>848</c:v>
                </c:pt>
                <c:pt idx="120">
                  <c:v>847</c:v>
                </c:pt>
                <c:pt idx="121">
                  <c:v>846</c:v>
                </c:pt>
                <c:pt idx="122">
                  <c:v>845</c:v>
                </c:pt>
                <c:pt idx="123">
                  <c:v>844</c:v>
                </c:pt>
                <c:pt idx="124">
                  <c:v>843</c:v>
                </c:pt>
                <c:pt idx="125">
                  <c:v>842</c:v>
                </c:pt>
                <c:pt idx="126">
                  <c:v>841</c:v>
                </c:pt>
                <c:pt idx="127">
                  <c:v>840</c:v>
                </c:pt>
                <c:pt idx="128">
                  <c:v>839</c:v>
                </c:pt>
                <c:pt idx="129">
                  <c:v>838</c:v>
                </c:pt>
                <c:pt idx="130">
                  <c:v>837</c:v>
                </c:pt>
                <c:pt idx="131">
                  <c:v>836</c:v>
                </c:pt>
                <c:pt idx="132">
                  <c:v>835</c:v>
                </c:pt>
                <c:pt idx="133">
                  <c:v>834</c:v>
                </c:pt>
                <c:pt idx="134">
                  <c:v>833</c:v>
                </c:pt>
                <c:pt idx="135">
                  <c:v>832</c:v>
                </c:pt>
                <c:pt idx="136">
                  <c:v>831</c:v>
                </c:pt>
                <c:pt idx="137">
                  <c:v>830</c:v>
                </c:pt>
                <c:pt idx="138">
                  <c:v>829</c:v>
                </c:pt>
                <c:pt idx="139">
                  <c:v>828</c:v>
                </c:pt>
                <c:pt idx="140">
                  <c:v>827</c:v>
                </c:pt>
                <c:pt idx="141">
                  <c:v>826</c:v>
                </c:pt>
                <c:pt idx="142">
                  <c:v>825</c:v>
                </c:pt>
                <c:pt idx="143">
                  <c:v>824</c:v>
                </c:pt>
                <c:pt idx="144">
                  <c:v>823</c:v>
                </c:pt>
                <c:pt idx="145">
                  <c:v>822</c:v>
                </c:pt>
                <c:pt idx="146">
                  <c:v>821</c:v>
                </c:pt>
                <c:pt idx="147">
                  <c:v>820</c:v>
                </c:pt>
                <c:pt idx="148">
                  <c:v>819</c:v>
                </c:pt>
                <c:pt idx="149">
                  <c:v>818</c:v>
                </c:pt>
                <c:pt idx="150">
                  <c:v>817</c:v>
                </c:pt>
                <c:pt idx="151">
                  <c:v>816</c:v>
                </c:pt>
                <c:pt idx="152">
                  <c:v>815</c:v>
                </c:pt>
                <c:pt idx="153">
                  <c:v>814</c:v>
                </c:pt>
                <c:pt idx="154">
                  <c:v>813</c:v>
                </c:pt>
                <c:pt idx="155">
                  <c:v>812</c:v>
                </c:pt>
                <c:pt idx="156">
                  <c:v>811</c:v>
                </c:pt>
                <c:pt idx="157">
                  <c:v>810</c:v>
                </c:pt>
                <c:pt idx="158">
                  <c:v>809</c:v>
                </c:pt>
                <c:pt idx="159">
                  <c:v>808</c:v>
                </c:pt>
                <c:pt idx="160">
                  <c:v>807</c:v>
                </c:pt>
                <c:pt idx="161">
                  <c:v>806</c:v>
                </c:pt>
                <c:pt idx="162">
                  <c:v>805</c:v>
                </c:pt>
                <c:pt idx="163">
                  <c:v>804</c:v>
                </c:pt>
                <c:pt idx="164">
                  <c:v>803</c:v>
                </c:pt>
                <c:pt idx="165">
                  <c:v>802</c:v>
                </c:pt>
                <c:pt idx="166">
                  <c:v>801</c:v>
                </c:pt>
                <c:pt idx="167">
                  <c:v>800</c:v>
                </c:pt>
                <c:pt idx="168">
                  <c:v>799</c:v>
                </c:pt>
                <c:pt idx="169">
                  <c:v>798</c:v>
                </c:pt>
                <c:pt idx="170">
                  <c:v>797</c:v>
                </c:pt>
                <c:pt idx="171">
                  <c:v>796</c:v>
                </c:pt>
                <c:pt idx="172">
                  <c:v>795</c:v>
                </c:pt>
                <c:pt idx="173">
                  <c:v>794</c:v>
                </c:pt>
                <c:pt idx="174">
                  <c:v>793</c:v>
                </c:pt>
                <c:pt idx="175">
                  <c:v>792</c:v>
                </c:pt>
                <c:pt idx="176">
                  <c:v>791</c:v>
                </c:pt>
                <c:pt idx="177">
                  <c:v>790</c:v>
                </c:pt>
                <c:pt idx="178">
                  <c:v>789</c:v>
                </c:pt>
                <c:pt idx="179">
                  <c:v>788</c:v>
                </c:pt>
                <c:pt idx="180">
                  <c:v>787</c:v>
                </c:pt>
                <c:pt idx="181">
                  <c:v>786</c:v>
                </c:pt>
                <c:pt idx="182">
                  <c:v>785</c:v>
                </c:pt>
                <c:pt idx="183">
                  <c:v>784</c:v>
                </c:pt>
                <c:pt idx="184">
                  <c:v>783</c:v>
                </c:pt>
                <c:pt idx="185">
                  <c:v>782</c:v>
                </c:pt>
                <c:pt idx="186">
                  <c:v>781</c:v>
                </c:pt>
                <c:pt idx="187">
                  <c:v>780</c:v>
                </c:pt>
                <c:pt idx="188">
                  <c:v>779</c:v>
                </c:pt>
                <c:pt idx="189">
                  <c:v>778</c:v>
                </c:pt>
                <c:pt idx="190">
                  <c:v>777</c:v>
                </c:pt>
                <c:pt idx="191">
                  <c:v>776</c:v>
                </c:pt>
                <c:pt idx="192">
                  <c:v>775</c:v>
                </c:pt>
                <c:pt idx="193">
                  <c:v>774</c:v>
                </c:pt>
                <c:pt idx="194">
                  <c:v>773</c:v>
                </c:pt>
                <c:pt idx="195">
                  <c:v>772</c:v>
                </c:pt>
                <c:pt idx="196">
                  <c:v>771</c:v>
                </c:pt>
                <c:pt idx="197">
                  <c:v>770</c:v>
                </c:pt>
                <c:pt idx="198">
                  <c:v>769</c:v>
                </c:pt>
                <c:pt idx="199">
                  <c:v>768</c:v>
                </c:pt>
                <c:pt idx="200">
                  <c:v>767</c:v>
                </c:pt>
                <c:pt idx="201">
                  <c:v>766</c:v>
                </c:pt>
                <c:pt idx="202">
                  <c:v>765</c:v>
                </c:pt>
                <c:pt idx="203">
                  <c:v>764</c:v>
                </c:pt>
                <c:pt idx="204">
                  <c:v>763</c:v>
                </c:pt>
                <c:pt idx="205">
                  <c:v>762</c:v>
                </c:pt>
                <c:pt idx="206">
                  <c:v>761</c:v>
                </c:pt>
                <c:pt idx="207">
                  <c:v>760</c:v>
                </c:pt>
                <c:pt idx="208">
                  <c:v>759</c:v>
                </c:pt>
                <c:pt idx="209">
                  <c:v>758</c:v>
                </c:pt>
                <c:pt idx="210">
                  <c:v>757</c:v>
                </c:pt>
                <c:pt idx="211">
                  <c:v>756</c:v>
                </c:pt>
                <c:pt idx="212">
                  <c:v>755</c:v>
                </c:pt>
                <c:pt idx="213">
                  <c:v>754</c:v>
                </c:pt>
                <c:pt idx="214">
                  <c:v>753</c:v>
                </c:pt>
                <c:pt idx="215">
                  <c:v>752</c:v>
                </c:pt>
                <c:pt idx="216">
                  <c:v>751</c:v>
                </c:pt>
                <c:pt idx="217">
                  <c:v>750</c:v>
                </c:pt>
                <c:pt idx="218">
                  <c:v>749</c:v>
                </c:pt>
                <c:pt idx="219">
                  <c:v>748</c:v>
                </c:pt>
                <c:pt idx="220">
                  <c:v>747</c:v>
                </c:pt>
                <c:pt idx="221">
                  <c:v>746</c:v>
                </c:pt>
                <c:pt idx="222">
                  <c:v>745</c:v>
                </c:pt>
                <c:pt idx="223">
                  <c:v>744</c:v>
                </c:pt>
                <c:pt idx="224">
                  <c:v>743</c:v>
                </c:pt>
                <c:pt idx="225">
                  <c:v>742</c:v>
                </c:pt>
                <c:pt idx="226">
                  <c:v>741</c:v>
                </c:pt>
                <c:pt idx="227">
                  <c:v>740</c:v>
                </c:pt>
                <c:pt idx="228">
                  <c:v>739</c:v>
                </c:pt>
                <c:pt idx="229">
                  <c:v>738</c:v>
                </c:pt>
                <c:pt idx="230">
                  <c:v>737</c:v>
                </c:pt>
                <c:pt idx="231">
                  <c:v>736</c:v>
                </c:pt>
                <c:pt idx="232">
                  <c:v>735</c:v>
                </c:pt>
                <c:pt idx="233">
                  <c:v>734</c:v>
                </c:pt>
                <c:pt idx="234">
                  <c:v>733</c:v>
                </c:pt>
                <c:pt idx="235">
                  <c:v>732</c:v>
                </c:pt>
                <c:pt idx="236">
                  <c:v>731</c:v>
                </c:pt>
                <c:pt idx="237">
                  <c:v>730</c:v>
                </c:pt>
                <c:pt idx="238">
                  <c:v>729</c:v>
                </c:pt>
                <c:pt idx="239">
                  <c:v>728</c:v>
                </c:pt>
                <c:pt idx="240">
                  <c:v>727</c:v>
                </c:pt>
                <c:pt idx="241">
                  <c:v>726</c:v>
                </c:pt>
                <c:pt idx="242">
                  <c:v>725</c:v>
                </c:pt>
                <c:pt idx="243">
                  <c:v>724</c:v>
                </c:pt>
                <c:pt idx="244">
                  <c:v>723</c:v>
                </c:pt>
                <c:pt idx="245">
                  <c:v>722</c:v>
                </c:pt>
                <c:pt idx="246">
                  <c:v>721</c:v>
                </c:pt>
                <c:pt idx="247">
                  <c:v>720</c:v>
                </c:pt>
                <c:pt idx="248">
                  <c:v>719</c:v>
                </c:pt>
                <c:pt idx="249">
                  <c:v>718</c:v>
                </c:pt>
                <c:pt idx="250">
                  <c:v>717</c:v>
                </c:pt>
                <c:pt idx="251">
                  <c:v>716</c:v>
                </c:pt>
                <c:pt idx="252">
                  <c:v>715</c:v>
                </c:pt>
                <c:pt idx="253">
                  <c:v>714</c:v>
                </c:pt>
                <c:pt idx="254">
                  <c:v>713</c:v>
                </c:pt>
                <c:pt idx="255">
                  <c:v>712</c:v>
                </c:pt>
                <c:pt idx="256">
                  <c:v>711</c:v>
                </c:pt>
                <c:pt idx="257">
                  <c:v>710</c:v>
                </c:pt>
                <c:pt idx="258">
                  <c:v>709</c:v>
                </c:pt>
                <c:pt idx="259">
                  <c:v>708</c:v>
                </c:pt>
                <c:pt idx="260">
                  <c:v>707</c:v>
                </c:pt>
                <c:pt idx="261">
                  <c:v>706</c:v>
                </c:pt>
                <c:pt idx="262">
                  <c:v>705</c:v>
                </c:pt>
                <c:pt idx="263">
                  <c:v>704</c:v>
                </c:pt>
                <c:pt idx="264">
                  <c:v>703</c:v>
                </c:pt>
                <c:pt idx="265">
                  <c:v>702</c:v>
                </c:pt>
                <c:pt idx="266">
                  <c:v>701</c:v>
                </c:pt>
                <c:pt idx="267">
                  <c:v>700</c:v>
                </c:pt>
                <c:pt idx="268">
                  <c:v>699</c:v>
                </c:pt>
                <c:pt idx="269">
                  <c:v>698</c:v>
                </c:pt>
                <c:pt idx="270">
                  <c:v>697</c:v>
                </c:pt>
                <c:pt idx="271">
                  <c:v>696</c:v>
                </c:pt>
                <c:pt idx="272">
                  <c:v>695</c:v>
                </c:pt>
                <c:pt idx="273">
                  <c:v>694</c:v>
                </c:pt>
                <c:pt idx="274">
                  <c:v>693</c:v>
                </c:pt>
                <c:pt idx="275">
                  <c:v>692</c:v>
                </c:pt>
                <c:pt idx="276">
                  <c:v>691</c:v>
                </c:pt>
                <c:pt idx="277">
                  <c:v>690</c:v>
                </c:pt>
                <c:pt idx="278">
                  <c:v>689</c:v>
                </c:pt>
                <c:pt idx="279">
                  <c:v>688</c:v>
                </c:pt>
                <c:pt idx="280">
                  <c:v>687</c:v>
                </c:pt>
                <c:pt idx="281">
                  <c:v>686</c:v>
                </c:pt>
                <c:pt idx="282">
                  <c:v>685</c:v>
                </c:pt>
                <c:pt idx="283">
                  <c:v>684</c:v>
                </c:pt>
                <c:pt idx="284">
                  <c:v>683</c:v>
                </c:pt>
                <c:pt idx="285">
                  <c:v>682</c:v>
                </c:pt>
                <c:pt idx="286">
                  <c:v>681</c:v>
                </c:pt>
                <c:pt idx="287">
                  <c:v>680</c:v>
                </c:pt>
                <c:pt idx="288">
                  <c:v>679</c:v>
                </c:pt>
                <c:pt idx="289">
                  <c:v>678</c:v>
                </c:pt>
                <c:pt idx="290">
                  <c:v>677</c:v>
                </c:pt>
                <c:pt idx="291">
                  <c:v>676</c:v>
                </c:pt>
                <c:pt idx="292">
                  <c:v>675</c:v>
                </c:pt>
                <c:pt idx="293">
                  <c:v>674</c:v>
                </c:pt>
                <c:pt idx="294">
                  <c:v>673</c:v>
                </c:pt>
                <c:pt idx="295">
                  <c:v>672</c:v>
                </c:pt>
                <c:pt idx="296">
                  <c:v>671</c:v>
                </c:pt>
                <c:pt idx="297">
                  <c:v>670</c:v>
                </c:pt>
                <c:pt idx="298">
                  <c:v>669</c:v>
                </c:pt>
                <c:pt idx="299">
                  <c:v>668</c:v>
                </c:pt>
                <c:pt idx="300">
                  <c:v>667</c:v>
                </c:pt>
                <c:pt idx="301">
                  <c:v>666</c:v>
                </c:pt>
                <c:pt idx="302">
                  <c:v>665</c:v>
                </c:pt>
                <c:pt idx="303">
                  <c:v>664</c:v>
                </c:pt>
                <c:pt idx="304">
                  <c:v>663</c:v>
                </c:pt>
                <c:pt idx="305">
                  <c:v>662</c:v>
                </c:pt>
                <c:pt idx="306">
                  <c:v>661</c:v>
                </c:pt>
                <c:pt idx="307">
                  <c:v>660</c:v>
                </c:pt>
                <c:pt idx="308">
                  <c:v>659</c:v>
                </c:pt>
                <c:pt idx="309">
                  <c:v>658</c:v>
                </c:pt>
                <c:pt idx="310">
                  <c:v>657</c:v>
                </c:pt>
                <c:pt idx="311">
                  <c:v>656</c:v>
                </c:pt>
                <c:pt idx="312">
                  <c:v>655</c:v>
                </c:pt>
                <c:pt idx="313">
                  <c:v>654</c:v>
                </c:pt>
                <c:pt idx="314">
                  <c:v>653</c:v>
                </c:pt>
                <c:pt idx="315">
                  <c:v>652</c:v>
                </c:pt>
                <c:pt idx="316">
                  <c:v>651</c:v>
                </c:pt>
                <c:pt idx="317">
                  <c:v>650</c:v>
                </c:pt>
                <c:pt idx="318">
                  <c:v>649</c:v>
                </c:pt>
                <c:pt idx="319">
                  <c:v>648</c:v>
                </c:pt>
                <c:pt idx="320">
                  <c:v>647</c:v>
                </c:pt>
                <c:pt idx="321">
                  <c:v>646</c:v>
                </c:pt>
                <c:pt idx="322">
                  <c:v>645</c:v>
                </c:pt>
                <c:pt idx="323">
                  <c:v>644</c:v>
                </c:pt>
                <c:pt idx="324">
                  <c:v>643</c:v>
                </c:pt>
                <c:pt idx="325">
                  <c:v>642</c:v>
                </c:pt>
                <c:pt idx="326">
                  <c:v>641</c:v>
                </c:pt>
                <c:pt idx="327">
                  <c:v>640</c:v>
                </c:pt>
                <c:pt idx="328">
                  <c:v>639</c:v>
                </c:pt>
                <c:pt idx="329">
                  <c:v>638</c:v>
                </c:pt>
                <c:pt idx="330">
                  <c:v>637</c:v>
                </c:pt>
                <c:pt idx="331">
                  <c:v>636</c:v>
                </c:pt>
                <c:pt idx="332">
                  <c:v>635</c:v>
                </c:pt>
                <c:pt idx="333">
                  <c:v>634</c:v>
                </c:pt>
                <c:pt idx="334">
                  <c:v>633</c:v>
                </c:pt>
                <c:pt idx="335">
                  <c:v>632</c:v>
                </c:pt>
                <c:pt idx="336">
                  <c:v>631</c:v>
                </c:pt>
                <c:pt idx="337">
                  <c:v>630</c:v>
                </c:pt>
                <c:pt idx="338">
                  <c:v>629</c:v>
                </c:pt>
                <c:pt idx="339">
                  <c:v>628</c:v>
                </c:pt>
                <c:pt idx="340">
                  <c:v>627</c:v>
                </c:pt>
                <c:pt idx="341">
                  <c:v>626</c:v>
                </c:pt>
                <c:pt idx="342">
                  <c:v>625</c:v>
                </c:pt>
                <c:pt idx="343">
                  <c:v>624</c:v>
                </c:pt>
                <c:pt idx="344">
                  <c:v>623</c:v>
                </c:pt>
                <c:pt idx="345">
                  <c:v>622</c:v>
                </c:pt>
                <c:pt idx="346">
                  <c:v>621</c:v>
                </c:pt>
                <c:pt idx="347">
                  <c:v>620</c:v>
                </c:pt>
                <c:pt idx="348">
                  <c:v>619</c:v>
                </c:pt>
                <c:pt idx="349">
                  <c:v>618</c:v>
                </c:pt>
                <c:pt idx="350">
                  <c:v>617</c:v>
                </c:pt>
                <c:pt idx="351">
                  <c:v>616</c:v>
                </c:pt>
                <c:pt idx="352">
                  <c:v>615</c:v>
                </c:pt>
                <c:pt idx="353">
                  <c:v>614</c:v>
                </c:pt>
                <c:pt idx="354">
                  <c:v>613</c:v>
                </c:pt>
                <c:pt idx="355">
                  <c:v>612</c:v>
                </c:pt>
                <c:pt idx="356">
                  <c:v>611</c:v>
                </c:pt>
                <c:pt idx="357">
                  <c:v>610</c:v>
                </c:pt>
                <c:pt idx="358">
                  <c:v>609</c:v>
                </c:pt>
                <c:pt idx="359">
                  <c:v>608</c:v>
                </c:pt>
                <c:pt idx="360">
                  <c:v>607</c:v>
                </c:pt>
                <c:pt idx="361">
                  <c:v>606</c:v>
                </c:pt>
                <c:pt idx="362">
                  <c:v>605</c:v>
                </c:pt>
                <c:pt idx="363">
                  <c:v>604</c:v>
                </c:pt>
                <c:pt idx="364">
                  <c:v>603</c:v>
                </c:pt>
                <c:pt idx="365">
                  <c:v>602</c:v>
                </c:pt>
                <c:pt idx="366">
                  <c:v>601</c:v>
                </c:pt>
                <c:pt idx="367">
                  <c:v>600</c:v>
                </c:pt>
                <c:pt idx="368">
                  <c:v>599</c:v>
                </c:pt>
                <c:pt idx="369">
                  <c:v>598</c:v>
                </c:pt>
                <c:pt idx="370">
                  <c:v>597</c:v>
                </c:pt>
                <c:pt idx="371">
                  <c:v>596</c:v>
                </c:pt>
                <c:pt idx="372">
                  <c:v>595</c:v>
                </c:pt>
                <c:pt idx="373">
                  <c:v>594</c:v>
                </c:pt>
                <c:pt idx="374">
                  <c:v>593</c:v>
                </c:pt>
                <c:pt idx="375">
                  <c:v>592</c:v>
                </c:pt>
                <c:pt idx="376">
                  <c:v>591</c:v>
                </c:pt>
                <c:pt idx="377">
                  <c:v>590</c:v>
                </c:pt>
                <c:pt idx="378">
                  <c:v>589</c:v>
                </c:pt>
                <c:pt idx="379">
                  <c:v>588</c:v>
                </c:pt>
                <c:pt idx="380">
                  <c:v>587</c:v>
                </c:pt>
                <c:pt idx="381">
                  <c:v>586</c:v>
                </c:pt>
                <c:pt idx="382">
                  <c:v>585</c:v>
                </c:pt>
                <c:pt idx="383">
                  <c:v>584</c:v>
                </c:pt>
                <c:pt idx="384">
                  <c:v>583</c:v>
                </c:pt>
                <c:pt idx="385">
                  <c:v>582</c:v>
                </c:pt>
                <c:pt idx="386">
                  <c:v>581</c:v>
                </c:pt>
                <c:pt idx="387">
                  <c:v>580</c:v>
                </c:pt>
                <c:pt idx="388">
                  <c:v>579</c:v>
                </c:pt>
                <c:pt idx="389">
                  <c:v>578</c:v>
                </c:pt>
                <c:pt idx="390">
                  <c:v>577</c:v>
                </c:pt>
                <c:pt idx="391">
                  <c:v>576</c:v>
                </c:pt>
                <c:pt idx="392">
                  <c:v>575</c:v>
                </c:pt>
                <c:pt idx="393">
                  <c:v>574</c:v>
                </c:pt>
                <c:pt idx="394">
                  <c:v>573</c:v>
                </c:pt>
                <c:pt idx="395">
                  <c:v>572</c:v>
                </c:pt>
                <c:pt idx="396">
                  <c:v>571</c:v>
                </c:pt>
                <c:pt idx="397">
                  <c:v>570</c:v>
                </c:pt>
                <c:pt idx="398">
                  <c:v>569</c:v>
                </c:pt>
                <c:pt idx="399">
                  <c:v>568</c:v>
                </c:pt>
                <c:pt idx="400">
                  <c:v>567</c:v>
                </c:pt>
                <c:pt idx="401">
                  <c:v>566</c:v>
                </c:pt>
                <c:pt idx="402">
                  <c:v>565</c:v>
                </c:pt>
                <c:pt idx="403">
                  <c:v>564</c:v>
                </c:pt>
                <c:pt idx="404">
                  <c:v>563</c:v>
                </c:pt>
                <c:pt idx="405">
                  <c:v>562</c:v>
                </c:pt>
                <c:pt idx="406">
                  <c:v>561</c:v>
                </c:pt>
                <c:pt idx="407">
                  <c:v>560</c:v>
                </c:pt>
                <c:pt idx="408">
                  <c:v>559</c:v>
                </c:pt>
                <c:pt idx="409">
                  <c:v>558</c:v>
                </c:pt>
                <c:pt idx="410">
                  <c:v>557</c:v>
                </c:pt>
                <c:pt idx="411">
                  <c:v>556</c:v>
                </c:pt>
                <c:pt idx="412">
                  <c:v>555</c:v>
                </c:pt>
                <c:pt idx="413">
                  <c:v>554</c:v>
                </c:pt>
                <c:pt idx="414">
                  <c:v>553</c:v>
                </c:pt>
                <c:pt idx="415">
                  <c:v>552</c:v>
                </c:pt>
                <c:pt idx="416">
                  <c:v>551</c:v>
                </c:pt>
                <c:pt idx="417">
                  <c:v>550</c:v>
                </c:pt>
                <c:pt idx="418">
                  <c:v>549</c:v>
                </c:pt>
                <c:pt idx="419">
                  <c:v>548</c:v>
                </c:pt>
                <c:pt idx="420">
                  <c:v>547</c:v>
                </c:pt>
                <c:pt idx="421">
                  <c:v>546</c:v>
                </c:pt>
                <c:pt idx="422">
                  <c:v>545</c:v>
                </c:pt>
                <c:pt idx="423">
                  <c:v>544</c:v>
                </c:pt>
                <c:pt idx="424">
                  <c:v>543</c:v>
                </c:pt>
                <c:pt idx="425">
                  <c:v>542</c:v>
                </c:pt>
                <c:pt idx="426">
                  <c:v>541</c:v>
                </c:pt>
                <c:pt idx="427">
                  <c:v>540</c:v>
                </c:pt>
                <c:pt idx="428">
                  <c:v>539</c:v>
                </c:pt>
                <c:pt idx="429">
                  <c:v>538</c:v>
                </c:pt>
                <c:pt idx="430">
                  <c:v>537</c:v>
                </c:pt>
                <c:pt idx="431">
                  <c:v>536</c:v>
                </c:pt>
                <c:pt idx="432">
                  <c:v>535</c:v>
                </c:pt>
                <c:pt idx="433">
                  <c:v>534</c:v>
                </c:pt>
                <c:pt idx="434">
                  <c:v>533</c:v>
                </c:pt>
                <c:pt idx="435">
                  <c:v>532</c:v>
                </c:pt>
                <c:pt idx="436">
                  <c:v>531</c:v>
                </c:pt>
                <c:pt idx="437">
                  <c:v>530</c:v>
                </c:pt>
                <c:pt idx="438">
                  <c:v>529</c:v>
                </c:pt>
                <c:pt idx="439">
                  <c:v>528</c:v>
                </c:pt>
                <c:pt idx="440">
                  <c:v>527</c:v>
                </c:pt>
                <c:pt idx="441">
                  <c:v>526</c:v>
                </c:pt>
                <c:pt idx="442">
                  <c:v>525</c:v>
                </c:pt>
                <c:pt idx="443">
                  <c:v>524</c:v>
                </c:pt>
                <c:pt idx="444">
                  <c:v>523</c:v>
                </c:pt>
                <c:pt idx="445">
                  <c:v>522</c:v>
                </c:pt>
                <c:pt idx="446">
                  <c:v>521</c:v>
                </c:pt>
                <c:pt idx="447">
                  <c:v>520</c:v>
                </c:pt>
                <c:pt idx="448">
                  <c:v>519</c:v>
                </c:pt>
                <c:pt idx="449">
                  <c:v>518</c:v>
                </c:pt>
                <c:pt idx="450">
                  <c:v>517</c:v>
                </c:pt>
                <c:pt idx="451">
                  <c:v>516</c:v>
                </c:pt>
                <c:pt idx="452">
                  <c:v>515</c:v>
                </c:pt>
                <c:pt idx="453">
                  <c:v>514</c:v>
                </c:pt>
                <c:pt idx="454">
                  <c:v>513</c:v>
                </c:pt>
                <c:pt idx="455">
                  <c:v>512</c:v>
                </c:pt>
                <c:pt idx="456">
                  <c:v>511</c:v>
                </c:pt>
                <c:pt idx="457">
                  <c:v>510</c:v>
                </c:pt>
                <c:pt idx="458">
                  <c:v>509</c:v>
                </c:pt>
                <c:pt idx="459">
                  <c:v>508</c:v>
                </c:pt>
                <c:pt idx="460">
                  <c:v>507</c:v>
                </c:pt>
                <c:pt idx="461">
                  <c:v>506</c:v>
                </c:pt>
                <c:pt idx="462">
                  <c:v>505</c:v>
                </c:pt>
                <c:pt idx="463">
                  <c:v>504</c:v>
                </c:pt>
                <c:pt idx="464">
                  <c:v>503</c:v>
                </c:pt>
                <c:pt idx="465">
                  <c:v>502</c:v>
                </c:pt>
                <c:pt idx="466">
                  <c:v>501</c:v>
                </c:pt>
                <c:pt idx="467">
                  <c:v>500</c:v>
                </c:pt>
                <c:pt idx="468">
                  <c:v>499</c:v>
                </c:pt>
                <c:pt idx="469">
                  <c:v>498</c:v>
                </c:pt>
                <c:pt idx="470">
                  <c:v>497</c:v>
                </c:pt>
                <c:pt idx="471">
                  <c:v>496</c:v>
                </c:pt>
                <c:pt idx="472">
                  <c:v>495</c:v>
                </c:pt>
                <c:pt idx="473">
                  <c:v>494</c:v>
                </c:pt>
                <c:pt idx="474">
                  <c:v>493</c:v>
                </c:pt>
                <c:pt idx="475">
                  <c:v>492</c:v>
                </c:pt>
                <c:pt idx="476">
                  <c:v>491</c:v>
                </c:pt>
                <c:pt idx="477">
                  <c:v>490</c:v>
                </c:pt>
                <c:pt idx="478">
                  <c:v>489</c:v>
                </c:pt>
                <c:pt idx="479">
                  <c:v>488</c:v>
                </c:pt>
                <c:pt idx="480">
                  <c:v>487</c:v>
                </c:pt>
                <c:pt idx="481">
                  <c:v>486</c:v>
                </c:pt>
                <c:pt idx="482">
                  <c:v>485</c:v>
                </c:pt>
                <c:pt idx="483">
                  <c:v>484</c:v>
                </c:pt>
                <c:pt idx="484">
                  <c:v>483</c:v>
                </c:pt>
                <c:pt idx="485">
                  <c:v>482</c:v>
                </c:pt>
                <c:pt idx="486">
                  <c:v>481</c:v>
                </c:pt>
                <c:pt idx="487">
                  <c:v>480</c:v>
                </c:pt>
                <c:pt idx="488">
                  <c:v>479</c:v>
                </c:pt>
                <c:pt idx="489">
                  <c:v>478</c:v>
                </c:pt>
                <c:pt idx="490">
                  <c:v>477</c:v>
                </c:pt>
                <c:pt idx="491">
                  <c:v>476</c:v>
                </c:pt>
                <c:pt idx="492">
                  <c:v>475</c:v>
                </c:pt>
                <c:pt idx="493">
                  <c:v>474</c:v>
                </c:pt>
                <c:pt idx="494">
                  <c:v>473</c:v>
                </c:pt>
                <c:pt idx="495">
                  <c:v>472</c:v>
                </c:pt>
                <c:pt idx="496">
                  <c:v>471</c:v>
                </c:pt>
                <c:pt idx="497">
                  <c:v>470</c:v>
                </c:pt>
                <c:pt idx="498">
                  <c:v>469</c:v>
                </c:pt>
                <c:pt idx="499">
                  <c:v>468</c:v>
                </c:pt>
                <c:pt idx="500">
                  <c:v>467</c:v>
                </c:pt>
                <c:pt idx="501">
                  <c:v>466</c:v>
                </c:pt>
                <c:pt idx="502">
                  <c:v>465</c:v>
                </c:pt>
                <c:pt idx="503">
                  <c:v>464</c:v>
                </c:pt>
                <c:pt idx="504">
                  <c:v>463</c:v>
                </c:pt>
                <c:pt idx="505">
                  <c:v>462</c:v>
                </c:pt>
                <c:pt idx="506">
                  <c:v>461</c:v>
                </c:pt>
                <c:pt idx="507">
                  <c:v>460</c:v>
                </c:pt>
                <c:pt idx="508">
                  <c:v>459</c:v>
                </c:pt>
                <c:pt idx="509">
                  <c:v>458</c:v>
                </c:pt>
                <c:pt idx="510">
                  <c:v>457</c:v>
                </c:pt>
                <c:pt idx="511">
                  <c:v>456</c:v>
                </c:pt>
                <c:pt idx="512">
                  <c:v>455</c:v>
                </c:pt>
                <c:pt idx="513">
                  <c:v>454</c:v>
                </c:pt>
                <c:pt idx="514">
                  <c:v>453</c:v>
                </c:pt>
                <c:pt idx="515">
                  <c:v>452</c:v>
                </c:pt>
                <c:pt idx="516">
                  <c:v>451</c:v>
                </c:pt>
                <c:pt idx="517">
                  <c:v>450</c:v>
                </c:pt>
                <c:pt idx="518">
                  <c:v>449</c:v>
                </c:pt>
                <c:pt idx="519">
                  <c:v>448</c:v>
                </c:pt>
                <c:pt idx="520">
                  <c:v>447</c:v>
                </c:pt>
                <c:pt idx="521">
                  <c:v>446</c:v>
                </c:pt>
                <c:pt idx="522">
                  <c:v>445</c:v>
                </c:pt>
                <c:pt idx="523">
                  <c:v>444</c:v>
                </c:pt>
                <c:pt idx="524">
                  <c:v>443</c:v>
                </c:pt>
                <c:pt idx="525">
                  <c:v>442</c:v>
                </c:pt>
                <c:pt idx="526">
                  <c:v>441</c:v>
                </c:pt>
                <c:pt idx="527">
                  <c:v>440</c:v>
                </c:pt>
                <c:pt idx="528">
                  <c:v>439</c:v>
                </c:pt>
                <c:pt idx="529">
                  <c:v>438</c:v>
                </c:pt>
                <c:pt idx="530">
                  <c:v>437</c:v>
                </c:pt>
                <c:pt idx="531">
                  <c:v>436</c:v>
                </c:pt>
                <c:pt idx="532">
                  <c:v>435</c:v>
                </c:pt>
                <c:pt idx="533">
                  <c:v>434</c:v>
                </c:pt>
                <c:pt idx="534">
                  <c:v>433</c:v>
                </c:pt>
                <c:pt idx="535">
                  <c:v>432</c:v>
                </c:pt>
                <c:pt idx="536">
                  <c:v>431</c:v>
                </c:pt>
                <c:pt idx="537">
                  <c:v>430</c:v>
                </c:pt>
                <c:pt idx="538">
                  <c:v>429</c:v>
                </c:pt>
                <c:pt idx="539">
                  <c:v>428</c:v>
                </c:pt>
                <c:pt idx="540">
                  <c:v>427</c:v>
                </c:pt>
                <c:pt idx="541">
                  <c:v>426</c:v>
                </c:pt>
                <c:pt idx="542">
                  <c:v>425</c:v>
                </c:pt>
                <c:pt idx="543">
                  <c:v>424</c:v>
                </c:pt>
                <c:pt idx="544">
                  <c:v>423</c:v>
                </c:pt>
                <c:pt idx="545">
                  <c:v>422</c:v>
                </c:pt>
                <c:pt idx="546">
                  <c:v>421</c:v>
                </c:pt>
                <c:pt idx="547">
                  <c:v>420</c:v>
                </c:pt>
                <c:pt idx="548">
                  <c:v>419</c:v>
                </c:pt>
                <c:pt idx="549">
                  <c:v>418</c:v>
                </c:pt>
                <c:pt idx="550">
                  <c:v>417</c:v>
                </c:pt>
                <c:pt idx="551">
                  <c:v>416</c:v>
                </c:pt>
                <c:pt idx="552">
                  <c:v>415</c:v>
                </c:pt>
                <c:pt idx="553">
                  <c:v>414</c:v>
                </c:pt>
                <c:pt idx="554">
                  <c:v>413</c:v>
                </c:pt>
                <c:pt idx="555">
                  <c:v>412</c:v>
                </c:pt>
                <c:pt idx="556">
                  <c:v>411</c:v>
                </c:pt>
                <c:pt idx="557">
                  <c:v>410</c:v>
                </c:pt>
                <c:pt idx="558">
                  <c:v>409</c:v>
                </c:pt>
                <c:pt idx="559">
                  <c:v>408</c:v>
                </c:pt>
                <c:pt idx="560">
                  <c:v>407</c:v>
                </c:pt>
                <c:pt idx="561">
                  <c:v>406</c:v>
                </c:pt>
                <c:pt idx="562">
                  <c:v>405</c:v>
                </c:pt>
                <c:pt idx="563">
                  <c:v>404</c:v>
                </c:pt>
                <c:pt idx="564">
                  <c:v>403</c:v>
                </c:pt>
                <c:pt idx="565">
                  <c:v>402</c:v>
                </c:pt>
                <c:pt idx="566">
                  <c:v>401</c:v>
                </c:pt>
                <c:pt idx="567">
                  <c:v>400</c:v>
                </c:pt>
                <c:pt idx="568">
                  <c:v>399</c:v>
                </c:pt>
                <c:pt idx="569">
                  <c:v>398</c:v>
                </c:pt>
                <c:pt idx="570">
                  <c:v>397</c:v>
                </c:pt>
                <c:pt idx="571">
                  <c:v>396</c:v>
                </c:pt>
                <c:pt idx="572">
                  <c:v>395</c:v>
                </c:pt>
                <c:pt idx="573">
                  <c:v>394</c:v>
                </c:pt>
                <c:pt idx="574">
                  <c:v>393</c:v>
                </c:pt>
                <c:pt idx="575">
                  <c:v>392</c:v>
                </c:pt>
                <c:pt idx="576">
                  <c:v>391</c:v>
                </c:pt>
                <c:pt idx="577">
                  <c:v>390</c:v>
                </c:pt>
                <c:pt idx="578">
                  <c:v>389</c:v>
                </c:pt>
                <c:pt idx="579">
                  <c:v>388</c:v>
                </c:pt>
                <c:pt idx="580">
                  <c:v>387</c:v>
                </c:pt>
                <c:pt idx="581">
                  <c:v>386</c:v>
                </c:pt>
                <c:pt idx="582">
                  <c:v>385</c:v>
                </c:pt>
                <c:pt idx="583">
                  <c:v>384</c:v>
                </c:pt>
                <c:pt idx="584">
                  <c:v>383</c:v>
                </c:pt>
                <c:pt idx="585">
                  <c:v>382</c:v>
                </c:pt>
                <c:pt idx="586">
                  <c:v>381</c:v>
                </c:pt>
                <c:pt idx="587">
                  <c:v>380</c:v>
                </c:pt>
                <c:pt idx="588">
                  <c:v>379</c:v>
                </c:pt>
                <c:pt idx="589">
                  <c:v>378</c:v>
                </c:pt>
                <c:pt idx="590">
                  <c:v>377</c:v>
                </c:pt>
                <c:pt idx="591">
                  <c:v>376</c:v>
                </c:pt>
                <c:pt idx="592">
                  <c:v>375</c:v>
                </c:pt>
                <c:pt idx="593">
                  <c:v>374</c:v>
                </c:pt>
                <c:pt idx="594">
                  <c:v>373</c:v>
                </c:pt>
                <c:pt idx="595">
                  <c:v>372</c:v>
                </c:pt>
                <c:pt idx="596">
                  <c:v>371</c:v>
                </c:pt>
                <c:pt idx="597">
                  <c:v>370</c:v>
                </c:pt>
                <c:pt idx="598">
                  <c:v>369</c:v>
                </c:pt>
                <c:pt idx="599">
                  <c:v>368</c:v>
                </c:pt>
                <c:pt idx="600">
                  <c:v>367</c:v>
                </c:pt>
                <c:pt idx="601">
                  <c:v>366</c:v>
                </c:pt>
                <c:pt idx="602">
                  <c:v>365</c:v>
                </c:pt>
                <c:pt idx="603">
                  <c:v>364</c:v>
                </c:pt>
                <c:pt idx="604">
                  <c:v>363</c:v>
                </c:pt>
                <c:pt idx="605">
                  <c:v>362</c:v>
                </c:pt>
                <c:pt idx="606">
                  <c:v>361</c:v>
                </c:pt>
                <c:pt idx="607">
                  <c:v>360</c:v>
                </c:pt>
                <c:pt idx="608">
                  <c:v>359</c:v>
                </c:pt>
                <c:pt idx="609">
                  <c:v>358</c:v>
                </c:pt>
                <c:pt idx="610">
                  <c:v>357</c:v>
                </c:pt>
                <c:pt idx="611">
                  <c:v>356</c:v>
                </c:pt>
                <c:pt idx="612">
                  <c:v>355</c:v>
                </c:pt>
                <c:pt idx="613">
                  <c:v>354</c:v>
                </c:pt>
                <c:pt idx="614">
                  <c:v>353</c:v>
                </c:pt>
                <c:pt idx="615">
                  <c:v>352</c:v>
                </c:pt>
                <c:pt idx="616">
                  <c:v>351</c:v>
                </c:pt>
                <c:pt idx="617">
                  <c:v>350</c:v>
                </c:pt>
                <c:pt idx="618">
                  <c:v>349</c:v>
                </c:pt>
                <c:pt idx="619">
                  <c:v>348</c:v>
                </c:pt>
                <c:pt idx="620">
                  <c:v>347</c:v>
                </c:pt>
                <c:pt idx="621">
                  <c:v>346</c:v>
                </c:pt>
                <c:pt idx="622">
                  <c:v>345</c:v>
                </c:pt>
                <c:pt idx="623">
                  <c:v>344</c:v>
                </c:pt>
                <c:pt idx="624">
                  <c:v>343</c:v>
                </c:pt>
                <c:pt idx="625">
                  <c:v>342</c:v>
                </c:pt>
                <c:pt idx="626">
                  <c:v>341</c:v>
                </c:pt>
                <c:pt idx="627">
                  <c:v>340</c:v>
                </c:pt>
                <c:pt idx="628">
                  <c:v>339</c:v>
                </c:pt>
                <c:pt idx="629">
                  <c:v>338</c:v>
                </c:pt>
                <c:pt idx="630">
                  <c:v>337</c:v>
                </c:pt>
                <c:pt idx="631">
                  <c:v>336</c:v>
                </c:pt>
                <c:pt idx="632">
                  <c:v>335</c:v>
                </c:pt>
                <c:pt idx="633">
                  <c:v>334</c:v>
                </c:pt>
                <c:pt idx="634">
                  <c:v>333</c:v>
                </c:pt>
                <c:pt idx="635">
                  <c:v>332</c:v>
                </c:pt>
                <c:pt idx="636">
                  <c:v>331</c:v>
                </c:pt>
                <c:pt idx="637">
                  <c:v>330</c:v>
                </c:pt>
                <c:pt idx="638">
                  <c:v>329</c:v>
                </c:pt>
                <c:pt idx="639">
                  <c:v>328</c:v>
                </c:pt>
                <c:pt idx="640">
                  <c:v>327</c:v>
                </c:pt>
                <c:pt idx="641">
                  <c:v>326</c:v>
                </c:pt>
                <c:pt idx="642">
                  <c:v>325</c:v>
                </c:pt>
                <c:pt idx="643">
                  <c:v>324</c:v>
                </c:pt>
                <c:pt idx="644">
                  <c:v>323</c:v>
                </c:pt>
                <c:pt idx="645">
                  <c:v>322</c:v>
                </c:pt>
                <c:pt idx="646">
                  <c:v>321</c:v>
                </c:pt>
                <c:pt idx="647">
                  <c:v>320</c:v>
                </c:pt>
                <c:pt idx="648">
                  <c:v>319</c:v>
                </c:pt>
                <c:pt idx="649">
                  <c:v>318</c:v>
                </c:pt>
                <c:pt idx="650">
                  <c:v>317</c:v>
                </c:pt>
                <c:pt idx="651">
                  <c:v>316</c:v>
                </c:pt>
                <c:pt idx="652">
                  <c:v>315</c:v>
                </c:pt>
                <c:pt idx="653">
                  <c:v>314</c:v>
                </c:pt>
                <c:pt idx="654">
                  <c:v>313</c:v>
                </c:pt>
                <c:pt idx="655">
                  <c:v>312</c:v>
                </c:pt>
                <c:pt idx="656">
                  <c:v>311</c:v>
                </c:pt>
                <c:pt idx="657">
                  <c:v>310</c:v>
                </c:pt>
                <c:pt idx="658">
                  <c:v>309</c:v>
                </c:pt>
                <c:pt idx="659">
                  <c:v>308</c:v>
                </c:pt>
                <c:pt idx="660">
                  <c:v>307</c:v>
                </c:pt>
                <c:pt idx="661">
                  <c:v>306</c:v>
                </c:pt>
                <c:pt idx="662">
                  <c:v>305</c:v>
                </c:pt>
                <c:pt idx="663">
                  <c:v>304</c:v>
                </c:pt>
                <c:pt idx="664">
                  <c:v>303</c:v>
                </c:pt>
                <c:pt idx="665">
                  <c:v>302</c:v>
                </c:pt>
                <c:pt idx="666">
                  <c:v>301</c:v>
                </c:pt>
                <c:pt idx="667">
                  <c:v>300</c:v>
                </c:pt>
                <c:pt idx="668">
                  <c:v>299</c:v>
                </c:pt>
                <c:pt idx="669">
                  <c:v>298</c:v>
                </c:pt>
                <c:pt idx="670">
                  <c:v>297</c:v>
                </c:pt>
                <c:pt idx="671">
                  <c:v>296</c:v>
                </c:pt>
                <c:pt idx="672">
                  <c:v>295</c:v>
                </c:pt>
                <c:pt idx="673">
                  <c:v>294</c:v>
                </c:pt>
                <c:pt idx="674">
                  <c:v>293</c:v>
                </c:pt>
                <c:pt idx="675">
                  <c:v>292</c:v>
                </c:pt>
                <c:pt idx="676">
                  <c:v>291</c:v>
                </c:pt>
                <c:pt idx="677">
                  <c:v>290</c:v>
                </c:pt>
                <c:pt idx="678">
                  <c:v>289</c:v>
                </c:pt>
                <c:pt idx="679">
                  <c:v>288</c:v>
                </c:pt>
                <c:pt idx="680">
                  <c:v>287</c:v>
                </c:pt>
                <c:pt idx="681">
                  <c:v>286</c:v>
                </c:pt>
                <c:pt idx="682">
                  <c:v>285</c:v>
                </c:pt>
                <c:pt idx="683">
                  <c:v>284</c:v>
                </c:pt>
                <c:pt idx="684">
                  <c:v>283</c:v>
                </c:pt>
                <c:pt idx="685">
                  <c:v>282</c:v>
                </c:pt>
                <c:pt idx="686">
                  <c:v>281</c:v>
                </c:pt>
                <c:pt idx="687">
                  <c:v>280</c:v>
                </c:pt>
                <c:pt idx="688">
                  <c:v>279</c:v>
                </c:pt>
                <c:pt idx="689">
                  <c:v>278</c:v>
                </c:pt>
                <c:pt idx="690">
                  <c:v>277</c:v>
                </c:pt>
                <c:pt idx="691">
                  <c:v>276</c:v>
                </c:pt>
                <c:pt idx="692">
                  <c:v>275</c:v>
                </c:pt>
                <c:pt idx="693">
                  <c:v>274</c:v>
                </c:pt>
                <c:pt idx="694">
                  <c:v>273</c:v>
                </c:pt>
                <c:pt idx="695">
                  <c:v>272</c:v>
                </c:pt>
                <c:pt idx="696">
                  <c:v>271</c:v>
                </c:pt>
                <c:pt idx="697">
                  <c:v>270</c:v>
                </c:pt>
                <c:pt idx="698">
                  <c:v>269</c:v>
                </c:pt>
                <c:pt idx="699">
                  <c:v>268</c:v>
                </c:pt>
                <c:pt idx="700">
                  <c:v>267</c:v>
                </c:pt>
                <c:pt idx="701">
                  <c:v>266</c:v>
                </c:pt>
                <c:pt idx="702">
                  <c:v>265</c:v>
                </c:pt>
                <c:pt idx="703">
                  <c:v>264</c:v>
                </c:pt>
                <c:pt idx="704">
                  <c:v>263</c:v>
                </c:pt>
                <c:pt idx="705">
                  <c:v>262</c:v>
                </c:pt>
                <c:pt idx="706">
                  <c:v>261</c:v>
                </c:pt>
                <c:pt idx="707">
                  <c:v>260</c:v>
                </c:pt>
                <c:pt idx="708">
                  <c:v>259</c:v>
                </c:pt>
                <c:pt idx="709">
                  <c:v>258</c:v>
                </c:pt>
                <c:pt idx="710">
                  <c:v>257</c:v>
                </c:pt>
                <c:pt idx="711">
                  <c:v>256</c:v>
                </c:pt>
                <c:pt idx="712">
                  <c:v>255</c:v>
                </c:pt>
                <c:pt idx="713">
                  <c:v>254</c:v>
                </c:pt>
                <c:pt idx="714">
                  <c:v>253</c:v>
                </c:pt>
                <c:pt idx="715">
                  <c:v>252</c:v>
                </c:pt>
                <c:pt idx="716">
                  <c:v>251</c:v>
                </c:pt>
                <c:pt idx="717">
                  <c:v>250</c:v>
                </c:pt>
                <c:pt idx="718">
                  <c:v>249</c:v>
                </c:pt>
                <c:pt idx="719">
                  <c:v>248</c:v>
                </c:pt>
                <c:pt idx="720">
                  <c:v>247</c:v>
                </c:pt>
                <c:pt idx="721">
                  <c:v>246</c:v>
                </c:pt>
                <c:pt idx="722">
                  <c:v>245</c:v>
                </c:pt>
                <c:pt idx="723">
                  <c:v>244</c:v>
                </c:pt>
                <c:pt idx="724">
                  <c:v>243</c:v>
                </c:pt>
                <c:pt idx="725">
                  <c:v>242</c:v>
                </c:pt>
                <c:pt idx="726">
                  <c:v>241</c:v>
                </c:pt>
                <c:pt idx="727">
                  <c:v>240</c:v>
                </c:pt>
                <c:pt idx="728">
                  <c:v>239</c:v>
                </c:pt>
                <c:pt idx="729">
                  <c:v>238</c:v>
                </c:pt>
                <c:pt idx="730">
                  <c:v>237</c:v>
                </c:pt>
                <c:pt idx="731">
                  <c:v>236</c:v>
                </c:pt>
                <c:pt idx="732">
                  <c:v>235</c:v>
                </c:pt>
                <c:pt idx="733">
                  <c:v>234</c:v>
                </c:pt>
                <c:pt idx="734">
                  <c:v>233</c:v>
                </c:pt>
                <c:pt idx="735">
                  <c:v>232</c:v>
                </c:pt>
                <c:pt idx="736">
                  <c:v>231</c:v>
                </c:pt>
                <c:pt idx="737">
                  <c:v>230</c:v>
                </c:pt>
                <c:pt idx="738">
                  <c:v>229</c:v>
                </c:pt>
                <c:pt idx="739">
                  <c:v>228</c:v>
                </c:pt>
                <c:pt idx="740">
                  <c:v>227</c:v>
                </c:pt>
                <c:pt idx="741">
                  <c:v>226</c:v>
                </c:pt>
                <c:pt idx="742">
                  <c:v>225</c:v>
                </c:pt>
                <c:pt idx="743">
                  <c:v>224</c:v>
                </c:pt>
                <c:pt idx="744">
                  <c:v>223</c:v>
                </c:pt>
                <c:pt idx="745">
                  <c:v>222</c:v>
                </c:pt>
                <c:pt idx="746">
                  <c:v>221</c:v>
                </c:pt>
                <c:pt idx="747">
                  <c:v>220</c:v>
                </c:pt>
                <c:pt idx="748">
                  <c:v>219</c:v>
                </c:pt>
                <c:pt idx="749">
                  <c:v>218</c:v>
                </c:pt>
                <c:pt idx="750">
                  <c:v>217</c:v>
                </c:pt>
                <c:pt idx="751">
                  <c:v>216</c:v>
                </c:pt>
                <c:pt idx="752">
                  <c:v>215</c:v>
                </c:pt>
                <c:pt idx="753">
                  <c:v>214</c:v>
                </c:pt>
                <c:pt idx="754">
                  <c:v>213</c:v>
                </c:pt>
                <c:pt idx="755">
                  <c:v>212</c:v>
                </c:pt>
                <c:pt idx="756">
                  <c:v>211</c:v>
                </c:pt>
                <c:pt idx="757">
                  <c:v>210</c:v>
                </c:pt>
                <c:pt idx="758">
                  <c:v>209</c:v>
                </c:pt>
                <c:pt idx="759">
                  <c:v>208</c:v>
                </c:pt>
                <c:pt idx="760">
                  <c:v>207</c:v>
                </c:pt>
                <c:pt idx="761">
                  <c:v>206</c:v>
                </c:pt>
                <c:pt idx="762">
                  <c:v>205</c:v>
                </c:pt>
                <c:pt idx="763">
                  <c:v>204</c:v>
                </c:pt>
                <c:pt idx="764">
                  <c:v>203</c:v>
                </c:pt>
                <c:pt idx="765">
                  <c:v>202</c:v>
                </c:pt>
                <c:pt idx="766">
                  <c:v>201</c:v>
                </c:pt>
                <c:pt idx="767">
                  <c:v>200</c:v>
                </c:pt>
                <c:pt idx="768">
                  <c:v>199</c:v>
                </c:pt>
                <c:pt idx="769">
                  <c:v>198</c:v>
                </c:pt>
                <c:pt idx="770">
                  <c:v>197</c:v>
                </c:pt>
                <c:pt idx="771">
                  <c:v>196</c:v>
                </c:pt>
                <c:pt idx="772">
                  <c:v>195</c:v>
                </c:pt>
                <c:pt idx="773">
                  <c:v>194</c:v>
                </c:pt>
                <c:pt idx="774">
                  <c:v>193</c:v>
                </c:pt>
                <c:pt idx="775">
                  <c:v>192</c:v>
                </c:pt>
                <c:pt idx="776">
                  <c:v>191</c:v>
                </c:pt>
                <c:pt idx="777">
                  <c:v>190</c:v>
                </c:pt>
                <c:pt idx="778">
                  <c:v>189</c:v>
                </c:pt>
                <c:pt idx="779">
                  <c:v>188</c:v>
                </c:pt>
                <c:pt idx="780">
                  <c:v>187</c:v>
                </c:pt>
                <c:pt idx="781">
                  <c:v>186</c:v>
                </c:pt>
                <c:pt idx="782">
                  <c:v>185</c:v>
                </c:pt>
                <c:pt idx="783">
                  <c:v>184</c:v>
                </c:pt>
                <c:pt idx="784">
                  <c:v>183</c:v>
                </c:pt>
                <c:pt idx="785">
                  <c:v>182</c:v>
                </c:pt>
                <c:pt idx="786">
                  <c:v>181</c:v>
                </c:pt>
                <c:pt idx="787">
                  <c:v>180</c:v>
                </c:pt>
                <c:pt idx="788">
                  <c:v>179</c:v>
                </c:pt>
                <c:pt idx="789">
                  <c:v>178</c:v>
                </c:pt>
                <c:pt idx="790">
                  <c:v>177</c:v>
                </c:pt>
                <c:pt idx="791">
                  <c:v>176</c:v>
                </c:pt>
                <c:pt idx="792">
                  <c:v>175</c:v>
                </c:pt>
                <c:pt idx="793">
                  <c:v>174</c:v>
                </c:pt>
                <c:pt idx="794">
                  <c:v>173</c:v>
                </c:pt>
                <c:pt idx="795">
                  <c:v>172</c:v>
                </c:pt>
                <c:pt idx="796">
                  <c:v>171</c:v>
                </c:pt>
                <c:pt idx="797">
                  <c:v>170</c:v>
                </c:pt>
                <c:pt idx="798">
                  <c:v>169</c:v>
                </c:pt>
                <c:pt idx="799">
                  <c:v>168</c:v>
                </c:pt>
                <c:pt idx="800">
                  <c:v>167</c:v>
                </c:pt>
                <c:pt idx="801">
                  <c:v>166</c:v>
                </c:pt>
                <c:pt idx="802">
                  <c:v>165</c:v>
                </c:pt>
                <c:pt idx="803">
                  <c:v>164</c:v>
                </c:pt>
                <c:pt idx="804">
                  <c:v>163</c:v>
                </c:pt>
                <c:pt idx="805">
                  <c:v>162</c:v>
                </c:pt>
                <c:pt idx="806">
                  <c:v>161</c:v>
                </c:pt>
                <c:pt idx="807">
                  <c:v>160</c:v>
                </c:pt>
                <c:pt idx="808">
                  <c:v>159</c:v>
                </c:pt>
                <c:pt idx="809">
                  <c:v>158</c:v>
                </c:pt>
                <c:pt idx="810">
                  <c:v>157</c:v>
                </c:pt>
                <c:pt idx="811">
                  <c:v>156</c:v>
                </c:pt>
                <c:pt idx="812">
                  <c:v>155</c:v>
                </c:pt>
                <c:pt idx="813">
                  <c:v>154</c:v>
                </c:pt>
                <c:pt idx="814">
                  <c:v>153</c:v>
                </c:pt>
                <c:pt idx="815">
                  <c:v>152</c:v>
                </c:pt>
                <c:pt idx="816">
                  <c:v>151</c:v>
                </c:pt>
                <c:pt idx="817">
                  <c:v>150</c:v>
                </c:pt>
                <c:pt idx="818">
                  <c:v>149</c:v>
                </c:pt>
                <c:pt idx="819">
                  <c:v>148</c:v>
                </c:pt>
                <c:pt idx="820">
                  <c:v>147</c:v>
                </c:pt>
                <c:pt idx="821">
                  <c:v>146</c:v>
                </c:pt>
                <c:pt idx="822">
                  <c:v>145</c:v>
                </c:pt>
                <c:pt idx="823">
                  <c:v>144</c:v>
                </c:pt>
                <c:pt idx="824">
                  <c:v>143</c:v>
                </c:pt>
                <c:pt idx="825">
                  <c:v>142</c:v>
                </c:pt>
                <c:pt idx="826">
                  <c:v>141</c:v>
                </c:pt>
                <c:pt idx="827">
                  <c:v>140</c:v>
                </c:pt>
                <c:pt idx="828">
                  <c:v>139</c:v>
                </c:pt>
                <c:pt idx="829">
                  <c:v>138</c:v>
                </c:pt>
                <c:pt idx="830">
                  <c:v>137</c:v>
                </c:pt>
                <c:pt idx="831">
                  <c:v>136</c:v>
                </c:pt>
                <c:pt idx="832">
                  <c:v>135</c:v>
                </c:pt>
                <c:pt idx="833">
                  <c:v>134</c:v>
                </c:pt>
                <c:pt idx="834">
                  <c:v>133</c:v>
                </c:pt>
                <c:pt idx="835">
                  <c:v>132</c:v>
                </c:pt>
                <c:pt idx="836">
                  <c:v>131</c:v>
                </c:pt>
                <c:pt idx="837">
                  <c:v>130</c:v>
                </c:pt>
                <c:pt idx="838">
                  <c:v>129</c:v>
                </c:pt>
                <c:pt idx="839">
                  <c:v>128</c:v>
                </c:pt>
                <c:pt idx="840">
                  <c:v>127</c:v>
                </c:pt>
                <c:pt idx="841">
                  <c:v>126</c:v>
                </c:pt>
                <c:pt idx="842">
                  <c:v>125</c:v>
                </c:pt>
                <c:pt idx="843">
                  <c:v>124</c:v>
                </c:pt>
                <c:pt idx="844">
                  <c:v>123</c:v>
                </c:pt>
                <c:pt idx="845">
                  <c:v>122</c:v>
                </c:pt>
                <c:pt idx="846">
                  <c:v>121</c:v>
                </c:pt>
                <c:pt idx="847">
                  <c:v>120</c:v>
                </c:pt>
                <c:pt idx="848">
                  <c:v>119</c:v>
                </c:pt>
                <c:pt idx="849">
                  <c:v>118</c:v>
                </c:pt>
                <c:pt idx="850">
                  <c:v>117</c:v>
                </c:pt>
                <c:pt idx="851">
                  <c:v>116</c:v>
                </c:pt>
                <c:pt idx="852">
                  <c:v>115</c:v>
                </c:pt>
                <c:pt idx="853">
                  <c:v>114</c:v>
                </c:pt>
                <c:pt idx="854">
                  <c:v>113</c:v>
                </c:pt>
                <c:pt idx="855">
                  <c:v>112</c:v>
                </c:pt>
                <c:pt idx="856">
                  <c:v>111</c:v>
                </c:pt>
                <c:pt idx="857">
                  <c:v>110</c:v>
                </c:pt>
                <c:pt idx="858">
                  <c:v>109</c:v>
                </c:pt>
                <c:pt idx="859">
                  <c:v>108</c:v>
                </c:pt>
                <c:pt idx="860">
                  <c:v>107</c:v>
                </c:pt>
                <c:pt idx="861">
                  <c:v>106</c:v>
                </c:pt>
                <c:pt idx="862">
                  <c:v>105</c:v>
                </c:pt>
                <c:pt idx="863">
                  <c:v>104</c:v>
                </c:pt>
                <c:pt idx="864">
                  <c:v>103</c:v>
                </c:pt>
                <c:pt idx="865">
                  <c:v>102</c:v>
                </c:pt>
                <c:pt idx="866">
                  <c:v>101</c:v>
                </c:pt>
                <c:pt idx="867">
                  <c:v>100</c:v>
                </c:pt>
                <c:pt idx="868">
                  <c:v>99</c:v>
                </c:pt>
                <c:pt idx="869">
                  <c:v>98</c:v>
                </c:pt>
                <c:pt idx="870">
                  <c:v>97</c:v>
                </c:pt>
                <c:pt idx="871">
                  <c:v>96</c:v>
                </c:pt>
                <c:pt idx="872">
                  <c:v>95</c:v>
                </c:pt>
                <c:pt idx="873">
                  <c:v>94</c:v>
                </c:pt>
                <c:pt idx="874">
                  <c:v>93</c:v>
                </c:pt>
                <c:pt idx="875">
                  <c:v>92</c:v>
                </c:pt>
                <c:pt idx="876">
                  <c:v>91</c:v>
                </c:pt>
                <c:pt idx="877">
                  <c:v>90</c:v>
                </c:pt>
                <c:pt idx="878">
                  <c:v>89</c:v>
                </c:pt>
                <c:pt idx="879">
                  <c:v>88</c:v>
                </c:pt>
                <c:pt idx="880">
                  <c:v>87</c:v>
                </c:pt>
                <c:pt idx="881">
                  <c:v>86</c:v>
                </c:pt>
                <c:pt idx="882">
                  <c:v>85</c:v>
                </c:pt>
                <c:pt idx="883">
                  <c:v>84</c:v>
                </c:pt>
                <c:pt idx="884">
                  <c:v>83</c:v>
                </c:pt>
                <c:pt idx="885">
                  <c:v>82</c:v>
                </c:pt>
                <c:pt idx="886">
                  <c:v>81</c:v>
                </c:pt>
                <c:pt idx="887">
                  <c:v>80</c:v>
                </c:pt>
                <c:pt idx="888">
                  <c:v>79</c:v>
                </c:pt>
                <c:pt idx="889">
                  <c:v>78</c:v>
                </c:pt>
                <c:pt idx="890">
                  <c:v>77</c:v>
                </c:pt>
                <c:pt idx="891">
                  <c:v>76</c:v>
                </c:pt>
                <c:pt idx="892">
                  <c:v>75</c:v>
                </c:pt>
                <c:pt idx="893">
                  <c:v>74</c:v>
                </c:pt>
                <c:pt idx="894">
                  <c:v>73</c:v>
                </c:pt>
                <c:pt idx="895">
                  <c:v>72</c:v>
                </c:pt>
                <c:pt idx="896">
                  <c:v>71</c:v>
                </c:pt>
                <c:pt idx="897">
                  <c:v>70</c:v>
                </c:pt>
                <c:pt idx="898">
                  <c:v>69</c:v>
                </c:pt>
                <c:pt idx="899">
                  <c:v>68</c:v>
                </c:pt>
                <c:pt idx="900">
                  <c:v>67</c:v>
                </c:pt>
                <c:pt idx="901">
                  <c:v>66</c:v>
                </c:pt>
                <c:pt idx="902">
                  <c:v>65</c:v>
                </c:pt>
                <c:pt idx="903">
                  <c:v>64</c:v>
                </c:pt>
                <c:pt idx="904">
                  <c:v>63</c:v>
                </c:pt>
                <c:pt idx="905">
                  <c:v>62</c:v>
                </c:pt>
                <c:pt idx="906">
                  <c:v>61</c:v>
                </c:pt>
                <c:pt idx="907">
                  <c:v>60</c:v>
                </c:pt>
                <c:pt idx="908">
                  <c:v>59</c:v>
                </c:pt>
                <c:pt idx="909">
                  <c:v>58</c:v>
                </c:pt>
                <c:pt idx="910">
                  <c:v>57</c:v>
                </c:pt>
                <c:pt idx="911">
                  <c:v>56</c:v>
                </c:pt>
                <c:pt idx="912">
                  <c:v>55</c:v>
                </c:pt>
                <c:pt idx="913">
                  <c:v>54</c:v>
                </c:pt>
                <c:pt idx="914">
                  <c:v>53</c:v>
                </c:pt>
                <c:pt idx="915">
                  <c:v>52</c:v>
                </c:pt>
                <c:pt idx="916">
                  <c:v>51</c:v>
                </c:pt>
                <c:pt idx="917">
                  <c:v>50</c:v>
                </c:pt>
                <c:pt idx="918">
                  <c:v>49</c:v>
                </c:pt>
                <c:pt idx="919">
                  <c:v>48</c:v>
                </c:pt>
                <c:pt idx="920">
                  <c:v>47</c:v>
                </c:pt>
                <c:pt idx="921">
                  <c:v>46</c:v>
                </c:pt>
                <c:pt idx="922">
                  <c:v>45</c:v>
                </c:pt>
                <c:pt idx="923">
                  <c:v>44</c:v>
                </c:pt>
                <c:pt idx="924">
                  <c:v>43</c:v>
                </c:pt>
                <c:pt idx="925">
                  <c:v>42</c:v>
                </c:pt>
                <c:pt idx="926">
                  <c:v>41</c:v>
                </c:pt>
                <c:pt idx="927">
                  <c:v>40</c:v>
                </c:pt>
                <c:pt idx="928">
                  <c:v>39</c:v>
                </c:pt>
                <c:pt idx="929">
                  <c:v>38</c:v>
                </c:pt>
                <c:pt idx="930">
                  <c:v>37</c:v>
                </c:pt>
                <c:pt idx="931">
                  <c:v>36</c:v>
                </c:pt>
                <c:pt idx="932">
                  <c:v>35</c:v>
                </c:pt>
                <c:pt idx="933">
                  <c:v>34</c:v>
                </c:pt>
                <c:pt idx="934">
                  <c:v>33</c:v>
                </c:pt>
                <c:pt idx="935">
                  <c:v>32</c:v>
                </c:pt>
                <c:pt idx="936">
                  <c:v>31</c:v>
                </c:pt>
                <c:pt idx="937">
                  <c:v>30</c:v>
                </c:pt>
                <c:pt idx="938">
                  <c:v>29</c:v>
                </c:pt>
                <c:pt idx="939">
                  <c:v>28</c:v>
                </c:pt>
                <c:pt idx="940">
                  <c:v>27</c:v>
                </c:pt>
                <c:pt idx="941">
                  <c:v>26</c:v>
                </c:pt>
                <c:pt idx="942">
                  <c:v>25</c:v>
                </c:pt>
                <c:pt idx="943">
                  <c:v>24</c:v>
                </c:pt>
                <c:pt idx="944">
                  <c:v>23</c:v>
                </c:pt>
                <c:pt idx="945">
                  <c:v>22</c:v>
                </c:pt>
                <c:pt idx="946">
                  <c:v>21</c:v>
                </c:pt>
                <c:pt idx="947">
                  <c:v>20</c:v>
                </c:pt>
                <c:pt idx="948">
                  <c:v>19</c:v>
                </c:pt>
                <c:pt idx="949">
                  <c:v>18</c:v>
                </c:pt>
                <c:pt idx="950">
                  <c:v>17</c:v>
                </c:pt>
                <c:pt idx="951">
                  <c:v>16</c:v>
                </c:pt>
                <c:pt idx="952">
                  <c:v>15</c:v>
                </c:pt>
                <c:pt idx="953">
                  <c:v>14</c:v>
                </c:pt>
                <c:pt idx="954">
                  <c:v>13</c:v>
                </c:pt>
                <c:pt idx="955">
                  <c:v>12</c:v>
                </c:pt>
                <c:pt idx="956">
                  <c:v>11</c:v>
                </c:pt>
                <c:pt idx="957">
                  <c:v>10</c:v>
                </c:pt>
                <c:pt idx="958">
                  <c:v>9</c:v>
                </c:pt>
                <c:pt idx="959">
                  <c:v>8</c:v>
                </c:pt>
                <c:pt idx="960">
                  <c:v>7</c:v>
                </c:pt>
                <c:pt idx="961">
                  <c:v>6</c:v>
                </c:pt>
                <c:pt idx="962">
                  <c:v>5</c:v>
                </c:pt>
                <c:pt idx="963">
                  <c:v>4</c:v>
                </c:pt>
                <c:pt idx="964">
                  <c:v>3</c:v>
                </c:pt>
                <c:pt idx="965">
                  <c:v>2</c:v>
                </c:pt>
                <c:pt idx="966">
                  <c:v>1</c:v>
                </c:pt>
              </c:numCache>
            </c:numRef>
          </c:xVal>
          <c:yVal>
            <c:numRef>
              <c:f>'10-6纯录取率赋分'!$P$4:$P$970</c:f>
              <c:numCache>
                <c:formatCode>0.00_ </c:formatCode>
                <c:ptCount val="967"/>
                <c:pt idx="0">
                  <c:v>967</c:v>
                </c:pt>
                <c:pt idx="1">
                  <c:v>923.034104126039</c:v>
                </c:pt>
                <c:pt idx="2">
                  <c:v>904.83891892832</c:v>
                </c:pt>
                <c:pt idx="3">
                  <c:v>890.888240067648</c:v>
                </c:pt>
                <c:pt idx="4">
                  <c:v>879.136469454045</c:v>
                </c:pt>
                <c:pt idx="5">
                  <c:v>868.791039105385</c:v>
                </c:pt>
                <c:pt idx="6">
                  <c:v>859.44536272201</c:v>
                </c:pt>
                <c:pt idx="7">
                  <c:v>850.857845723441</c:v>
                </c:pt>
                <c:pt idx="8">
                  <c:v>842.871034806537</c:v>
                </c:pt>
                <c:pt idx="9">
                  <c:v>835.375534189118</c:v>
                </c:pt>
                <c:pt idx="10">
                  <c:v>828.291672924802</c:v>
                </c:pt>
                <c:pt idx="11">
                  <c:v>821.559290430774</c:v>
                </c:pt>
                <c:pt idx="12">
                  <c:v>815.131635947443</c:v>
                </c:pt>
                <c:pt idx="13">
                  <c:v>808.971521553867</c:v>
                </c:pt>
                <c:pt idx="14">
                  <c:v>803.048787744646</c:v>
                </c:pt>
                <c:pt idx="15">
                  <c:v>797.338572445002</c:v>
                </c:pt>
                <c:pt idx="16">
                  <c:v>791.820092476334</c:v>
                </c:pt>
                <c:pt idx="17">
                  <c:v>786.475763400035</c:v>
                </c:pt>
                <c:pt idx="18">
                  <c:v>781.290549513494</c:v>
                </c:pt>
                <c:pt idx="19">
                  <c:v>776.251474448687</c:v>
                </c:pt>
                <c:pt idx="20">
                  <c:v>771.34724637767</c:v>
                </c:pt>
                <c:pt idx="21">
                  <c:v>766.567966632078</c:v>
                </c:pt>
                <c:pt idx="22">
                  <c:v>761.904900107292</c:v>
                </c:pt>
                <c:pt idx="23">
                  <c:v>757.350292153793</c:v>
                </c:pt>
                <c:pt idx="24">
                  <c:v>752.897220942838</c:v>
                </c:pt>
                <c:pt idx="25">
                  <c:v>748.539477250465</c:v>
                </c:pt>
                <c:pt idx="26">
                  <c:v>744.271465680753</c:v>
                </c:pt>
                <c:pt idx="27">
                  <c:v>740.088122831792</c:v>
                </c:pt>
                <c:pt idx="28">
                  <c:v>735.984848981717</c:v>
                </c:pt>
                <c:pt idx="29">
                  <c:v>731.957450660524</c:v>
                </c:pt>
                <c:pt idx="30">
                  <c:v>728.002092059366</c:v>
                </c:pt>
                <c:pt idx="31">
                  <c:v>724.115253669564</c:v>
                </c:pt>
                <c:pt idx="32">
                  <c:v>720.293696878252</c:v>
                </c:pt>
                <c:pt idx="33">
                  <c:v>716.534433504324</c:v>
                </c:pt>
                <c:pt idx="34">
                  <c:v>712.834699457223</c:v>
                </c:pt>
                <c:pt idx="35">
                  <c:v>709.191931856274</c:v>
                </c:pt>
                <c:pt idx="36">
                  <c:v>705.603749070496</c:v>
                </c:pt>
                <c:pt idx="37">
                  <c:v>702.067933235707</c:v>
                </c:pt>
                <c:pt idx="38">
                  <c:v>698.582414883078</c:v>
                </c:pt>
                <c:pt idx="39">
                  <c:v>695.145259375526</c:v>
                </c:pt>
                <c:pt idx="40">
                  <c:v>691.75465489858</c:v>
                </c:pt>
                <c:pt idx="41">
                  <c:v>688.408901793327</c:v>
                </c:pt>
                <c:pt idx="42">
                  <c:v>685.106403052499</c:v>
                </c:pt>
                <c:pt idx="43">
                  <c:v>681.845655828287</c:v>
                </c:pt>
                <c:pt idx="44">
                  <c:v>678.62524382325</c:v>
                </c:pt>
                <c:pt idx="45">
                  <c:v>675.443830454576</c:v>
                </c:pt>
                <c:pt idx="46">
                  <c:v>672.300152697698</c:v>
                </c:pt>
                <c:pt idx="47">
                  <c:v>669.193015528514</c:v>
                </c:pt>
                <c:pt idx="48">
                  <c:v>666.121286894536</c:v>
                </c:pt>
                <c:pt idx="49">
                  <c:v>663.083893154706</c:v>
                </c:pt>
                <c:pt idx="50">
                  <c:v>660.079814935544</c:v>
                </c:pt>
                <c:pt idx="51">
                  <c:v>657.108083358084</c:v>
                </c:pt>
                <c:pt idx="52">
                  <c:v>654.167776595825</c:v>
                </c:pt>
                <c:pt idx="53">
                  <c:v>651.258016728849</c:v>
                </c:pt>
                <c:pt idx="54">
                  <c:v>648.377966863558</c:v>
                </c:pt>
                <c:pt idx="55">
                  <c:v>645.526828491085</c:v>
                </c:pt>
                <c:pt idx="56">
                  <c:v>642.703839060651</c:v>
                </c:pt>
                <c:pt idx="57">
                  <c:v>639.908269746849</c:v>
                </c:pt>
                <c:pt idx="58">
                  <c:v>637.139423392246</c:v>
                </c:pt>
                <c:pt idx="59">
                  <c:v>634.396632608748</c:v>
                </c:pt>
                <c:pt idx="60">
                  <c:v>631.679258023009</c:v>
                </c:pt>
                <c:pt idx="61">
                  <c:v>628.98668665273</c:v>
                </c:pt>
                <c:pt idx="62">
                  <c:v>626.318330402119</c:v>
                </c:pt>
                <c:pt idx="63">
                  <c:v>623.673624665975</c:v>
                </c:pt>
                <c:pt idx="64">
                  <c:v>621.052027032965</c:v>
                </c:pt>
                <c:pt idx="65">
                  <c:v>618.453016079611</c:v>
                </c:pt>
                <c:pt idx="66">
                  <c:v>615.876090247332</c:v>
                </c:pt>
                <c:pt idx="67">
                  <c:v>613.320766795674</c:v>
                </c:pt>
                <c:pt idx="68">
                  <c:v>610.786580825483</c:v>
                </c:pt>
                <c:pt idx="69">
                  <c:v>608.273084366394</c:v>
                </c:pt>
                <c:pt idx="70">
                  <c:v>605.779845523537</c:v>
                </c:pt>
                <c:pt idx="71">
                  <c:v>603.306447678818</c:v>
                </c:pt>
                <c:pt idx="72">
                  <c:v>600.852488742583</c:v>
                </c:pt>
                <c:pt idx="73">
                  <c:v>598.417580451807</c:v>
                </c:pt>
                <c:pt idx="74">
                  <c:v>596.001347711343</c:v>
                </c:pt>
                <c:pt idx="75">
                  <c:v>593.603427975028</c:v>
                </c:pt>
                <c:pt idx="76">
                  <c:v>591.223470663747</c:v>
                </c:pt>
                <c:pt idx="77">
                  <c:v>588.861136617776</c:v>
                </c:pt>
                <c:pt idx="78">
                  <c:v>586.516097580988</c:v>
                </c:pt>
                <c:pt idx="79">
                  <c:v>584.188035714661</c:v>
                </c:pt>
                <c:pt idx="80">
                  <c:v>581.876643138851</c:v>
                </c:pt>
                <c:pt idx="81">
                  <c:v>579.581621499444</c:v>
                </c:pt>
                <c:pt idx="82">
                  <c:v>577.302681559136</c:v>
                </c:pt>
                <c:pt idx="83">
                  <c:v>575.039542810757</c:v>
                </c:pt>
                <c:pt idx="84">
                  <c:v>572.791933111459</c:v>
                </c:pt>
                <c:pt idx="85">
                  <c:v>570.559588336406</c:v>
                </c:pt>
                <c:pt idx="86">
                  <c:v>568.342252050709</c:v>
                </c:pt>
                <c:pt idx="87">
                  <c:v>566.139675198455</c:v>
                </c:pt>
                <c:pt idx="88">
                  <c:v>563.95161580773</c:v>
                </c:pt>
                <c:pt idx="89">
                  <c:v>561.777838710665</c:v>
                </c:pt>
                <c:pt idx="90">
                  <c:v>559.618115277569</c:v>
                </c:pt>
                <c:pt idx="91">
                  <c:v>557.472223164289</c:v>
                </c:pt>
                <c:pt idx="92">
                  <c:v>555.339946072005</c:v>
                </c:pt>
                <c:pt idx="93">
                  <c:v>553.221073518721</c:v>
                </c:pt>
                <c:pt idx="94">
                  <c:v>551.115400621759</c:v>
                </c:pt>
                <c:pt idx="95">
                  <c:v>549.022727890618</c:v>
                </c:pt>
                <c:pt idx="96">
                  <c:v>546.942861029598</c:v>
                </c:pt>
                <c:pt idx="97">
                  <c:v>544.875610749628</c:v>
                </c:pt>
                <c:pt idx="98">
                  <c:v>542.820792588793</c:v>
                </c:pt>
                <c:pt idx="99">
                  <c:v>540.778226741054</c:v>
                </c:pt>
                <c:pt idx="100">
                  <c:v>538.747737892723</c:v>
                </c:pt>
                <c:pt idx="101">
                  <c:v>536.729155066254</c:v>
                </c:pt>
                <c:pt idx="102">
                  <c:v>534.722311470971</c:v>
                </c:pt>
                <c:pt idx="103">
                  <c:v>532.727044360347</c:v>
                </c:pt>
                <c:pt idx="104">
                  <c:v>530.743194895484</c:v>
                </c:pt>
                <c:pt idx="105">
                  <c:v>528.770608014478</c:v>
                </c:pt>
                <c:pt idx="106">
                  <c:v>526.809132307359</c:v>
                </c:pt>
                <c:pt idx="107">
                  <c:v>524.858619896305</c:v>
                </c:pt>
                <c:pt idx="108">
                  <c:v>522.91892632088</c:v>
                </c:pt>
                <c:pt idx="109">
                  <c:v>520.989910428026</c:v>
                </c:pt>
                <c:pt idx="110">
                  <c:v>519.071434266579</c:v>
                </c:pt>
                <c:pt idx="111">
                  <c:v>517.163362986072</c:v>
                </c:pt>
                <c:pt idx="112">
                  <c:v>515.265564739636</c:v>
                </c:pt>
                <c:pt idx="113">
                  <c:v>513.377910590765</c:v>
                </c:pt>
                <c:pt idx="114">
                  <c:v>511.500274423793</c:v>
                </c:pt>
                <c:pt idx="115">
                  <c:v>509.632532857878</c:v>
                </c:pt>
                <c:pt idx="116">
                  <c:v>507.774565164341</c:v>
                </c:pt>
                <c:pt idx="117">
                  <c:v>505.926253187193</c:v>
                </c:pt>
                <c:pt idx="118">
                  <c:v>504.087481266708</c:v>
                </c:pt>
                <c:pt idx="119">
                  <c:v>502.258136165893</c:v>
                </c:pt>
                <c:pt idx="120">
                  <c:v>500.438106999725</c:v>
                </c:pt>
                <c:pt idx="121">
                  <c:v>498.627285167037</c:v>
                </c:pt>
                <c:pt idx="122">
                  <c:v>496.825564284914</c:v>
                </c:pt>
                <c:pt idx="123">
                  <c:v>495.032840125502</c:v>
                </c:pt>
                <c:pt idx="124">
                  <c:v>493.249010555123</c:v>
                </c:pt>
                <c:pt idx="125">
                  <c:v>491.473975475579</c:v>
                </c:pt>
                <c:pt idx="126">
                  <c:v>489.707636767568</c:v>
                </c:pt>
                <c:pt idx="127">
                  <c:v>487.949898236103</c:v>
                </c:pt>
                <c:pt idx="128">
                  <c:v>486.200665557865</c:v>
                </c:pt>
                <c:pt idx="129">
                  <c:v>484.459846230389</c:v>
                </c:pt>
                <c:pt idx="130">
                  <c:v>482.727349523019</c:v>
                </c:pt>
                <c:pt idx="131">
                  <c:v>481.003086429554</c:v>
                </c:pt>
                <c:pt idx="132">
                  <c:v>479.286969622504</c:v>
                </c:pt>
                <c:pt idx="133">
                  <c:v>477.578913408913</c:v>
                </c:pt>
                <c:pt idx="134">
                  <c:v>475.878833687653</c:v>
                </c:pt>
                <c:pt idx="135">
                  <c:v>474.186647908156</c:v>
                </c:pt>
                <c:pt idx="136">
                  <c:v>472.502275030511</c:v>
                </c:pt>
                <c:pt idx="137">
                  <c:v>470.825635486878</c:v>
                </c:pt>
                <c:pt idx="138">
                  <c:v>469.156651144158</c:v>
                </c:pt>
                <c:pt idx="139">
                  <c:v>467.495245267875</c:v>
                </c:pt>
                <c:pt idx="140">
                  <c:v>465.841342487232</c:v>
                </c:pt>
                <c:pt idx="141">
                  <c:v>464.194868761266</c:v>
                </c:pt>
                <c:pt idx="142">
                  <c:v>462.555751346098</c:v>
                </c:pt>
                <c:pt idx="143">
                  <c:v>460.923918763196</c:v>
                </c:pt>
                <c:pt idx="144">
                  <c:v>459.299300768652</c:v>
                </c:pt>
                <c:pt idx="145">
                  <c:v>457.681828323395</c:v>
                </c:pt>
                <c:pt idx="146">
                  <c:v>456.071433564339</c:v>
                </c:pt>
                <c:pt idx="147">
                  <c:v>454.468049776407</c:v>
                </c:pt>
                <c:pt idx="148">
                  <c:v>452.87161136541</c:v>
                </c:pt>
                <c:pt idx="149">
                  <c:v>451.282053831748</c:v>
                </c:pt>
                <c:pt idx="150">
                  <c:v>449.699313744897</c:v>
                </c:pt>
                <c:pt idx="151">
                  <c:v>448.123328718664</c:v>
                </c:pt>
                <c:pt idx="152">
                  <c:v>446.554037387165</c:v>
                </c:pt>
                <c:pt idx="153">
                  <c:v>444.991379381528</c:v>
                </c:pt>
                <c:pt idx="154">
                  <c:v>443.435295307256</c:v>
                </c:pt>
                <c:pt idx="155">
                  <c:v>441.885726722269</c:v>
                </c:pt>
                <c:pt idx="156">
                  <c:v>440.342616115562</c:v>
                </c:pt>
                <c:pt idx="157">
                  <c:v>438.805906886493</c:v>
                </c:pt>
                <c:pt idx="158">
                  <c:v>437.275543324645</c:v>
                </c:pt>
                <c:pt idx="159">
                  <c:v>435.751470590271</c:v>
                </c:pt>
                <c:pt idx="160">
                  <c:v>434.233634695282</c:v>
                </c:pt>
                <c:pt idx="161">
                  <c:v>432.721982484774</c:v>
                </c:pt>
                <c:pt idx="162">
                  <c:v>431.21646161906</c:v>
                </c:pt>
                <c:pt idx="163">
                  <c:v>429.717020556206</c:v>
                </c:pt>
                <c:pt idx="164">
                  <c:v>428.223608535044</c:v>
                </c:pt>
                <c:pt idx="165">
                  <c:v>426.736175558644</c:v>
                </c:pt>
                <c:pt idx="166">
                  <c:v>425.254672378248</c:v>
                </c:pt>
                <c:pt idx="167">
                  <c:v>423.779050477616</c:v>
                </c:pt>
                <c:pt idx="168">
                  <c:v>422.309262057817</c:v>
                </c:pt>
                <c:pt idx="169">
                  <c:v>420.8452600224</c:v>
                </c:pt>
                <c:pt idx="170">
                  <c:v>419.386997962977</c:v>
                </c:pt>
                <c:pt idx="171">
                  <c:v>417.934430145178</c:v>
                </c:pt>
                <c:pt idx="172">
                  <c:v>416.487511494971</c:v>
                </c:pt>
                <c:pt idx="173">
                  <c:v>415.046197585341</c:v>
                </c:pt>
                <c:pt idx="174">
                  <c:v>413.61044462332</c:v>
                </c:pt>
                <c:pt idx="175">
                  <c:v>412.180209437334</c:v>
                </c:pt>
                <c:pt idx="176">
                  <c:v>410.755449464896</c:v>
                </c:pt>
                <c:pt idx="177">
                  <c:v>409.336122740589</c:v>
                </c:pt>
                <c:pt idx="178">
                  <c:v>407.92218788437</c:v>
                </c:pt>
                <c:pt idx="179">
                  <c:v>406.513604090162</c:v>
                </c:pt>
                <c:pt idx="180">
                  <c:v>405.110331114729</c:v>
                </c:pt>
                <c:pt idx="181">
                  <c:v>403.71232926683</c:v>
                </c:pt>
                <c:pt idx="182">
                  <c:v>402.319559396644</c:v>
                </c:pt>
                <c:pt idx="183">
                  <c:v>400.931982885449</c:v>
                </c:pt>
                <c:pt idx="184">
                  <c:v>399.549561635556</c:v>
                </c:pt>
                <c:pt idx="185">
                  <c:v>398.172258060492</c:v>
                </c:pt>
                <c:pt idx="186">
                  <c:v>396.800035075413</c:v>
                </c:pt>
                <c:pt idx="187">
                  <c:v>395.432856087756</c:v>
                </c:pt>
                <c:pt idx="188">
                  <c:v>394.070684988104</c:v>
                </c:pt>
                <c:pt idx="189">
                  <c:v>392.713486141282</c:v>
                </c:pt>
                <c:pt idx="190">
                  <c:v>391.361224377648</c:v>
                </c:pt>
                <c:pt idx="191">
                  <c:v>390.013864984608</c:v>
                </c:pt>
                <c:pt idx="192">
                  <c:v>388.67137369831</c:v>
                </c:pt>
                <c:pt idx="193">
                  <c:v>387.333716695546</c:v>
                </c:pt>
                <c:pt idx="194">
                  <c:v>386.000860585835</c:v>
                </c:pt>
                <c:pt idx="195">
                  <c:v>384.672772403694</c:v>
                </c:pt>
                <c:pt idx="196">
                  <c:v>383.349419601077</c:v>
                </c:pt>
                <c:pt idx="197">
                  <c:v>382.030770039996</c:v>
                </c:pt>
                <c:pt idx="198">
                  <c:v>380.716791985307</c:v>
                </c:pt>
                <c:pt idx="199">
                  <c:v>379.407454097655</c:v>
                </c:pt>
                <c:pt idx="200">
                  <c:v>378.102725426582</c:v>
                </c:pt>
                <c:pt idx="201">
                  <c:v>376.802575403789</c:v>
                </c:pt>
                <c:pt idx="202">
                  <c:v>375.506973836546</c:v>
                </c:pt>
                <c:pt idx="203">
                  <c:v>374.215890901249</c:v>
                </c:pt>
                <c:pt idx="204">
                  <c:v>372.929297137117</c:v>
                </c:pt>
                <c:pt idx="205">
                  <c:v>371.647163440032</c:v>
                </c:pt>
                <c:pt idx="206">
                  <c:v>370.369461056509</c:v>
                </c:pt>
                <c:pt idx="207">
                  <c:v>369.0961615778</c:v>
                </c:pt>
                <c:pt idx="208">
                  <c:v>367.827236934121</c:v>
                </c:pt>
                <c:pt idx="209">
                  <c:v>366.562659389008</c:v>
                </c:pt>
                <c:pt idx="210">
                  <c:v>365.302401533794</c:v>
                </c:pt>
                <c:pt idx="211">
                  <c:v>364.046436282196</c:v>
                </c:pt>
                <c:pt idx="212">
                  <c:v>362.794736865029</c:v>
                </c:pt>
                <c:pt idx="213">
                  <c:v>361.547276825019</c:v>
                </c:pt>
                <c:pt idx="214">
                  <c:v>360.304030011736</c:v>
                </c:pt>
                <c:pt idx="215">
                  <c:v>359.064970576625</c:v>
                </c:pt>
                <c:pt idx="216">
                  <c:v>357.830072968141</c:v>
                </c:pt>
                <c:pt idx="217">
                  <c:v>356.599311926993</c:v>
                </c:pt>
                <c:pt idx="218">
                  <c:v>355.372662481475</c:v>
                </c:pt>
                <c:pt idx="219">
                  <c:v>354.150099942898</c:v>
                </c:pt>
                <c:pt idx="220">
                  <c:v>352.931599901118</c:v>
                </c:pt>
                <c:pt idx="221">
                  <c:v>351.717138220152</c:v>
                </c:pt>
                <c:pt idx="222">
                  <c:v>350.506691033877</c:v>
                </c:pt>
                <c:pt idx="223">
                  <c:v>349.300234741829</c:v>
                </c:pt>
                <c:pt idx="224">
                  <c:v>348.097746005074</c:v>
                </c:pt>
                <c:pt idx="225">
                  <c:v>346.899201742168</c:v>
                </c:pt>
                <c:pt idx="226">
                  <c:v>345.704579125196</c:v>
                </c:pt>
                <c:pt idx="227">
                  <c:v>344.513855575885</c:v>
                </c:pt>
                <c:pt idx="228">
                  <c:v>343.327008761803</c:v>
                </c:pt>
                <c:pt idx="229">
                  <c:v>342.144016592623</c:v>
                </c:pt>
                <c:pt idx="230">
                  <c:v>340.964857216466</c:v>
                </c:pt>
                <c:pt idx="231">
                  <c:v>339.789509016311</c:v>
                </c:pt>
                <c:pt idx="232">
                  <c:v>338.61795060648</c:v>
                </c:pt>
                <c:pt idx="233">
                  <c:v>337.450160829184</c:v>
                </c:pt>
                <c:pt idx="234">
                  <c:v>336.286118751141</c:v>
                </c:pt>
                <c:pt idx="235">
                  <c:v>335.125803660254</c:v>
                </c:pt>
                <c:pt idx="236">
                  <c:v>333.969195062357</c:v>
                </c:pt>
                <c:pt idx="237">
                  <c:v>332.81627267802</c:v>
                </c:pt>
                <c:pt idx="238">
                  <c:v>331.667016439411</c:v>
                </c:pt>
                <c:pt idx="239">
                  <c:v>330.521406487225</c:v>
                </c:pt>
                <c:pt idx="240">
                  <c:v>329.379423167665</c:v>
                </c:pt>
                <c:pt idx="241">
                  <c:v>328.241047029476</c:v>
                </c:pt>
                <c:pt idx="242">
                  <c:v>327.106258821045</c:v>
                </c:pt>
                <c:pt idx="243">
                  <c:v>325.975039487541</c:v>
                </c:pt>
                <c:pt idx="244">
                  <c:v>324.84737016812</c:v>
                </c:pt>
                <c:pt idx="245">
                  <c:v>323.723232193172</c:v>
                </c:pt>
                <c:pt idx="246">
                  <c:v>322.602607081624</c:v>
                </c:pt>
                <c:pt idx="247">
                  <c:v>321.485476538289</c:v>
                </c:pt>
                <c:pt idx="248">
                  <c:v>320.371822451264</c:v>
                </c:pt>
                <c:pt idx="249">
                  <c:v>319.261626889374</c:v>
                </c:pt>
                <c:pt idx="250">
                  <c:v>318.154872099667</c:v>
                </c:pt>
                <c:pt idx="251">
                  <c:v>317.051540504941</c:v>
                </c:pt>
                <c:pt idx="252">
                  <c:v>315.951614701334</c:v>
                </c:pt>
                <c:pt idx="253">
                  <c:v>314.855077455938</c:v>
                </c:pt>
                <c:pt idx="254">
                  <c:v>313.761911704469</c:v>
                </c:pt>
                <c:pt idx="255">
                  <c:v>312.672100548968</c:v>
                </c:pt>
                <c:pt idx="256">
                  <c:v>311.585627255551</c:v>
                </c:pt>
                <c:pt idx="257">
                  <c:v>310.502475252191</c:v>
                </c:pt>
                <c:pt idx="258">
                  <c:v>309.422628126545</c:v>
                </c:pt>
                <c:pt idx="259">
                  <c:v>308.346069623812</c:v>
                </c:pt>
                <c:pt idx="260">
                  <c:v>307.272783644634</c:v>
                </c:pt>
                <c:pt idx="261">
                  <c:v>306.202754243028</c:v>
                </c:pt>
                <c:pt idx="262">
                  <c:v>305.135965624359</c:v>
                </c:pt>
                <c:pt idx="263">
                  <c:v>304.072402143341</c:v>
                </c:pt>
                <c:pt idx="264">
                  <c:v>303.01204830208</c:v>
                </c:pt>
                <c:pt idx="265">
                  <c:v>301.954888748139</c:v>
                </c:pt>
                <c:pt idx="266">
                  <c:v>300.90090827265</c:v>
                </c:pt>
                <c:pt idx="267">
                  <c:v>299.850091808445</c:v>
                </c:pt>
                <c:pt idx="268">
                  <c:v>298.802424428224</c:v>
                </c:pt>
                <c:pt idx="269">
                  <c:v>297.757891342752</c:v>
                </c:pt>
                <c:pt idx="270">
                  <c:v>296.716477899091</c:v>
                </c:pt>
                <c:pt idx="271">
                  <c:v>295.678169578852</c:v>
                </c:pt>
                <c:pt idx="272">
                  <c:v>294.642951996486</c:v>
                </c:pt>
                <c:pt idx="273">
                  <c:v>293.610810897591</c:v>
                </c:pt>
                <c:pt idx="274">
                  <c:v>292.581732157261</c:v>
                </c:pt>
                <c:pt idx="275">
                  <c:v>291.555701778452</c:v>
                </c:pt>
                <c:pt idx="276">
                  <c:v>290.532705890373</c:v>
                </c:pt>
                <c:pt idx="277">
                  <c:v>289.512730746917</c:v>
                </c:pt>
                <c:pt idx="278">
                  <c:v>288.495762725095</c:v>
                </c:pt>
                <c:pt idx="279">
                  <c:v>287.481788323521</c:v>
                </c:pt>
                <c:pt idx="280">
                  <c:v>286.470794160897</c:v>
                </c:pt>
                <c:pt idx="281">
                  <c:v>285.46276697454</c:v>
                </c:pt>
                <c:pt idx="282">
                  <c:v>284.457693618923</c:v>
                </c:pt>
                <c:pt idx="283">
                  <c:v>283.455561064242</c:v>
                </c:pt>
                <c:pt idx="284">
                  <c:v>282.456356395007</c:v>
                </c:pt>
                <c:pt idx="285">
                  <c:v>281.46006680865</c:v>
                </c:pt>
                <c:pt idx="286">
                  <c:v>280.466679614165</c:v>
                </c:pt>
                <c:pt idx="287">
                  <c:v>279.476182230754</c:v>
                </c:pt>
                <c:pt idx="288">
                  <c:v>278.48856218651</c:v>
                </c:pt>
                <c:pt idx="289">
                  <c:v>277.50380711711</c:v>
                </c:pt>
                <c:pt idx="290">
                  <c:v>276.521904764532</c:v>
                </c:pt>
                <c:pt idx="291">
                  <c:v>275.542842975792</c:v>
                </c:pt>
                <c:pt idx="292">
                  <c:v>274.566609701698</c:v>
                </c:pt>
                <c:pt idx="293">
                  <c:v>273.593192995627</c:v>
                </c:pt>
                <c:pt idx="294">
                  <c:v>272.622581012314</c:v>
                </c:pt>
                <c:pt idx="295">
                  <c:v>271.654762006671</c:v>
                </c:pt>
                <c:pt idx="296">
                  <c:v>270.689724332608</c:v>
                </c:pt>
                <c:pt idx="297">
                  <c:v>269.727456441887</c:v>
                </c:pt>
                <c:pt idx="298">
                  <c:v>268.767946882987</c:v>
                </c:pt>
                <c:pt idx="299">
                  <c:v>267.811184299978</c:v>
                </c:pt>
                <c:pt idx="300">
                  <c:v>266.857157431428</c:v>
                </c:pt>
                <c:pt idx="301">
                  <c:v>265.905855109316</c:v>
                </c:pt>
                <c:pt idx="302">
                  <c:v>264.957266257958</c:v>
                </c:pt>
                <c:pt idx="303">
                  <c:v>264.01137989296</c:v>
                </c:pt>
                <c:pt idx="304">
                  <c:v>263.068185120178</c:v>
                </c:pt>
                <c:pt idx="305">
                  <c:v>262.127671134694</c:v>
                </c:pt>
                <c:pt idx="306">
                  <c:v>261.189827219811</c:v>
                </c:pt>
                <c:pt idx="307">
                  <c:v>260.25464274606</c:v>
                </c:pt>
                <c:pt idx="308">
                  <c:v>259.322107170218</c:v>
                </c:pt>
                <c:pt idx="309">
                  <c:v>258.392210034352</c:v>
                </c:pt>
                <c:pt idx="310">
                  <c:v>257.46494096486</c:v>
                </c:pt>
                <c:pt idx="311">
                  <c:v>256.54028967154</c:v>
                </c:pt>
                <c:pt idx="312">
                  <c:v>255.618245946665</c:v>
                </c:pt>
                <c:pt idx="313">
                  <c:v>254.698799664075</c:v>
                </c:pt>
                <c:pt idx="314">
                  <c:v>253.781940778278</c:v>
                </c:pt>
                <c:pt idx="315">
                  <c:v>252.867659323568</c:v>
                </c:pt>
                <c:pt idx="316">
                  <c:v>251.955945413152</c:v>
                </c:pt>
                <c:pt idx="317">
                  <c:v>251.046789238291</c:v>
                </c:pt>
                <c:pt idx="318">
                  <c:v>250.140181067456</c:v>
                </c:pt>
                <c:pt idx="319">
                  <c:v>249.236111245488</c:v>
                </c:pt>
                <c:pt idx="320">
                  <c:v>248.334570192777</c:v>
                </c:pt>
                <c:pt idx="321">
                  <c:v>247.435548404453</c:v>
                </c:pt>
                <c:pt idx="322">
                  <c:v>246.53903644958</c:v>
                </c:pt>
                <c:pt idx="323">
                  <c:v>245.645024970369</c:v>
                </c:pt>
                <c:pt idx="324">
                  <c:v>244.7535046814</c:v>
                </c:pt>
                <c:pt idx="325">
                  <c:v>243.864466368856</c:v>
                </c:pt>
                <c:pt idx="326">
                  <c:v>242.977900889759</c:v>
                </c:pt>
                <c:pt idx="327">
                  <c:v>242.093799171231</c:v>
                </c:pt>
                <c:pt idx="328">
                  <c:v>241.212152209752</c:v>
                </c:pt>
                <c:pt idx="329">
                  <c:v>240.332951070437</c:v>
                </c:pt>
                <c:pt idx="330">
                  <c:v>239.456186886315</c:v>
                </c:pt>
                <c:pt idx="331">
                  <c:v>238.581850857627</c:v>
                </c:pt>
                <c:pt idx="332">
                  <c:v>237.709934251124</c:v>
                </c:pt>
                <c:pt idx="333">
                  <c:v>236.840428399381</c:v>
                </c:pt>
                <c:pt idx="334">
                  <c:v>235.973324700117</c:v>
                </c:pt>
                <c:pt idx="335">
                  <c:v>235.108614615529</c:v>
                </c:pt>
                <c:pt idx="336">
                  <c:v>234.246289671625</c:v>
                </c:pt>
                <c:pt idx="337">
                  <c:v>233.386341457576</c:v>
                </c:pt>
                <c:pt idx="338">
                  <c:v>232.528761625072</c:v>
                </c:pt>
                <c:pt idx="339">
                  <c:v>231.673541887686</c:v>
                </c:pt>
                <c:pt idx="340">
                  <c:v>230.820674020249</c:v>
                </c:pt>
                <c:pt idx="341">
                  <c:v>229.97014985823</c:v>
                </c:pt>
                <c:pt idx="342">
                  <c:v>229.121961297126</c:v>
                </c:pt>
                <c:pt idx="343">
                  <c:v>228.276100291861</c:v>
                </c:pt>
                <c:pt idx="344">
                  <c:v>227.432558856192</c:v>
                </c:pt>
                <c:pt idx="345">
                  <c:v>226.591329062119</c:v>
                </c:pt>
                <c:pt idx="346">
                  <c:v>225.752403039308</c:v>
                </c:pt>
                <c:pt idx="347">
                  <c:v>224.915772974523</c:v>
                </c:pt>
                <c:pt idx="348">
                  <c:v>224.081431111054</c:v>
                </c:pt>
                <c:pt idx="349">
                  <c:v>223.249369748166</c:v>
                </c:pt>
                <c:pt idx="350">
                  <c:v>222.419581240549</c:v>
                </c:pt>
                <c:pt idx="351">
                  <c:v>221.59205799777</c:v>
                </c:pt>
                <c:pt idx="352">
                  <c:v>220.766792483744</c:v>
                </c:pt>
                <c:pt idx="353">
                  <c:v>219.943777216199</c:v>
                </c:pt>
                <c:pt idx="354">
                  <c:v>219.123004766158</c:v>
                </c:pt>
                <c:pt idx="355">
                  <c:v>218.30446775742</c:v>
                </c:pt>
                <c:pt idx="356">
                  <c:v>217.488158866052</c:v>
                </c:pt>
                <c:pt idx="357">
                  <c:v>216.674070819887</c:v>
                </c:pt>
                <c:pt idx="358">
                  <c:v>215.862196398024</c:v>
                </c:pt>
                <c:pt idx="359">
                  <c:v>215.052528430343</c:v>
                </c:pt>
                <c:pt idx="360">
                  <c:v>214.245059797015</c:v>
                </c:pt>
                <c:pt idx="361">
                  <c:v>213.439783428026</c:v>
                </c:pt>
                <c:pt idx="362">
                  <c:v>212.636692302708</c:v>
                </c:pt>
                <c:pt idx="363">
                  <c:v>211.835779449264</c:v>
                </c:pt>
                <c:pt idx="364">
                  <c:v>211.037037944318</c:v>
                </c:pt>
                <c:pt idx="365">
                  <c:v>210.240460912451</c:v>
                </c:pt>
                <c:pt idx="366">
                  <c:v>209.446041525754</c:v>
                </c:pt>
                <c:pt idx="367">
                  <c:v>208.653773003386</c:v>
                </c:pt>
                <c:pt idx="368">
                  <c:v>207.863648611134</c:v>
                </c:pt>
                <c:pt idx="369">
                  <c:v>207.075661660978</c:v>
                </c:pt>
                <c:pt idx="370">
                  <c:v>206.289805510666</c:v>
                </c:pt>
                <c:pt idx="371">
                  <c:v>205.506073563288</c:v>
                </c:pt>
                <c:pt idx="372">
                  <c:v>204.724459266861</c:v>
                </c:pt>
                <c:pt idx="373">
                  <c:v>203.944956113912</c:v>
                </c:pt>
                <c:pt idx="374">
                  <c:v>203.167557641075</c:v>
                </c:pt>
                <c:pt idx="375">
                  <c:v>202.392257428687</c:v>
                </c:pt>
                <c:pt idx="376">
                  <c:v>201.619049100384</c:v>
                </c:pt>
                <c:pt idx="377">
                  <c:v>200.847926322718</c:v>
                </c:pt>
                <c:pt idx="378">
                  <c:v>200.078882804757</c:v>
                </c:pt>
                <c:pt idx="379">
                  <c:v>199.311912297709</c:v>
                </c:pt>
                <c:pt idx="380">
                  <c:v>198.54700859454</c:v>
                </c:pt>
                <c:pt idx="381">
                  <c:v>197.784165529596</c:v>
                </c:pt>
                <c:pt idx="382">
                  <c:v>197.023376978236</c:v>
                </c:pt>
                <c:pt idx="383">
                  <c:v>196.264636856463</c:v>
                </c:pt>
                <c:pt idx="384">
                  <c:v>195.507939120564</c:v>
                </c:pt>
                <c:pt idx="385">
                  <c:v>194.753277766749</c:v>
                </c:pt>
                <c:pt idx="386">
                  <c:v>194.000646830801</c:v>
                </c:pt>
                <c:pt idx="387">
                  <c:v>193.250040387723</c:v>
                </c:pt>
                <c:pt idx="388">
                  <c:v>192.501452551394</c:v>
                </c:pt>
                <c:pt idx="389">
                  <c:v>191.754877474228</c:v>
                </c:pt>
                <c:pt idx="390">
                  <c:v>191.010309346832</c:v>
                </c:pt>
                <c:pt idx="391">
                  <c:v>190.267742397678</c:v>
                </c:pt>
                <c:pt idx="392">
                  <c:v>189.52717089277</c:v>
                </c:pt>
                <c:pt idx="393">
                  <c:v>188.788589135317</c:v>
                </c:pt>
                <c:pt idx="394">
                  <c:v>188.051991465412</c:v>
                </c:pt>
                <c:pt idx="395">
                  <c:v>187.317372259712</c:v>
                </c:pt>
                <c:pt idx="396">
                  <c:v>186.584725931123</c:v>
                </c:pt>
                <c:pt idx="397">
                  <c:v>185.854046928489</c:v>
                </c:pt>
                <c:pt idx="398">
                  <c:v>185.125329736281</c:v>
                </c:pt>
                <c:pt idx="399">
                  <c:v>184.398568874296</c:v>
                </c:pt>
                <c:pt idx="400">
                  <c:v>183.673758897354</c:v>
                </c:pt>
                <c:pt idx="401">
                  <c:v>182.950894395</c:v>
                </c:pt>
                <c:pt idx="402">
                  <c:v>182.229969991208</c:v>
                </c:pt>
                <c:pt idx="403">
                  <c:v>181.510980344092</c:v>
                </c:pt>
                <c:pt idx="404">
                  <c:v>180.793920145615</c:v>
                </c:pt>
                <c:pt idx="405">
                  <c:v>180.078784121307</c:v>
                </c:pt>
                <c:pt idx="406">
                  <c:v>179.365567029983</c:v>
                </c:pt>
                <c:pt idx="407">
                  <c:v>178.654263663461</c:v>
                </c:pt>
                <c:pt idx="408">
                  <c:v>177.944868846289</c:v>
                </c:pt>
                <c:pt idx="409">
                  <c:v>177.237377435473</c:v>
                </c:pt>
                <c:pt idx="410">
                  <c:v>176.531784320204</c:v>
                </c:pt>
                <c:pt idx="411">
                  <c:v>175.828084421597</c:v>
                </c:pt>
                <c:pt idx="412">
                  <c:v>175.12627269242</c:v>
                </c:pt>
                <c:pt idx="413">
                  <c:v>174.426344116839</c:v>
                </c:pt>
                <c:pt idx="414">
                  <c:v>173.728293710156</c:v>
                </c:pt>
                <c:pt idx="415">
                  <c:v>173.032116518558</c:v>
                </c:pt>
                <c:pt idx="416">
                  <c:v>172.33780761886</c:v>
                </c:pt>
                <c:pt idx="417">
                  <c:v>171.645362118256</c:v>
                </c:pt>
                <c:pt idx="418">
                  <c:v>170.954775154075</c:v>
                </c:pt>
                <c:pt idx="419">
                  <c:v>170.266041893531</c:v>
                </c:pt>
                <c:pt idx="420">
                  <c:v>169.579157533489</c:v>
                </c:pt>
                <c:pt idx="421">
                  <c:v>168.894117300217</c:v>
                </c:pt>
                <c:pt idx="422">
                  <c:v>168.210916449154</c:v>
                </c:pt>
                <c:pt idx="423">
                  <c:v>167.529550264677</c:v>
                </c:pt>
                <c:pt idx="424">
                  <c:v>166.850014059864</c:v>
                </c:pt>
                <c:pt idx="425">
                  <c:v>166.17230317627</c:v>
                </c:pt>
                <c:pt idx="426">
                  <c:v>165.496412983697</c:v>
                </c:pt>
                <c:pt idx="427">
                  <c:v>164.822338879971</c:v>
                </c:pt>
                <c:pt idx="428">
                  <c:v>164.150076290718</c:v>
                </c:pt>
                <c:pt idx="429">
                  <c:v>163.479620669146</c:v>
                </c:pt>
                <c:pt idx="430">
                  <c:v>162.810967495826</c:v>
                </c:pt>
                <c:pt idx="431">
                  <c:v>162.144112278478</c:v>
                </c:pt>
                <c:pt idx="432">
                  <c:v>161.479050551756</c:v>
                </c:pt>
                <c:pt idx="433">
                  <c:v>160.815777877041</c:v>
                </c:pt>
                <c:pt idx="434">
                  <c:v>160.154289842228</c:v>
                </c:pt>
                <c:pt idx="435">
                  <c:v>159.49458206152</c:v>
                </c:pt>
                <c:pt idx="436">
                  <c:v>158.836650175226</c:v>
                </c:pt>
                <c:pt idx="437">
                  <c:v>158.180489849559</c:v>
                </c:pt>
                <c:pt idx="438">
                  <c:v>157.526096776431</c:v>
                </c:pt>
                <c:pt idx="439">
                  <c:v>156.873466673261</c:v>
                </c:pt>
                <c:pt idx="440">
                  <c:v>156.222595282774</c:v>
                </c:pt>
                <c:pt idx="441">
                  <c:v>155.57347837281</c:v>
                </c:pt>
                <c:pt idx="442">
                  <c:v>154.92611173613</c:v>
                </c:pt>
                <c:pt idx="443">
                  <c:v>154.280491190226</c:v>
                </c:pt>
                <c:pt idx="444">
                  <c:v>153.636612577134</c:v>
                </c:pt>
                <c:pt idx="445">
                  <c:v>152.994471763244</c:v>
                </c:pt>
                <c:pt idx="446">
                  <c:v>152.354064639122</c:v>
                </c:pt>
                <c:pt idx="447">
                  <c:v>151.71538711932</c:v>
                </c:pt>
                <c:pt idx="448">
                  <c:v>151.078435142201</c:v>
                </c:pt>
                <c:pt idx="449">
                  <c:v>150.443204669755</c:v>
                </c:pt>
                <c:pt idx="450">
                  <c:v>149.809691687426</c:v>
                </c:pt>
                <c:pt idx="451">
                  <c:v>149.177892203934</c:v>
                </c:pt>
                <c:pt idx="452">
                  <c:v>148.547802251103</c:v>
                </c:pt>
                <c:pt idx="453">
                  <c:v>147.919417883686</c:v>
                </c:pt>
                <c:pt idx="454">
                  <c:v>147.292735179198</c:v>
                </c:pt>
                <c:pt idx="455">
                  <c:v>146.667750237747</c:v>
                </c:pt>
                <c:pt idx="456">
                  <c:v>146.044459181863</c:v>
                </c:pt>
                <c:pt idx="457">
                  <c:v>145.422858156338</c:v>
                </c:pt>
                <c:pt idx="458">
                  <c:v>144.802943328061</c:v>
                </c:pt>
                <c:pt idx="459">
                  <c:v>144.184710885851</c:v>
                </c:pt>
                <c:pt idx="460">
                  <c:v>143.568157040305</c:v>
                </c:pt>
                <c:pt idx="461">
                  <c:v>142.953278023631</c:v>
                </c:pt>
                <c:pt idx="462">
                  <c:v>142.340070089494</c:v>
                </c:pt>
                <c:pt idx="463">
                  <c:v>141.728529512864</c:v>
                </c:pt>
                <c:pt idx="464">
                  <c:v>141.118652589853</c:v>
                </c:pt>
                <c:pt idx="465">
                  <c:v>140.51043563757</c:v>
                </c:pt>
                <c:pt idx="466">
                  <c:v>139.903874993964</c:v>
                </c:pt>
                <c:pt idx="467">
                  <c:v>139.29896701768</c:v>
                </c:pt>
                <c:pt idx="468">
                  <c:v>138.695708087903</c:v>
                </c:pt>
                <c:pt idx="469">
                  <c:v>138.094094604219</c:v>
                </c:pt>
                <c:pt idx="470">
                  <c:v>137.494122986461</c:v>
                </c:pt>
                <c:pt idx="471">
                  <c:v>136.895789674573</c:v>
                </c:pt>
                <c:pt idx="472">
                  <c:v>136.299091128462</c:v>
                </c:pt>
                <c:pt idx="473">
                  <c:v>135.704023827855</c:v>
                </c:pt>
                <c:pt idx="474">
                  <c:v>135.110584272164</c:v>
                </c:pt>
                <c:pt idx="475">
                  <c:v>134.518768980345</c:v>
                </c:pt>
                <c:pt idx="476">
                  <c:v>133.928574490758</c:v>
                </c:pt>
                <c:pt idx="477">
                  <c:v>133.339997361035</c:v>
                </c:pt>
                <c:pt idx="478">
                  <c:v>132.753034167939</c:v>
                </c:pt>
                <c:pt idx="479">
                  <c:v>132.167681507238</c:v>
                </c:pt>
                <c:pt idx="480">
                  <c:v>131.583935993567</c:v>
                </c:pt>
                <c:pt idx="481">
                  <c:v>131.001794260299</c:v>
                </c:pt>
                <c:pt idx="482">
                  <c:v>130.421252959412</c:v>
                </c:pt>
                <c:pt idx="483">
                  <c:v>129.842308761366</c:v>
                </c:pt>
                <c:pt idx="484">
                  <c:v>129.26495835497</c:v>
                </c:pt>
                <c:pt idx="485">
                  <c:v>128.689198447258</c:v>
                </c:pt>
                <c:pt idx="486">
                  <c:v>128.115025763365</c:v>
                </c:pt>
                <c:pt idx="487">
                  <c:v>127.542437046398</c:v>
                </c:pt>
                <c:pt idx="488">
                  <c:v>126.971429057321</c:v>
                </c:pt>
                <c:pt idx="489">
                  <c:v>126.401998574824</c:v>
                </c:pt>
                <c:pt idx="490">
                  <c:v>125.834142395211</c:v>
                </c:pt>
                <c:pt idx="491">
                  <c:v>125.267857332275</c:v>
                </c:pt>
                <c:pt idx="492">
                  <c:v>124.70314021718</c:v>
                </c:pt>
                <c:pt idx="493">
                  <c:v>124.139987898346</c:v>
                </c:pt>
                <c:pt idx="494">
                  <c:v>123.578397241332</c:v>
                </c:pt>
                <c:pt idx="495">
                  <c:v>123.018365128719</c:v>
                </c:pt>
                <c:pt idx="496">
                  <c:v>122.459888459997</c:v>
                </c:pt>
                <c:pt idx="497">
                  <c:v>121.902964151453</c:v>
                </c:pt>
                <c:pt idx="498">
                  <c:v>121.347589136056</c:v>
                </c:pt>
                <c:pt idx="499">
                  <c:v>120.79376036335</c:v>
                </c:pt>
                <c:pt idx="500">
                  <c:v>120.241474799338</c:v>
                </c:pt>
                <c:pt idx="501">
                  <c:v>119.69072942638</c:v>
                </c:pt>
                <c:pt idx="502">
                  <c:v>119.141521243079</c:v>
                </c:pt>
                <c:pt idx="503">
                  <c:v>118.593847264177</c:v>
                </c:pt>
                <c:pt idx="504">
                  <c:v>118.047704520448</c:v>
                </c:pt>
                <c:pt idx="505">
                  <c:v>117.503090058592</c:v>
                </c:pt>
                <c:pt idx="506">
                  <c:v>116.960000941132</c:v>
                </c:pt>
                <c:pt idx="507">
                  <c:v>116.418434246309</c:v>
                </c:pt>
                <c:pt idx="508">
                  <c:v>115.878387067982</c:v>
                </c:pt>
                <c:pt idx="509">
                  <c:v>115.339856515523</c:v>
                </c:pt>
                <c:pt idx="510">
                  <c:v>114.80283971372</c:v>
                </c:pt>
                <c:pt idx="511">
                  <c:v>114.267333802674</c:v>
                </c:pt>
                <c:pt idx="512">
                  <c:v>113.733335937703</c:v>
                </c:pt>
                <c:pt idx="513">
                  <c:v>113.200843289243</c:v>
                </c:pt>
                <c:pt idx="514">
                  <c:v>112.669853042748</c:v>
                </c:pt>
                <c:pt idx="515">
                  <c:v>112.140362398598</c:v>
                </c:pt>
                <c:pt idx="516">
                  <c:v>111.612368572002</c:v>
                </c:pt>
                <c:pt idx="517">
                  <c:v>111.085868792903</c:v>
                </c:pt>
                <c:pt idx="518">
                  <c:v>110.560860305883</c:v>
                </c:pt>
                <c:pt idx="519">
                  <c:v>110.037340370072</c:v>
                </c:pt>
                <c:pt idx="520">
                  <c:v>109.515306259056</c:v>
                </c:pt>
                <c:pt idx="521">
                  <c:v>108.994755260785</c:v>
                </c:pt>
                <c:pt idx="522">
                  <c:v>108.475684677481</c:v>
                </c:pt>
                <c:pt idx="523">
                  <c:v>107.95809182555</c:v>
                </c:pt>
                <c:pt idx="524">
                  <c:v>107.441974035493</c:v>
                </c:pt>
                <c:pt idx="525">
                  <c:v>106.927328651817</c:v>
                </c:pt>
                <c:pt idx="526">
                  <c:v>106.414153032947</c:v>
                </c:pt>
                <c:pt idx="527">
                  <c:v>105.902444551141</c:v>
                </c:pt>
                <c:pt idx="528">
                  <c:v>105.392200592404</c:v>
                </c:pt>
                <c:pt idx="529">
                  <c:v>104.8834185564</c:v>
                </c:pt>
                <c:pt idx="530">
                  <c:v>104.376095856369</c:v>
                </c:pt>
                <c:pt idx="531">
                  <c:v>103.870229919046</c:v>
                </c:pt>
                <c:pt idx="532">
                  <c:v>103.365818184574</c:v>
                </c:pt>
                <c:pt idx="533">
                  <c:v>102.862858106423</c:v>
                </c:pt>
                <c:pt idx="534">
                  <c:v>102.361347151309</c:v>
                </c:pt>
                <c:pt idx="535">
                  <c:v>101.861282799111</c:v>
                </c:pt>
                <c:pt idx="536">
                  <c:v>101.362662542794</c:v>
                </c:pt>
                <c:pt idx="537">
                  <c:v>100.865483888328</c:v>
                </c:pt>
                <c:pt idx="538">
                  <c:v>100.369744354607</c:v>
                </c:pt>
                <c:pt idx="539">
                  <c:v>99.8754414733717</c:v>
                </c:pt>
                <c:pt idx="540">
                  <c:v>99.3825727891353</c:v>
                </c:pt>
                <c:pt idx="541">
                  <c:v>98.8911358591021</c:v>
                </c:pt>
                <c:pt idx="542">
                  <c:v>98.4011282530929</c:v>
                </c:pt>
                <c:pt idx="543">
                  <c:v>97.9125475534697</c:v>
                </c:pt>
                <c:pt idx="544">
                  <c:v>97.4253913550604</c:v>
                </c:pt>
                <c:pt idx="545">
                  <c:v>96.9396572650837</c:v>
                </c:pt>
                <c:pt idx="546">
                  <c:v>96.4553429030766</c:v>
                </c:pt>
                <c:pt idx="547">
                  <c:v>95.9724459008199</c:v>
                </c:pt>
                <c:pt idx="548">
                  <c:v>95.4909639022668</c:v>
                </c:pt>
                <c:pt idx="549">
                  <c:v>95.0108945634699</c:v>
                </c:pt>
                <c:pt idx="550">
                  <c:v>94.5322355525105</c:v>
                </c:pt>
                <c:pt idx="551">
                  <c:v>94.0549845494277</c:v>
                </c:pt>
                <c:pt idx="552">
                  <c:v>93.5791392461479</c:v>
                </c:pt>
                <c:pt idx="553">
                  <c:v>93.1046973464155</c:v>
                </c:pt>
                <c:pt idx="554">
                  <c:v>92.631656565724</c:v>
                </c:pt>
                <c:pt idx="555">
                  <c:v>92.160014631247</c:v>
                </c:pt>
                <c:pt idx="556">
                  <c:v>91.6897692817706</c:v>
                </c:pt>
                <c:pt idx="557">
                  <c:v>91.2209182676261</c:v>
                </c:pt>
                <c:pt idx="558">
                  <c:v>90.7534593506232</c:v>
                </c:pt>
                <c:pt idx="559">
                  <c:v>90.2873903039833</c:v>
                </c:pt>
                <c:pt idx="560">
                  <c:v>89.8227089122747</c:v>
                </c:pt>
                <c:pt idx="561">
                  <c:v>89.3594129713463</c:v>
                </c:pt>
                <c:pt idx="562">
                  <c:v>88.8975002882636</c:v>
                </c:pt>
                <c:pt idx="563">
                  <c:v>88.4369686812448</c:v>
                </c:pt>
                <c:pt idx="564">
                  <c:v>87.9778159795966</c:v>
                </c:pt>
                <c:pt idx="565">
                  <c:v>87.5200400236513</c:v>
                </c:pt>
                <c:pt idx="566">
                  <c:v>87.0636386647044</c:v>
                </c:pt>
                <c:pt idx="567">
                  <c:v>86.6086097649523</c:v>
                </c:pt>
                <c:pt idx="568">
                  <c:v>86.154951197431</c:v>
                </c:pt>
                <c:pt idx="569">
                  <c:v>85.7026608459549</c:v>
                </c:pt>
                <c:pt idx="570">
                  <c:v>85.2517366050557</c:v>
                </c:pt>
                <c:pt idx="571">
                  <c:v>84.8021763799233</c:v>
                </c:pt>
                <c:pt idx="572">
                  <c:v>84.3539780863453</c:v>
                </c:pt>
                <c:pt idx="573">
                  <c:v>83.9071396506481</c:v>
                </c:pt>
                <c:pt idx="574">
                  <c:v>83.4616590096387</c:v>
                </c:pt>
                <c:pt idx="575">
                  <c:v>83.0175341105459</c:v>
                </c:pt>
                <c:pt idx="576">
                  <c:v>82.5747629109626</c:v>
                </c:pt>
                <c:pt idx="577">
                  <c:v>82.133343378789</c:v>
                </c:pt>
                <c:pt idx="578">
                  <c:v>81.6932734921755</c:v>
                </c:pt>
                <c:pt idx="579">
                  <c:v>81.2545512394659</c:v>
                </c:pt>
                <c:pt idx="580">
                  <c:v>80.8171746191422</c:v>
                </c:pt>
                <c:pt idx="581">
                  <c:v>80.3811416397687</c:v>
                </c:pt>
                <c:pt idx="582">
                  <c:v>79.946450319937</c:v>
                </c:pt>
                <c:pt idx="583">
                  <c:v>79.5130986882116</c:v>
                </c:pt>
                <c:pt idx="584">
                  <c:v>79.0810847830754</c:v>
                </c:pt>
                <c:pt idx="585">
                  <c:v>78.6504066528763</c:v>
                </c:pt>
                <c:pt idx="586">
                  <c:v>78.2210623557734</c:v>
                </c:pt>
                <c:pt idx="587">
                  <c:v>77.7930499596846</c:v>
                </c:pt>
                <c:pt idx="588">
                  <c:v>77.3663675422337</c:v>
                </c:pt>
                <c:pt idx="589">
                  <c:v>76.9410131906986</c:v>
                </c:pt>
                <c:pt idx="590">
                  <c:v>76.5169850019597</c:v>
                </c:pt>
                <c:pt idx="591">
                  <c:v>76.0942810824481</c:v>
                </c:pt>
                <c:pt idx="592">
                  <c:v>75.6728995480952</c:v>
                </c:pt>
                <c:pt idx="593">
                  <c:v>75.2528385242822</c:v>
                </c:pt>
                <c:pt idx="594">
                  <c:v>74.8340961457897</c:v>
                </c:pt>
                <c:pt idx="595">
                  <c:v>74.4166705567485</c:v>
                </c:pt>
                <c:pt idx="596">
                  <c:v>74.0005599105899</c:v>
                </c:pt>
                <c:pt idx="597">
                  <c:v>73.5857623699967</c:v>
                </c:pt>
                <c:pt idx="598">
                  <c:v>73.1722761068552</c:v>
                </c:pt>
                <c:pt idx="599">
                  <c:v>72.7600993022063</c:v>
                </c:pt>
                <c:pt idx="600">
                  <c:v>72.3492301461984</c:v>
                </c:pt>
                <c:pt idx="601">
                  <c:v>71.9396668380393</c:v>
                </c:pt>
                <c:pt idx="602">
                  <c:v>71.53140758595</c:v>
                </c:pt>
                <c:pt idx="603">
                  <c:v>71.124450607117</c:v>
                </c:pt>
                <c:pt idx="604">
                  <c:v>70.7187941276466</c:v>
                </c:pt>
                <c:pt idx="605">
                  <c:v>70.3144363825188</c:v>
                </c:pt>
                <c:pt idx="606">
                  <c:v>69.9113756155415</c:v>
                </c:pt>
                <c:pt idx="607">
                  <c:v>69.5096100793056</c:v>
                </c:pt>
                <c:pt idx="608">
                  <c:v>69.1091380351396</c:v>
                </c:pt>
                <c:pt idx="609">
                  <c:v>68.7099577530652</c:v>
                </c:pt>
                <c:pt idx="610">
                  <c:v>68.312067511753</c:v>
                </c:pt>
                <c:pt idx="611">
                  <c:v>67.9154655984789</c:v>
                </c:pt>
                <c:pt idx="612">
                  <c:v>67.52015030908</c:v>
                </c:pt>
                <c:pt idx="613">
                  <c:v>67.1261199479118</c:v>
                </c:pt>
                <c:pt idx="614">
                  <c:v>66.7333728278049</c:v>
                </c:pt>
                <c:pt idx="615">
                  <c:v>66.3419072700229</c:v>
                </c:pt>
                <c:pt idx="616">
                  <c:v>65.9517216042195</c:v>
                </c:pt>
                <c:pt idx="617">
                  <c:v>65.5628141683969</c:v>
                </c:pt>
                <c:pt idx="618">
                  <c:v>65.1751833088646</c:v>
                </c:pt>
                <c:pt idx="619">
                  <c:v>64.7888273801969</c:v>
                </c:pt>
                <c:pt idx="620">
                  <c:v>64.4037447451934</c:v>
                </c:pt>
                <c:pt idx="621">
                  <c:v>64.0199337748369</c:v>
                </c:pt>
                <c:pt idx="622">
                  <c:v>63.6373928482539</c:v>
                </c:pt>
                <c:pt idx="623">
                  <c:v>63.2561203526742</c:v>
                </c:pt>
                <c:pt idx="624">
                  <c:v>62.8761146833914</c:v>
                </c:pt>
                <c:pt idx="625">
                  <c:v>62.4973742437228</c:v>
                </c:pt>
                <c:pt idx="626">
                  <c:v>62.1198974449709</c:v>
                </c:pt>
                <c:pt idx="627">
                  <c:v>61.743682706384</c:v>
                </c:pt>
                <c:pt idx="628">
                  <c:v>61.3687284551179</c:v>
                </c:pt>
                <c:pt idx="629">
                  <c:v>60.9950331261974</c:v>
                </c:pt>
                <c:pt idx="630">
                  <c:v>60.6225951624787</c:v>
                </c:pt>
                <c:pt idx="631">
                  <c:v>60.2514130146108</c:v>
                </c:pt>
                <c:pt idx="632">
                  <c:v>59.8814851409987</c:v>
                </c:pt>
                <c:pt idx="633">
                  <c:v>59.5128100077666</c:v>
                </c:pt>
                <c:pt idx="634">
                  <c:v>59.1453860887196</c:v>
                </c:pt>
                <c:pt idx="635">
                  <c:v>58.7792118653086</c:v>
                </c:pt>
                <c:pt idx="636">
                  <c:v>58.4142858265931</c:v>
                </c:pt>
                <c:pt idx="637">
                  <c:v>58.050606469205</c:v>
                </c:pt>
                <c:pt idx="638">
                  <c:v>57.6881722973136</c:v>
                </c:pt>
                <c:pt idx="639">
                  <c:v>57.3269818225892</c:v>
                </c:pt>
                <c:pt idx="640">
                  <c:v>56.9670335641681</c:v>
                </c:pt>
                <c:pt idx="641">
                  <c:v>56.6083260486176</c:v>
                </c:pt>
                <c:pt idx="642">
                  <c:v>56.2508578099016</c:v>
                </c:pt>
                <c:pt idx="643">
                  <c:v>55.8946273893453</c:v>
                </c:pt>
                <c:pt idx="644">
                  <c:v>55.5396333356014</c:v>
                </c:pt>
                <c:pt idx="645">
                  <c:v>55.1858742046162</c:v>
                </c:pt>
                <c:pt idx="646">
                  <c:v>54.8333485595957</c:v>
                </c:pt>
                <c:pt idx="647">
                  <c:v>54.4820549709721</c:v>
                </c:pt>
                <c:pt idx="648">
                  <c:v>54.1319920163704</c:v>
                </c:pt>
                <c:pt idx="649">
                  <c:v>53.7831582805758</c:v>
                </c:pt>
                <c:pt idx="650">
                  <c:v>53.4355523555002</c:v>
                </c:pt>
                <c:pt idx="651">
                  <c:v>53.0891728401507</c:v>
                </c:pt>
                <c:pt idx="652">
                  <c:v>52.7440183405962</c:v>
                </c:pt>
                <c:pt idx="653">
                  <c:v>52.4000874699364</c:v>
                </c:pt>
                <c:pt idx="654">
                  <c:v>52.057378848269</c:v>
                </c:pt>
                <c:pt idx="655">
                  <c:v>51.7158911026588</c:v>
                </c:pt>
                <c:pt idx="656">
                  <c:v>51.375622867106</c:v>
                </c:pt>
                <c:pt idx="657">
                  <c:v>51.0365727825155</c:v>
                </c:pt>
                <c:pt idx="658">
                  <c:v>50.6987394966653</c:v>
                </c:pt>
                <c:pt idx="659">
                  <c:v>50.3621216641765</c:v>
                </c:pt>
                <c:pt idx="660">
                  <c:v>50.0267179464823</c:v>
                </c:pt>
                <c:pt idx="661">
                  <c:v>49.6925270117985</c:v>
                </c:pt>
                <c:pt idx="662">
                  <c:v>49.3595475350926</c:v>
                </c:pt>
                <c:pt idx="663">
                  <c:v>49.0277781980546</c:v>
                </c:pt>
                <c:pt idx="664">
                  <c:v>48.6972176890674</c:v>
                </c:pt>
                <c:pt idx="665">
                  <c:v>48.3678647031772</c:v>
                </c:pt>
                <c:pt idx="666">
                  <c:v>48.0397179420647</c:v>
                </c:pt>
                <c:pt idx="667">
                  <c:v>47.7127761140156</c:v>
                </c:pt>
                <c:pt idx="668">
                  <c:v>47.3870379338925</c:v>
                </c:pt>
                <c:pt idx="669">
                  <c:v>47.0625021231062</c:v>
                </c:pt>
                <c:pt idx="670">
                  <c:v>46.739167409587</c:v>
                </c:pt>
                <c:pt idx="671">
                  <c:v>46.4170325277574</c:v>
                </c:pt>
                <c:pt idx="672">
                  <c:v>46.0960962185034</c:v>
                </c:pt>
                <c:pt idx="673">
                  <c:v>45.7763572291472</c:v>
                </c:pt>
                <c:pt idx="674">
                  <c:v>45.4578143134195</c:v>
                </c:pt>
                <c:pt idx="675">
                  <c:v>45.1404662314328</c:v>
                </c:pt>
                <c:pt idx="676">
                  <c:v>44.8243117496536</c:v>
                </c:pt>
                <c:pt idx="677">
                  <c:v>44.5093496408757</c:v>
                </c:pt>
                <c:pt idx="678">
                  <c:v>44.1955786841937</c:v>
                </c:pt>
                <c:pt idx="679">
                  <c:v>43.8829976649764</c:v>
                </c:pt>
                <c:pt idx="680">
                  <c:v>43.5716053748401</c:v>
                </c:pt>
                <c:pt idx="681">
                  <c:v>43.2614006116232</c:v>
                </c:pt>
                <c:pt idx="682">
                  <c:v>42.9523821793598</c:v>
                </c:pt>
                <c:pt idx="683">
                  <c:v>42.6445488882537</c:v>
                </c:pt>
                <c:pt idx="684">
                  <c:v>42.3378995546535</c:v>
                </c:pt>
                <c:pt idx="685">
                  <c:v>42.0324330010268</c:v>
                </c:pt>
                <c:pt idx="686">
                  <c:v>41.7281480559349</c:v>
                </c:pt>
                <c:pt idx="687">
                  <c:v>41.425043554008</c:v>
                </c:pt>
                <c:pt idx="688">
                  <c:v>41.1231183359205</c:v>
                </c:pt>
                <c:pt idx="689">
                  <c:v>40.8223712483658</c:v>
                </c:pt>
                <c:pt idx="690">
                  <c:v>40.5228011440324</c:v>
                </c:pt>
                <c:pt idx="691">
                  <c:v>40.2244068815795</c:v>
                </c:pt>
                <c:pt idx="692">
                  <c:v>39.9271873256125</c:v>
                </c:pt>
                <c:pt idx="693">
                  <c:v>39.6311413466592</c:v>
                </c:pt>
                <c:pt idx="694">
                  <c:v>39.3362678211463</c:v>
                </c:pt>
                <c:pt idx="695">
                  <c:v>39.0425656313755</c:v>
                </c:pt>
                <c:pt idx="696">
                  <c:v>38.7500336655002</c:v>
                </c:pt>
                <c:pt idx="697">
                  <c:v>38.458670817502</c:v>
                </c:pt>
                <c:pt idx="698">
                  <c:v>38.1684759871681</c:v>
                </c:pt>
                <c:pt idx="699">
                  <c:v>37.8794480800675</c:v>
                </c:pt>
                <c:pt idx="700">
                  <c:v>37.5915860075291</c:v>
                </c:pt>
                <c:pt idx="701">
                  <c:v>37.3048886866189</c:v>
                </c:pt>
                <c:pt idx="702">
                  <c:v>37.019355040117</c:v>
                </c:pt>
                <c:pt idx="703">
                  <c:v>36.7349839964958</c:v>
                </c:pt>
                <c:pt idx="704">
                  <c:v>36.4517744898978</c:v>
                </c:pt>
                <c:pt idx="705">
                  <c:v>36.1697254601138</c:v>
                </c:pt>
                <c:pt idx="706">
                  <c:v>35.8888358525605</c:v>
                </c:pt>
                <c:pt idx="707">
                  <c:v>35.6091046182596</c:v>
                </c:pt>
                <c:pt idx="708">
                  <c:v>35.3305307138158</c:v>
                </c:pt>
                <c:pt idx="709">
                  <c:v>35.0531131013956</c:v>
                </c:pt>
                <c:pt idx="710">
                  <c:v>34.7768507487062</c:v>
                </c:pt>
                <c:pt idx="711">
                  <c:v>34.5017426289742</c:v>
                </c:pt>
                <c:pt idx="712">
                  <c:v>34.2277877209249</c:v>
                </c:pt>
                <c:pt idx="713">
                  <c:v>33.9549850087618</c:v>
                </c:pt>
                <c:pt idx="714">
                  <c:v>33.6833334821455</c:v>
                </c:pt>
                <c:pt idx="715">
                  <c:v>33.4128321361738</c:v>
                </c:pt>
                <c:pt idx="716">
                  <c:v>33.1434799713609</c:v>
                </c:pt>
                <c:pt idx="717">
                  <c:v>32.8752759936176</c:v>
                </c:pt>
                <c:pt idx="718">
                  <c:v>32.6082192142313</c:v>
                </c:pt>
                <c:pt idx="719">
                  <c:v>32.3423086498459</c:v>
                </c:pt>
                <c:pt idx="720">
                  <c:v>32.0775433224421</c:v>
                </c:pt>
                <c:pt idx="721">
                  <c:v>31.8139222593185</c:v>
                </c:pt>
                <c:pt idx="722">
                  <c:v>31.551444493071</c:v>
                </c:pt>
                <c:pt idx="723">
                  <c:v>31.2901090615745</c:v>
                </c:pt>
                <c:pt idx="724">
                  <c:v>31.0299150079635</c:v>
                </c:pt>
                <c:pt idx="725">
                  <c:v>30.7708613806127</c:v>
                </c:pt>
                <c:pt idx="726">
                  <c:v>30.5129472331184</c:v>
                </c:pt>
                <c:pt idx="727">
                  <c:v>30.2561716242802</c:v>
                </c:pt>
                <c:pt idx="728">
                  <c:v>30.0005336180815</c:v>
                </c:pt>
                <c:pt idx="729">
                  <c:v>29.7460322836718</c:v>
                </c:pt>
                <c:pt idx="730">
                  <c:v>29.4926666953479</c:v>
                </c:pt>
                <c:pt idx="731">
                  <c:v>29.2404359325361</c:v>
                </c:pt>
                <c:pt idx="732">
                  <c:v>28.9893390797736</c:v>
                </c:pt>
                <c:pt idx="733">
                  <c:v>28.7393752266911</c:v>
                </c:pt>
                <c:pt idx="734">
                  <c:v>28.4905434679947</c:v>
                </c:pt>
                <c:pt idx="735">
                  <c:v>28.2428429034483</c:v>
                </c:pt>
                <c:pt idx="736">
                  <c:v>27.9962726378558</c:v>
                </c:pt>
                <c:pt idx="737">
                  <c:v>27.7508317810443</c:v>
                </c:pt>
                <c:pt idx="738">
                  <c:v>27.5065194478464</c:v>
                </c:pt>
                <c:pt idx="739">
                  <c:v>27.2633347580824</c:v>
                </c:pt>
                <c:pt idx="740">
                  <c:v>27.0212768365445</c:v>
                </c:pt>
                <c:pt idx="741">
                  <c:v>26.7803448129794</c:v>
                </c:pt>
                <c:pt idx="742">
                  <c:v>26.5405378220707</c:v>
                </c:pt>
                <c:pt idx="743">
                  <c:v>26.3018550034235</c:v>
                </c:pt>
                <c:pt idx="744">
                  <c:v>26.064295501547</c:v>
                </c:pt>
                <c:pt idx="745">
                  <c:v>25.8278584658384</c:v>
                </c:pt>
                <c:pt idx="746">
                  <c:v>25.5925430505662</c:v>
                </c:pt>
                <c:pt idx="747">
                  <c:v>25.3583484148548</c:v>
                </c:pt>
                <c:pt idx="748">
                  <c:v>25.1252737226675</c:v>
                </c:pt>
                <c:pt idx="749">
                  <c:v>24.8933181427913</c:v>
                </c:pt>
                <c:pt idx="750">
                  <c:v>24.6624808488203</c:v>
                </c:pt>
                <c:pt idx="751">
                  <c:v>24.4327610191409</c:v>
                </c:pt>
                <c:pt idx="752">
                  <c:v>24.2041578369153</c:v>
                </c:pt>
                <c:pt idx="753">
                  <c:v>23.9766704900668</c:v>
                </c:pt>
                <c:pt idx="754">
                  <c:v>23.7502981712637</c:v>
                </c:pt>
                <c:pt idx="755">
                  <c:v>23.5250400779044</c:v>
                </c:pt>
                <c:pt idx="756">
                  <c:v>23.3008954121022</c:v>
                </c:pt>
                <c:pt idx="757">
                  <c:v>23.0778633806706</c:v>
                </c:pt>
                <c:pt idx="758">
                  <c:v>22.8559431951076</c:v>
                </c:pt>
                <c:pt idx="759">
                  <c:v>22.6351340715814</c:v>
                </c:pt>
                <c:pt idx="760">
                  <c:v>22.4154352309159</c:v>
                </c:pt>
                <c:pt idx="761">
                  <c:v>22.1968458985756</c:v>
                </c:pt>
                <c:pt idx="762">
                  <c:v>21.9793653046511</c:v>
                </c:pt>
                <c:pt idx="763">
                  <c:v>21.7629926838455</c:v>
                </c:pt>
                <c:pt idx="764">
                  <c:v>21.5477272754589</c:v>
                </c:pt>
                <c:pt idx="765">
                  <c:v>21.3335683233754</c:v>
                </c:pt>
                <c:pt idx="766">
                  <c:v>21.1205150760484</c:v>
                </c:pt>
                <c:pt idx="767">
                  <c:v>20.9085667864865</c:v>
                </c:pt>
                <c:pt idx="768">
                  <c:v>20.6977227122403</c:v>
                </c:pt>
                <c:pt idx="769">
                  <c:v>20.487982115388</c:v>
                </c:pt>
                <c:pt idx="770">
                  <c:v>20.2793442625222</c:v>
                </c:pt>
                <c:pt idx="771">
                  <c:v>20.071808424736</c:v>
                </c:pt>
                <c:pt idx="772">
                  <c:v>19.8653738776097</c:v>
                </c:pt>
                <c:pt idx="773">
                  <c:v>19.6600399011978</c:v>
                </c:pt>
                <c:pt idx="774">
                  <c:v>19.4558057800153</c:v>
                </c:pt>
                <c:pt idx="775">
                  <c:v>19.2526708030247</c:v>
                </c:pt>
                <c:pt idx="776">
                  <c:v>19.0506342636227</c:v>
                </c:pt>
                <c:pt idx="777">
                  <c:v>18.849695459628</c:v>
                </c:pt>
                <c:pt idx="778">
                  <c:v>18.649853693268</c:v>
                </c:pt>
                <c:pt idx="779">
                  <c:v>18.4511082711656</c:v>
                </c:pt>
                <c:pt idx="780">
                  <c:v>18.2534585043275</c:v>
                </c:pt>
                <c:pt idx="781">
                  <c:v>18.0569037081307</c:v>
                </c:pt>
                <c:pt idx="782">
                  <c:v>17.861443202311</c:v>
                </c:pt>
                <c:pt idx="783">
                  <c:v>17.6670763109498</c:v>
                </c:pt>
                <c:pt idx="784">
                  <c:v>17.4738023624625</c:v>
                </c:pt>
                <c:pt idx="785">
                  <c:v>17.2816206895857</c:v>
                </c:pt>
                <c:pt idx="786">
                  <c:v>17.0905306293657</c:v>
                </c:pt>
                <c:pt idx="787">
                  <c:v>16.9005315231462</c:v>
                </c:pt>
                <c:pt idx="788">
                  <c:v>16.7116227165567</c:v>
                </c:pt>
                <c:pt idx="789">
                  <c:v>16.5238035594999</c:v>
                </c:pt>
                <c:pt idx="790">
                  <c:v>16.3370734061415</c:v>
                </c:pt>
                <c:pt idx="791">
                  <c:v>16.151431614897</c:v>
                </c:pt>
                <c:pt idx="792">
                  <c:v>15.9668775484211</c:v>
                </c:pt>
                <c:pt idx="793">
                  <c:v>15.783410573596</c:v>
                </c:pt>
                <c:pt idx="794">
                  <c:v>15.6010300615204</c:v>
                </c:pt>
                <c:pt idx="795">
                  <c:v>15.4197353874977</c:v>
                </c:pt>
                <c:pt idx="796">
                  <c:v>15.239525931025</c:v>
                </c:pt>
                <c:pt idx="797">
                  <c:v>15.0604010757826</c:v>
                </c:pt>
                <c:pt idx="798">
                  <c:v>14.882360209622</c:v>
                </c:pt>
                <c:pt idx="799">
                  <c:v>14.7054027245561</c:v>
                </c:pt>
                <c:pt idx="800">
                  <c:v>14.5295280167473</c:v>
                </c:pt>
                <c:pt idx="801">
                  <c:v>14.3547354864982</c:v>
                </c:pt>
                <c:pt idx="802">
                  <c:v>14.1810245382389</c:v>
                </c:pt>
                <c:pt idx="803">
                  <c:v>14.0083945805188</c:v>
                </c:pt>
                <c:pt idx="804">
                  <c:v>13.8368450259945</c:v>
                </c:pt>
                <c:pt idx="805">
                  <c:v>13.6663752914199</c:v>
                </c:pt>
                <c:pt idx="806">
                  <c:v>13.4969847976358</c:v>
                </c:pt>
                <c:pt idx="807">
                  <c:v>13.3286729695602</c:v>
                </c:pt>
                <c:pt idx="808">
                  <c:v>13.1614392361777</c:v>
                </c:pt>
                <c:pt idx="809">
                  <c:v>12.9952830305292</c:v>
                </c:pt>
                <c:pt idx="810">
                  <c:v>12.8302037897029</c:v>
                </c:pt>
                <c:pt idx="811">
                  <c:v>12.6662009548231</c:v>
                </c:pt>
                <c:pt idx="812">
                  <c:v>12.5032739710418</c:v>
                </c:pt>
                <c:pt idx="813">
                  <c:v>12.341422287528</c:v>
                </c:pt>
                <c:pt idx="814">
                  <c:v>12.1806453574582</c:v>
                </c:pt>
                <c:pt idx="815">
                  <c:v>12.0209426380073</c:v>
                </c:pt>
                <c:pt idx="816">
                  <c:v>11.862313590339</c:v>
                </c:pt>
                <c:pt idx="817">
                  <c:v>11.7047576795957</c:v>
                </c:pt>
                <c:pt idx="818">
                  <c:v>11.5482743748903</c:v>
                </c:pt>
                <c:pt idx="819">
                  <c:v>11.3928631492961</c:v>
                </c:pt>
                <c:pt idx="820">
                  <c:v>11.2385234798381</c:v>
                </c:pt>
                <c:pt idx="821">
                  <c:v>11.0852548474838</c:v>
                </c:pt>
                <c:pt idx="822">
                  <c:v>10.9330567371342</c:v>
                </c:pt>
                <c:pt idx="823">
                  <c:v>10.7819286376146</c:v>
                </c:pt>
                <c:pt idx="824">
                  <c:v>10.6318700416664</c:v>
                </c:pt>
                <c:pt idx="825">
                  <c:v>10.4828804459379</c:v>
                </c:pt>
                <c:pt idx="826">
                  <c:v>10.3349593509754</c:v>
                </c:pt>
                <c:pt idx="827">
                  <c:v>10.188106261215</c:v>
                </c:pt>
                <c:pt idx="828">
                  <c:v>10.0423206849741</c:v>
                </c:pt>
                <c:pt idx="829">
                  <c:v>9.89760213444242</c:v>
                </c:pt>
                <c:pt idx="830">
                  <c:v>9.75395012567435</c:v>
                </c:pt>
                <c:pt idx="831">
                  <c:v>9.61136417857972</c:v>
                </c:pt>
                <c:pt idx="832">
                  <c:v>9.46984381691664</c:v>
                </c:pt>
                <c:pt idx="833">
                  <c:v>9.3293885682823</c:v>
                </c:pt>
                <c:pt idx="834">
                  <c:v>9.1899979641056</c:v>
                </c:pt>
                <c:pt idx="835">
                  <c:v>9.05167153963885</c:v>
                </c:pt>
                <c:pt idx="836">
                  <c:v>8.91440883394978</c:v>
                </c:pt>
                <c:pt idx="837">
                  <c:v>8.77820938991374</c:v>
                </c:pt>
                <c:pt idx="838">
                  <c:v>8.64307275420606</c:v>
                </c:pt>
                <c:pt idx="839">
                  <c:v>8.50899847729397</c:v>
                </c:pt>
                <c:pt idx="840">
                  <c:v>8.37598611342935</c:v>
                </c:pt>
                <c:pt idx="841">
                  <c:v>8.24403522064074</c:v>
                </c:pt>
                <c:pt idx="842">
                  <c:v>8.11314536072609</c:v>
                </c:pt>
                <c:pt idx="843">
                  <c:v>7.98331609924537</c:v>
                </c:pt>
                <c:pt idx="844">
                  <c:v>7.85454700551281</c:v>
                </c:pt>
                <c:pt idx="845">
                  <c:v>7.72683765259023</c:v>
                </c:pt>
                <c:pt idx="846">
                  <c:v>7.60018761727918</c:v>
                </c:pt>
                <c:pt idx="847">
                  <c:v>7.47459648011397</c:v>
                </c:pt>
                <c:pt idx="848">
                  <c:v>7.35006382535516</c:v>
                </c:pt>
                <c:pt idx="849">
                  <c:v>7.2265892409813</c:v>
                </c:pt>
                <c:pt idx="850">
                  <c:v>7.10417231868337</c:v>
                </c:pt>
                <c:pt idx="851">
                  <c:v>6.98281265385674</c:v>
                </c:pt>
                <c:pt idx="852">
                  <c:v>6.86250984559513</c:v>
                </c:pt>
                <c:pt idx="853">
                  <c:v>6.74326349668343</c:v>
                </c:pt>
                <c:pt idx="854">
                  <c:v>6.62507321359124</c:v>
                </c:pt>
                <c:pt idx="855">
                  <c:v>6.50793860646615</c:v>
                </c:pt>
                <c:pt idx="856">
                  <c:v>6.39185928912718</c:v>
                </c:pt>
                <c:pt idx="857">
                  <c:v>6.27683487905836</c:v>
                </c:pt>
                <c:pt idx="858">
                  <c:v>6.16286499740238</c:v>
                </c:pt>
                <c:pt idx="859">
                  <c:v>6.04994926895392</c:v>
                </c:pt>
                <c:pt idx="860">
                  <c:v>5.93808732215382</c:v>
                </c:pt>
                <c:pt idx="861">
                  <c:v>5.82727878908258</c:v>
                </c:pt>
                <c:pt idx="862">
                  <c:v>5.71752330545416</c:v>
                </c:pt>
                <c:pt idx="863">
                  <c:v>5.60882051061026</c:v>
                </c:pt>
                <c:pt idx="864">
                  <c:v>5.50117004751382</c:v>
                </c:pt>
                <c:pt idx="865">
                  <c:v>5.39457156274329</c:v>
                </c:pt>
                <c:pt idx="866">
                  <c:v>5.289024706487</c:v>
                </c:pt>
                <c:pt idx="867">
                  <c:v>5.1845291325368</c:v>
                </c:pt>
                <c:pt idx="868">
                  <c:v>5.08108449828262</c:v>
                </c:pt>
                <c:pt idx="869">
                  <c:v>4.97869046470703</c:v>
                </c:pt>
                <c:pt idx="870">
                  <c:v>4.87734669637882</c:v>
                </c:pt>
                <c:pt idx="871">
                  <c:v>4.77705286144828</c:v>
                </c:pt>
                <c:pt idx="872">
                  <c:v>4.67780863164126</c:v>
                </c:pt>
                <c:pt idx="873">
                  <c:v>4.57961368225369</c:v>
                </c:pt>
                <c:pt idx="874">
                  <c:v>4.48246769214643</c:v>
                </c:pt>
                <c:pt idx="875">
                  <c:v>4.3863703437396</c:v>
                </c:pt>
                <c:pt idx="876">
                  <c:v>4.29132132300788</c:v>
                </c:pt>
                <c:pt idx="877">
                  <c:v>4.19732031947478</c:v>
                </c:pt>
                <c:pt idx="878">
                  <c:v>4.1043670262078</c:v>
                </c:pt>
                <c:pt idx="879">
                  <c:v>4.01246113981313</c:v>
                </c:pt>
                <c:pt idx="880">
                  <c:v>3.92160236043094</c:v>
                </c:pt>
                <c:pt idx="881">
                  <c:v>3.83179039173012</c:v>
                </c:pt>
                <c:pt idx="882">
                  <c:v>3.74302494090398</c:v>
                </c:pt>
                <c:pt idx="883">
                  <c:v>3.65530571866441</c:v>
                </c:pt>
                <c:pt idx="884">
                  <c:v>3.56863243923806</c:v>
                </c:pt>
                <c:pt idx="885">
                  <c:v>3.4830048203612</c:v>
                </c:pt>
                <c:pt idx="886">
                  <c:v>3.39842258327531</c:v>
                </c:pt>
                <c:pt idx="887">
                  <c:v>3.31488545272214</c:v>
                </c:pt>
                <c:pt idx="888">
                  <c:v>3.23239315693957</c:v>
                </c:pt>
                <c:pt idx="889">
                  <c:v>3.15094542765667</c:v>
                </c:pt>
                <c:pt idx="890">
                  <c:v>3.07054200009009</c:v>
                </c:pt>
                <c:pt idx="891">
                  <c:v>2.99118261293893</c:v>
                </c:pt>
                <c:pt idx="892">
                  <c:v>2.91286700838077</c:v>
                </c:pt>
                <c:pt idx="893">
                  <c:v>2.83559493206758</c:v>
                </c:pt>
                <c:pt idx="894">
                  <c:v>2.75936613312126</c:v>
                </c:pt>
                <c:pt idx="895">
                  <c:v>2.68418036412993</c:v>
                </c:pt>
                <c:pt idx="896">
                  <c:v>2.61003738114323</c:v>
                </c:pt>
                <c:pt idx="897">
                  <c:v>2.53693694366916</c:v>
                </c:pt>
                <c:pt idx="898">
                  <c:v>2.46487881466965</c:v>
                </c:pt>
                <c:pt idx="899">
                  <c:v>2.39386276055654</c:v>
                </c:pt>
                <c:pt idx="900">
                  <c:v>2.32388855118836</c:v>
                </c:pt>
                <c:pt idx="901">
                  <c:v>2.25495595986604</c:v>
                </c:pt>
                <c:pt idx="902">
                  <c:v>2.18706476332932</c:v>
                </c:pt>
                <c:pt idx="903">
                  <c:v>2.12021474175344</c:v>
                </c:pt>
                <c:pt idx="904">
                  <c:v>2.05440567874507</c:v>
                </c:pt>
                <c:pt idx="905">
                  <c:v>1.98963736133896</c:v>
                </c:pt>
                <c:pt idx="906">
                  <c:v>1.92590957999494</c:v>
                </c:pt>
                <c:pt idx="907">
                  <c:v>1.86322212859386</c:v>
                </c:pt>
                <c:pt idx="908">
                  <c:v>1.80157480443427</c:v>
                </c:pt>
                <c:pt idx="909">
                  <c:v>1.74096740822984</c:v>
                </c:pt>
                <c:pt idx="910">
                  <c:v>1.68139974410519</c:v>
                </c:pt>
                <c:pt idx="911">
                  <c:v>1.62287161959341</c:v>
                </c:pt>
                <c:pt idx="912">
                  <c:v>1.5653828456326</c:v>
                </c:pt>
                <c:pt idx="913">
                  <c:v>1.50893323656283</c:v>
                </c:pt>
                <c:pt idx="914">
                  <c:v>1.45352261012317</c:v>
                </c:pt>
                <c:pt idx="915">
                  <c:v>1.39915078744878</c:v>
                </c:pt>
                <c:pt idx="916">
                  <c:v>1.3458175930682</c:v>
                </c:pt>
                <c:pt idx="917">
                  <c:v>1.29352285489972</c:v>
                </c:pt>
                <c:pt idx="918">
                  <c:v>1.24226640424979</c:v>
                </c:pt>
                <c:pt idx="919">
                  <c:v>1.19204807580923</c:v>
                </c:pt>
                <c:pt idx="920">
                  <c:v>1.14286770765113</c:v>
                </c:pt>
                <c:pt idx="921">
                  <c:v>1.09472514122797</c:v>
                </c:pt>
                <c:pt idx="922">
                  <c:v>1.04762022136924</c:v>
                </c:pt>
                <c:pt idx="923">
                  <c:v>1.00155279627904</c:v>
                </c:pt>
                <c:pt idx="924">
                  <c:v>0.956522717533176</c:v>
                </c:pt>
                <c:pt idx="925">
                  <c:v>0.912529840077013</c:v>
                </c:pt>
                <c:pt idx="926">
                  <c:v>0.869574022223446</c:v>
                </c:pt>
                <c:pt idx="927">
                  <c:v>0.827655125649926</c:v>
                </c:pt>
                <c:pt idx="928">
                  <c:v>0.786773015396989</c:v>
                </c:pt>
                <c:pt idx="929">
                  <c:v>0.746927559865412</c:v>
                </c:pt>
                <c:pt idx="930">
                  <c:v>0.708118630814511</c:v>
                </c:pt>
                <c:pt idx="931">
                  <c:v>0.670346103359975</c:v>
                </c:pt>
                <c:pt idx="932">
                  <c:v>0.633609855971827</c:v>
                </c:pt>
                <c:pt idx="933">
                  <c:v>0.59790977047237</c:v>
                </c:pt>
                <c:pt idx="934">
                  <c:v>0.563245732034488</c:v>
                </c:pt>
                <c:pt idx="935">
                  <c:v>0.529617629179484</c:v>
                </c:pt>
                <c:pt idx="936">
                  <c:v>0.497025353775712</c:v>
                </c:pt>
                <c:pt idx="937">
                  <c:v>0.465468801036536</c:v>
                </c:pt>
                <c:pt idx="938">
                  <c:v>0.434947869518737</c:v>
                </c:pt>
                <c:pt idx="939">
                  <c:v>0.405462461120692</c:v>
                </c:pt>
                <c:pt idx="940">
                  <c:v>0.377012481081124</c:v>
                </c:pt>
                <c:pt idx="941">
                  <c:v>0.349597837977399</c:v>
                </c:pt>
                <c:pt idx="942">
                  <c:v>0.323218443724045</c:v>
                </c:pt>
                <c:pt idx="943">
                  <c:v>0.29787421357139</c:v>
                </c:pt>
                <c:pt idx="944">
                  <c:v>0.273565066104084</c:v>
                </c:pt>
                <c:pt idx="945">
                  <c:v>0.250290923240073</c:v>
                </c:pt>
                <c:pt idx="946">
                  <c:v>0.228051710228783</c:v>
                </c:pt>
                <c:pt idx="947">
                  <c:v>0.20684735565078</c:v>
                </c:pt>
                <c:pt idx="948">
                  <c:v>0.186677791415605</c:v>
                </c:pt>
                <c:pt idx="949">
                  <c:v>0.167542952761664</c:v>
                </c:pt>
                <c:pt idx="950">
                  <c:v>0.149442778254411</c:v>
                </c:pt>
                <c:pt idx="951">
                  <c:v>0.132377209785773</c:v>
                </c:pt>
                <c:pt idx="952">
                  <c:v>0.116346192573133</c:v>
                </c:pt>
                <c:pt idx="953">
                  <c:v>0.101349675158531</c:v>
                </c:pt>
                <c:pt idx="954">
                  <c:v>0.0873876094076422</c:v>
                </c:pt>
                <c:pt idx="955">
                  <c:v>0.0744599505088672</c:v>
                </c:pt>
                <c:pt idx="956">
                  <c:v>0.0625666569734449</c:v>
                </c:pt>
                <c:pt idx="957">
                  <c:v>0.0517076906335205</c:v>
                </c:pt>
                <c:pt idx="958">
                  <c:v>0.0418830166427142</c:v>
                </c:pt>
                <c:pt idx="959">
                  <c:v>0.03309260347487</c:v>
                </c:pt>
                <c:pt idx="960">
                  <c:v>0.0253364229236013</c:v>
                </c:pt>
                <c:pt idx="961">
                  <c:v>0.0186144501022909</c:v>
                </c:pt>
                <c:pt idx="962">
                  <c:v>0.0129266634429541</c:v>
                </c:pt>
                <c:pt idx="963">
                  <c:v>0.00827304469657975</c:v>
                </c:pt>
                <c:pt idx="964">
                  <c:v>0.00465357893267537</c:v>
                </c:pt>
                <c:pt idx="965">
                  <c:v>0.00206825453858528</c:v>
                </c:pt>
                <c:pt idx="966">
                  <c:v>0.000517063219945157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18558"/>
        <c:axId val="41117549"/>
      </c:scatterChart>
      <c:valAx>
        <c:axId val="9504185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17549"/>
        <c:crosses val="autoZero"/>
        <c:crossBetween val="midCat"/>
      </c:valAx>
      <c:valAx>
        <c:axId val="411175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4185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'10月5日排名(经验排名0.7+录取率排名0.2+录取人数)'!$G$3</c:f>
              <c:strCache>
                <c:ptCount val="1"/>
                <c:pt idx="0">
                  <c:v>人工修正值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'10月5日排名(经验排名0.7+录取率排名0.2+录取人数)'!$F$4:$F$892</c:f>
              <c:numCache>
                <c:formatCode>General</c:formatCode>
                <c:ptCount val="889"/>
                <c:pt idx="0">
                  <c:v>889</c:v>
                </c:pt>
                <c:pt idx="1">
                  <c:v>888</c:v>
                </c:pt>
                <c:pt idx="2">
                  <c:v>887</c:v>
                </c:pt>
                <c:pt idx="3">
                  <c:v>886</c:v>
                </c:pt>
                <c:pt idx="4">
                  <c:v>885</c:v>
                </c:pt>
                <c:pt idx="5">
                  <c:v>884</c:v>
                </c:pt>
                <c:pt idx="6">
                  <c:v>883</c:v>
                </c:pt>
                <c:pt idx="7">
                  <c:v>882</c:v>
                </c:pt>
                <c:pt idx="8">
                  <c:v>881</c:v>
                </c:pt>
                <c:pt idx="9">
                  <c:v>880</c:v>
                </c:pt>
                <c:pt idx="10">
                  <c:v>879</c:v>
                </c:pt>
                <c:pt idx="11">
                  <c:v>878</c:v>
                </c:pt>
                <c:pt idx="12">
                  <c:v>877</c:v>
                </c:pt>
                <c:pt idx="13">
                  <c:v>876</c:v>
                </c:pt>
                <c:pt idx="14">
                  <c:v>875</c:v>
                </c:pt>
                <c:pt idx="15">
                  <c:v>874</c:v>
                </c:pt>
                <c:pt idx="16">
                  <c:v>873</c:v>
                </c:pt>
                <c:pt idx="17">
                  <c:v>872</c:v>
                </c:pt>
                <c:pt idx="18">
                  <c:v>871</c:v>
                </c:pt>
                <c:pt idx="19">
                  <c:v>870</c:v>
                </c:pt>
                <c:pt idx="20">
                  <c:v>869</c:v>
                </c:pt>
                <c:pt idx="21">
                  <c:v>868</c:v>
                </c:pt>
                <c:pt idx="22">
                  <c:v>867</c:v>
                </c:pt>
                <c:pt idx="23">
                  <c:v>866</c:v>
                </c:pt>
                <c:pt idx="24">
                  <c:v>865</c:v>
                </c:pt>
                <c:pt idx="25">
                  <c:v>864</c:v>
                </c:pt>
                <c:pt idx="26">
                  <c:v>863</c:v>
                </c:pt>
                <c:pt idx="27">
                  <c:v>862</c:v>
                </c:pt>
                <c:pt idx="28">
                  <c:v>861</c:v>
                </c:pt>
                <c:pt idx="29">
                  <c:v>860</c:v>
                </c:pt>
                <c:pt idx="30">
                  <c:v>859</c:v>
                </c:pt>
                <c:pt idx="31">
                  <c:v>858</c:v>
                </c:pt>
                <c:pt idx="32">
                  <c:v>857</c:v>
                </c:pt>
                <c:pt idx="33">
                  <c:v>856</c:v>
                </c:pt>
                <c:pt idx="34">
                  <c:v>855</c:v>
                </c:pt>
                <c:pt idx="35">
                  <c:v>854</c:v>
                </c:pt>
                <c:pt idx="36">
                  <c:v>853</c:v>
                </c:pt>
                <c:pt idx="37">
                  <c:v>852</c:v>
                </c:pt>
                <c:pt idx="38">
                  <c:v>851</c:v>
                </c:pt>
                <c:pt idx="39">
                  <c:v>850</c:v>
                </c:pt>
                <c:pt idx="40">
                  <c:v>849</c:v>
                </c:pt>
                <c:pt idx="41">
                  <c:v>848</c:v>
                </c:pt>
                <c:pt idx="42">
                  <c:v>847</c:v>
                </c:pt>
                <c:pt idx="43">
                  <c:v>846</c:v>
                </c:pt>
                <c:pt idx="44">
                  <c:v>845</c:v>
                </c:pt>
                <c:pt idx="45">
                  <c:v>844</c:v>
                </c:pt>
                <c:pt idx="46">
                  <c:v>843</c:v>
                </c:pt>
                <c:pt idx="47">
                  <c:v>842</c:v>
                </c:pt>
                <c:pt idx="48">
                  <c:v>841</c:v>
                </c:pt>
                <c:pt idx="49">
                  <c:v>840</c:v>
                </c:pt>
                <c:pt idx="50">
                  <c:v>839</c:v>
                </c:pt>
                <c:pt idx="51">
                  <c:v>838</c:v>
                </c:pt>
                <c:pt idx="52">
                  <c:v>837</c:v>
                </c:pt>
                <c:pt idx="53">
                  <c:v>836</c:v>
                </c:pt>
                <c:pt idx="54">
                  <c:v>835</c:v>
                </c:pt>
                <c:pt idx="55">
                  <c:v>834</c:v>
                </c:pt>
                <c:pt idx="56">
                  <c:v>833</c:v>
                </c:pt>
                <c:pt idx="57">
                  <c:v>832</c:v>
                </c:pt>
                <c:pt idx="58">
                  <c:v>831</c:v>
                </c:pt>
                <c:pt idx="59">
                  <c:v>830</c:v>
                </c:pt>
                <c:pt idx="60">
                  <c:v>829</c:v>
                </c:pt>
                <c:pt idx="61">
                  <c:v>828</c:v>
                </c:pt>
                <c:pt idx="62">
                  <c:v>827</c:v>
                </c:pt>
                <c:pt idx="63">
                  <c:v>826</c:v>
                </c:pt>
                <c:pt idx="64">
                  <c:v>825</c:v>
                </c:pt>
                <c:pt idx="65">
                  <c:v>824</c:v>
                </c:pt>
                <c:pt idx="66">
                  <c:v>823</c:v>
                </c:pt>
                <c:pt idx="67">
                  <c:v>822</c:v>
                </c:pt>
                <c:pt idx="68">
                  <c:v>821</c:v>
                </c:pt>
                <c:pt idx="69">
                  <c:v>820</c:v>
                </c:pt>
                <c:pt idx="70">
                  <c:v>819</c:v>
                </c:pt>
                <c:pt idx="71">
                  <c:v>818</c:v>
                </c:pt>
                <c:pt idx="72">
                  <c:v>817</c:v>
                </c:pt>
                <c:pt idx="73">
                  <c:v>816</c:v>
                </c:pt>
                <c:pt idx="74">
                  <c:v>815</c:v>
                </c:pt>
                <c:pt idx="75">
                  <c:v>814</c:v>
                </c:pt>
                <c:pt idx="76">
                  <c:v>813</c:v>
                </c:pt>
                <c:pt idx="77">
                  <c:v>812</c:v>
                </c:pt>
                <c:pt idx="78">
                  <c:v>811</c:v>
                </c:pt>
                <c:pt idx="79">
                  <c:v>810</c:v>
                </c:pt>
                <c:pt idx="80">
                  <c:v>809</c:v>
                </c:pt>
                <c:pt idx="81">
                  <c:v>808</c:v>
                </c:pt>
                <c:pt idx="82">
                  <c:v>807</c:v>
                </c:pt>
                <c:pt idx="83">
                  <c:v>806</c:v>
                </c:pt>
                <c:pt idx="84">
                  <c:v>805</c:v>
                </c:pt>
                <c:pt idx="85">
                  <c:v>804</c:v>
                </c:pt>
                <c:pt idx="86">
                  <c:v>803</c:v>
                </c:pt>
                <c:pt idx="87">
                  <c:v>802</c:v>
                </c:pt>
                <c:pt idx="88">
                  <c:v>801</c:v>
                </c:pt>
                <c:pt idx="89">
                  <c:v>800</c:v>
                </c:pt>
                <c:pt idx="90">
                  <c:v>799</c:v>
                </c:pt>
                <c:pt idx="91">
                  <c:v>798</c:v>
                </c:pt>
                <c:pt idx="92">
                  <c:v>797</c:v>
                </c:pt>
                <c:pt idx="93">
                  <c:v>796</c:v>
                </c:pt>
                <c:pt idx="94">
                  <c:v>795</c:v>
                </c:pt>
                <c:pt idx="95">
                  <c:v>794</c:v>
                </c:pt>
                <c:pt idx="96">
                  <c:v>793</c:v>
                </c:pt>
                <c:pt idx="97">
                  <c:v>792</c:v>
                </c:pt>
                <c:pt idx="98">
                  <c:v>791</c:v>
                </c:pt>
                <c:pt idx="99">
                  <c:v>790</c:v>
                </c:pt>
                <c:pt idx="100">
                  <c:v>789</c:v>
                </c:pt>
                <c:pt idx="101">
                  <c:v>788</c:v>
                </c:pt>
                <c:pt idx="102">
                  <c:v>787</c:v>
                </c:pt>
                <c:pt idx="103">
                  <c:v>786</c:v>
                </c:pt>
                <c:pt idx="104">
                  <c:v>785</c:v>
                </c:pt>
                <c:pt idx="105">
                  <c:v>784</c:v>
                </c:pt>
                <c:pt idx="106">
                  <c:v>783</c:v>
                </c:pt>
                <c:pt idx="107">
                  <c:v>782</c:v>
                </c:pt>
                <c:pt idx="108">
                  <c:v>781</c:v>
                </c:pt>
                <c:pt idx="109">
                  <c:v>780</c:v>
                </c:pt>
                <c:pt idx="110">
                  <c:v>779</c:v>
                </c:pt>
                <c:pt idx="111">
                  <c:v>778</c:v>
                </c:pt>
                <c:pt idx="112">
                  <c:v>777</c:v>
                </c:pt>
                <c:pt idx="113">
                  <c:v>776</c:v>
                </c:pt>
                <c:pt idx="114">
                  <c:v>775</c:v>
                </c:pt>
                <c:pt idx="115">
                  <c:v>774</c:v>
                </c:pt>
                <c:pt idx="116">
                  <c:v>773</c:v>
                </c:pt>
                <c:pt idx="117">
                  <c:v>772</c:v>
                </c:pt>
                <c:pt idx="118">
                  <c:v>771</c:v>
                </c:pt>
                <c:pt idx="119">
                  <c:v>770</c:v>
                </c:pt>
                <c:pt idx="120">
                  <c:v>769</c:v>
                </c:pt>
                <c:pt idx="121">
                  <c:v>768</c:v>
                </c:pt>
                <c:pt idx="122">
                  <c:v>767</c:v>
                </c:pt>
                <c:pt idx="123">
                  <c:v>766</c:v>
                </c:pt>
                <c:pt idx="124">
                  <c:v>765</c:v>
                </c:pt>
                <c:pt idx="125">
                  <c:v>764</c:v>
                </c:pt>
                <c:pt idx="126">
                  <c:v>763</c:v>
                </c:pt>
                <c:pt idx="127">
                  <c:v>762</c:v>
                </c:pt>
                <c:pt idx="128">
                  <c:v>761</c:v>
                </c:pt>
                <c:pt idx="129">
                  <c:v>760</c:v>
                </c:pt>
                <c:pt idx="130">
                  <c:v>759</c:v>
                </c:pt>
                <c:pt idx="131">
                  <c:v>758</c:v>
                </c:pt>
                <c:pt idx="132">
                  <c:v>757</c:v>
                </c:pt>
                <c:pt idx="133">
                  <c:v>756</c:v>
                </c:pt>
                <c:pt idx="134">
                  <c:v>755</c:v>
                </c:pt>
                <c:pt idx="135">
                  <c:v>754</c:v>
                </c:pt>
                <c:pt idx="136">
                  <c:v>753</c:v>
                </c:pt>
                <c:pt idx="137">
                  <c:v>752</c:v>
                </c:pt>
                <c:pt idx="138">
                  <c:v>751</c:v>
                </c:pt>
                <c:pt idx="139">
                  <c:v>750</c:v>
                </c:pt>
                <c:pt idx="140">
                  <c:v>749</c:v>
                </c:pt>
                <c:pt idx="141">
                  <c:v>748</c:v>
                </c:pt>
                <c:pt idx="142">
                  <c:v>747</c:v>
                </c:pt>
                <c:pt idx="143">
                  <c:v>746</c:v>
                </c:pt>
                <c:pt idx="144">
                  <c:v>745</c:v>
                </c:pt>
                <c:pt idx="145">
                  <c:v>744</c:v>
                </c:pt>
                <c:pt idx="146">
                  <c:v>743</c:v>
                </c:pt>
                <c:pt idx="147">
                  <c:v>742</c:v>
                </c:pt>
                <c:pt idx="148">
                  <c:v>741</c:v>
                </c:pt>
                <c:pt idx="149">
                  <c:v>740</c:v>
                </c:pt>
                <c:pt idx="150">
                  <c:v>739</c:v>
                </c:pt>
                <c:pt idx="151">
                  <c:v>738</c:v>
                </c:pt>
                <c:pt idx="152">
                  <c:v>737</c:v>
                </c:pt>
                <c:pt idx="153">
                  <c:v>736</c:v>
                </c:pt>
                <c:pt idx="154">
                  <c:v>735</c:v>
                </c:pt>
                <c:pt idx="155">
                  <c:v>734</c:v>
                </c:pt>
                <c:pt idx="156">
                  <c:v>733</c:v>
                </c:pt>
                <c:pt idx="157">
                  <c:v>732</c:v>
                </c:pt>
                <c:pt idx="158">
                  <c:v>731</c:v>
                </c:pt>
                <c:pt idx="159">
                  <c:v>730</c:v>
                </c:pt>
                <c:pt idx="160">
                  <c:v>729</c:v>
                </c:pt>
                <c:pt idx="161">
                  <c:v>728</c:v>
                </c:pt>
                <c:pt idx="162">
                  <c:v>727</c:v>
                </c:pt>
                <c:pt idx="163">
                  <c:v>726</c:v>
                </c:pt>
                <c:pt idx="164">
                  <c:v>725</c:v>
                </c:pt>
                <c:pt idx="165">
                  <c:v>724</c:v>
                </c:pt>
                <c:pt idx="166">
                  <c:v>723</c:v>
                </c:pt>
                <c:pt idx="167">
                  <c:v>722</c:v>
                </c:pt>
                <c:pt idx="168">
                  <c:v>721</c:v>
                </c:pt>
                <c:pt idx="169">
                  <c:v>720</c:v>
                </c:pt>
                <c:pt idx="170">
                  <c:v>719</c:v>
                </c:pt>
                <c:pt idx="171">
                  <c:v>718</c:v>
                </c:pt>
                <c:pt idx="172">
                  <c:v>717</c:v>
                </c:pt>
                <c:pt idx="173">
                  <c:v>716</c:v>
                </c:pt>
                <c:pt idx="174">
                  <c:v>715</c:v>
                </c:pt>
                <c:pt idx="175">
                  <c:v>714</c:v>
                </c:pt>
                <c:pt idx="176">
                  <c:v>713</c:v>
                </c:pt>
                <c:pt idx="177">
                  <c:v>712</c:v>
                </c:pt>
                <c:pt idx="178">
                  <c:v>711</c:v>
                </c:pt>
                <c:pt idx="179">
                  <c:v>710</c:v>
                </c:pt>
                <c:pt idx="180">
                  <c:v>709</c:v>
                </c:pt>
                <c:pt idx="181">
                  <c:v>708</c:v>
                </c:pt>
                <c:pt idx="182">
                  <c:v>707</c:v>
                </c:pt>
                <c:pt idx="183">
                  <c:v>706</c:v>
                </c:pt>
                <c:pt idx="184">
                  <c:v>705</c:v>
                </c:pt>
                <c:pt idx="185">
                  <c:v>704</c:v>
                </c:pt>
                <c:pt idx="186">
                  <c:v>703</c:v>
                </c:pt>
                <c:pt idx="187">
                  <c:v>702</c:v>
                </c:pt>
                <c:pt idx="188">
                  <c:v>701</c:v>
                </c:pt>
                <c:pt idx="189">
                  <c:v>700</c:v>
                </c:pt>
                <c:pt idx="190">
                  <c:v>699</c:v>
                </c:pt>
                <c:pt idx="191">
                  <c:v>698</c:v>
                </c:pt>
                <c:pt idx="192">
                  <c:v>697</c:v>
                </c:pt>
                <c:pt idx="193">
                  <c:v>696</c:v>
                </c:pt>
                <c:pt idx="194">
                  <c:v>695</c:v>
                </c:pt>
                <c:pt idx="195">
                  <c:v>694</c:v>
                </c:pt>
                <c:pt idx="196">
                  <c:v>693</c:v>
                </c:pt>
                <c:pt idx="197">
                  <c:v>692</c:v>
                </c:pt>
                <c:pt idx="198">
                  <c:v>691</c:v>
                </c:pt>
                <c:pt idx="199">
                  <c:v>690</c:v>
                </c:pt>
                <c:pt idx="200">
                  <c:v>689</c:v>
                </c:pt>
                <c:pt idx="201">
                  <c:v>688</c:v>
                </c:pt>
                <c:pt idx="202">
                  <c:v>687</c:v>
                </c:pt>
                <c:pt idx="203">
                  <c:v>686</c:v>
                </c:pt>
                <c:pt idx="204">
                  <c:v>685</c:v>
                </c:pt>
                <c:pt idx="205">
                  <c:v>684</c:v>
                </c:pt>
                <c:pt idx="206">
                  <c:v>683</c:v>
                </c:pt>
                <c:pt idx="207">
                  <c:v>682</c:v>
                </c:pt>
                <c:pt idx="208">
                  <c:v>681</c:v>
                </c:pt>
                <c:pt idx="209">
                  <c:v>680</c:v>
                </c:pt>
                <c:pt idx="210">
                  <c:v>679</c:v>
                </c:pt>
                <c:pt idx="211">
                  <c:v>678</c:v>
                </c:pt>
                <c:pt idx="212">
                  <c:v>677</c:v>
                </c:pt>
                <c:pt idx="213">
                  <c:v>676</c:v>
                </c:pt>
                <c:pt idx="214">
                  <c:v>675</c:v>
                </c:pt>
                <c:pt idx="215">
                  <c:v>674</c:v>
                </c:pt>
                <c:pt idx="216">
                  <c:v>673</c:v>
                </c:pt>
                <c:pt idx="217">
                  <c:v>672</c:v>
                </c:pt>
                <c:pt idx="218">
                  <c:v>671</c:v>
                </c:pt>
                <c:pt idx="219">
                  <c:v>670</c:v>
                </c:pt>
                <c:pt idx="220">
                  <c:v>669</c:v>
                </c:pt>
                <c:pt idx="221">
                  <c:v>668</c:v>
                </c:pt>
                <c:pt idx="222">
                  <c:v>667</c:v>
                </c:pt>
                <c:pt idx="223">
                  <c:v>666</c:v>
                </c:pt>
                <c:pt idx="224">
                  <c:v>665</c:v>
                </c:pt>
                <c:pt idx="225">
                  <c:v>664</c:v>
                </c:pt>
                <c:pt idx="226">
                  <c:v>663</c:v>
                </c:pt>
                <c:pt idx="227">
                  <c:v>662</c:v>
                </c:pt>
                <c:pt idx="228">
                  <c:v>661</c:v>
                </c:pt>
                <c:pt idx="229">
                  <c:v>660</c:v>
                </c:pt>
                <c:pt idx="230">
                  <c:v>659</c:v>
                </c:pt>
                <c:pt idx="231">
                  <c:v>658</c:v>
                </c:pt>
                <c:pt idx="232">
                  <c:v>657</c:v>
                </c:pt>
                <c:pt idx="233">
                  <c:v>656</c:v>
                </c:pt>
                <c:pt idx="234">
                  <c:v>655</c:v>
                </c:pt>
                <c:pt idx="235">
                  <c:v>654</c:v>
                </c:pt>
                <c:pt idx="236">
                  <c:v>653</c:v>
                </c:pt>
                <c:pt idx="237">
                  <c:v>652</c:v>
                </c:pt>
                <c:pt idx="238">
                  <c:v>651</c:v>
                </c:pt>
                <c:pt idx="239">
                  <c:v>650</c:v>
                </c:pt>
                <c:pt idx="240">
                  <c:v>649</c:v>
                </c:pt>
                <c:pt idx="241">
                  <c:v>648</c:v>
                </c:pt>
                <c:pt idx="242">
                  <c:v>647</c:v>
                </c:pt>
                <c:pt idx="243">
                  <c:v>646</c:v>
                </c:pt>
                <c:pt idx="244">
                  <c:v>645</c:v>
                </c:pt>
                <c:pt idx="245">
                  <c:v>644</c:v>
                </c:pt>
                <c:pt idx="246">
                  <c:v>643</c:v>
                </c:pt>
                <c:pt idx="247">
                  <c:v>642</c:v>
                </c:pt>
                <c:pt idx="248">
                  <c:v>641</c:v>
                </c:pt>
                <c:pt idx="249">
                  <c:v>640</c:v>
                </c:pt>
                <c:pt idx="250">
                  <c:v>639</c:v>
                </c:pt>
                <c:pt idx="251">
                  <c:v>638</c:v>
                </c:pt>
                <c:pt idx="252">
                  <c:v>637</c:v>
                </c:pt>
                <c:pt idx="253">
                  <c:v>636</c:v>
                </c:pt>
                <c:pt idx="254">
                  <c:v>635</c:v>
                </c:pt>
                <c:pt idx="255">
                  <c:v>634</c:v>
                </c:pt>
                <c:pt idx="256">
                  <c:v>633</c:v>
                </c:pt>
                <c:pt idx="257">
                  <c:v>632</c:v>
                </c:pt>
                <c:pt idx="258">
                  <c:v>631</c:v>
                </c:pt>
                <c:pt idx="259">
                  <c:v>630</c:v>
                </c:pt>
                <c:pt idx="260">
                  <c:v>629</c:v>
                </c:pt>
                <c:pt idx="261">
                  <c:v>628</c:v>
                </c:pt>
                <c:pt idx="262">
                  <c:v>627</c:v>
                </c:pt>
                <c:pt idx="263">
                  <c:v>626</c:v>
                </c:pt>
                <c:pt idx="264">
                  <c:v>625</c:v>
                </c:pt>
                <c:pt idx="265">
                  <c:v>624</c:v>
                </c:pt>
                <c:pt idx="266">
                  <c:v>623</c:v>
                </c:pt>
                <c:pt idx="267">
                  <c:v>622</c:v>
                </c:pt>
                <c:pt idx="268">
                  <c:v>621</c:v>
                </c:pt>
                <c:pt idx="269">
                  <c:v>620</c:v>
                </c:pt>
                <c:pt idx="270">
                  <c:v>619</c:v>
                </c:pt>
                <c:pt idx="271">
                  <c:v>618</c:v>
                </c:pt>
                <c:pt idx="272">
                  <c:v>617</c:v>
                </c:pt>
                <c:pt idx="273">
                  <c:v>616</c:v>
                </c:pt>
                <c:pt idx="274">
                  <c:v>615</c:v>
                </c:pt>
                <c:pt idx="275">
                  <c:v>614</c:v>
                </c:pt>
                <c:pt idx="276">
                  <c:v>613</c:v>
                </c:pt>
                <c:pt idx="277">
                  <c:v>612</c:v>
                </c:pt>
                <c:pt idx="278">
                  <c:v>611</c:v>
                </c:pt>
                <c:pt idx="279">
                  <c:v>610</c:v>
                </c:pt>
                <c:pt idx="280">
                  <c:v>609</c:v>
                </c:pt>
                <c:pt idx="281">
                  <c:v>608</c:v>
                </c:pt>
                <c:pt idx="282">
                  <c:v>607</c:v>
                </c:pt>
                <c:pt idx="283">
                  <c:v>606</c:v>
                </c:pt>
                <c:pt idx="284">
                  <c:v>605</c:v>
                </c:pt>
                <c:pt idx="285">
                  <c:v>604</c:v>
                </c:pt>
                <c:pt idx="286">
                  <c:v>603</c:v>
                </c:pt>
                <c:pt idx="287">
                  <c:v>602</c:v>
                </c:pt>
                <c:pt idx="288">
                  <c:v>601</c:v>
                </c:pt>
                <c:pt idx="289">
                  <c:v>600</c:v>
                </c:pt>
                <c:pt idx="290">
                  <c:v>599</c:v>
                </c:pt>
                <c:pt idx="291">
                  <c:v>598</c:v>
                </c:pt>
                <c:pt idx="292">
                  <c:v>597</c:v>
                </c:pt>
                <c:pt idx="293">
                  <c:v>596</c:v>
                </c:pt>
                <c:pt idx="294">
                  <c:v>595</c:v>
                </c:pt>
                <c:pt idx="295">
                  <c:v>594</c:v>
                </c:pt>
                <c:pt idx="296">
                  <c:v>593</c:v>
                </c:pt>
                <c:pt idx="297">
                  <c:v>592</c:v>
                </c:pt>
                <c:pt idx="298">
                  <c:v>591</c:v>
                </c:pt>
                <c:pt idx="299">
                  <c:v>590</c:v>
                </c:pt>
                <c:pt idx="300">
                  <c:v>589</c:v>
                </c:pt>
                <c:pt idx="301">
                  <c:v>588</c:v>
                </c:pt>
                <c:pt idx="302">
                  <c:v>587</c:v>
                </c:pt>
                <c:pt idx="303">
                  <c:v>586</c:v>
                </c:pt>
                <c:pt idx="304">
                  <c:v>585</c:v>
                </c:pt>
                <c:pt idx="305">
                  <c:v>584</c:v>
                </c:pt>
                <c:pt idx="306">
                  <c:v>583</c:v>
                </c:pt>
                <c:pt idx="307">
                  <c:v>582</c:v>
                </c:pt>
                <c:pt idx="308">
                  <c:v>581</c:v>
                </c:pt>
                <c:pt idx="309">
                  <c:v>580</c:v>
                </c:pt>
                <c:pt idx="310">
                  <c:v>579</c:v>
                </c:pt>
                <c:pt idx="311">
                  <c:v>578</c:v>
                </c:pt>
                <c:pt idx="312">
                  <c:v>577</c:v>
                </c:pt>
                <c:pt idx="313">
                  <c:v>576</c:v>
                </c:pt>
                <c:pt idx="314">
                  <c:v>575</c:v>
                </c:pt>
                <c:pt idx="315">
                  <c:v>574</c:v>
                </c:pt>
                <c:pt idx="316">
                  <c:v>573</c:v>
                </c:pt>
                <c:pt idx="317">
                  <c:v>572</c:v>
                </c:pt>
                <c:pt idx="318">
                  <c:v>571</c:v>
                </c:pt>
                <c:pt idx="319">
                  <c:v>570</c:v>
                </c:pt>
                <c:pt idx="320">
                  <c:v>569</c:v>
                </c:pt>
                <c:pt idx="321">
                  <c:v>568</c:v>
                </c:pt>
                <c:pt idx="322">
                  <c:v>567</c:v>
                </c:pt>
                <c:pt idx="323">
                  <c:v>566</c:v>
                </c:pt>
                <c:pt idx="324">
                  <c:v>565</c:v>
                </c:pt>
                <c:pt idx="325">
                  <c:v>564</c:v>
                </c:pt>
                <c:pt idx="326">
                  <c:v>563</c:v>
                </c:pt>
                <c:pt idx="327">
                  <c:v>562</c:v>
                </c:pt>
                <c:pt idx="328">
                  <c:v>561</c:v>
                </c:pt>
                <c:pt idx="329">
                  <c:v>560</c:v>
                </c:pt>
                <c:pt idx="330">
                  <c:v>559</c:v>
                </c:pt>
                <c:pt idx="331">
                  <c:v>558</c:v>
                </c:pt>
                <c:pt idx="332">
                  <c:v>557</c:v>
                </c:pt>
                <c:pt idx="333">
                  <c:v>556</c:v>
                </c:pt>
                <c:pt idx="334">
                  <c:v>555</c:v>
                </c:pt>
                <c:pt idx="335">
                  <c:v>554</c:v>
                </c:pt>
                <c:pt idx="336">
                  <c:v>553</c:v>
                </c:pt>
                <c:pt idx="337">
                  <c:v>552</c:v>
                </c:pt>
                <c:pt idx="338">
                  <c:v>551</c:v>
                </c:pt>
                <c:pt idx="339">
                  <c:v>550</c:v>
                </c:pt>
                <c:pt idx="340">
                  <c:v>549</c:v>
                </c:pt>
                <c:pt idx="341">
                  <c:v>548</c:v>
                </c:pt>
                <c:pt idx="342">
                  <c:v>547</c:v>
                </c:pt>
                <c:pt idx="343">
                  <c:v>546</c:v>
                </c:pt>
                <c:pt idx="344">
                  <c:v>545</c:v>
                </c:pt>
                <c:pt idx="345">
                  <c:v>544</c:v>
                </c:pt>
                <c:pt idx="346">
                  <c:v>543</c:v>
                </c:pt>
                <c:pt idx="347">
                  <c:v>542</c:v>
                </c:pt>
                <c:pt idx="348">
                  <c:v>541</c:v>
                </c:pt>
                <c:pt idx="349">
                  <c:v>540</c:v>
                </c:pt>
                <c:pt idx="350">
                  <c:v>539</c:v>
                </c:pt>
                <c:pt idx="351">
                  <c:v>538</c:v>
                </c:pt>
                <c:pt idx="352">
                  <c:v>537</c:v>
                </c:pt>
                <c:pt idx="353">
                  <c:v>536</c:v>
                </c:pt>
                <c:pt idx="354">
                  <c:v>535</c:v>
                </c:pt>
                <c:pt idx="355">
                  <c:v>534</c:v>
                </c:pt>
                <c:pt idx="356">
                  <c:v>533</c:v>
                </c:pt>
                <c:pt idx="357">
                  <c:v>532</c:v>
                </c:pt>
                <c:pt idx="358">
                  <c:v>531</c:v>
                </c:pt>
                <c:pt idx="359">
                  <c:v>530</c:v>
                </c:pt>
                <c:pt idx="360">
                  <c:v>529</c:v>
                </c:pt>
                <c:pt idx="361">
                  <c:v>528</c:v>
                </c:pt>
                <c:pt idx="362">
                  <c:v>527</c:v>
                </c:pt>
                <c:pt idx="363">
                  <c:v>526</c:v>
                </c:pt>
                <c:pt idx="364">
                  <c:v>525</c:v>
                </c:pt>
                <c:pt idx="365">
                  <c:v>524</c:v>
                </c:pt>
                <c:pt idx="366">
                  <c:v>523</c:v>
                </c:pt>
                <c:pt idx="367">
                  <c:v>522</c:v>
                </c:pt>
                <c:pt idx="368">
                  <c:v>521</c:v>
                </c:pt>
                <c:pt idx="369">
                  <c:v>520</c:v>
                </c:pt>
                <c:pt idx="370">
                  <c:v>519</c:v>
                </c:pt>
                <c:pt idx="371">
                  <c:v>518</c:v>
                </c:pt>
                <c:pt idx="372">
                  <c:v>517</c:v>
                </c:pt>
                <c:pt idx="373">
                  <c:v>516</c:v>
                </c:pt>
                <c:pt idx="374">
                  <c:v>515</c:v>
                </c:pt>
                <c:pt idx="375">
                  <c:v>514</c:v>
                </c:pt>
                <c:pt idx="376">
                  <c:v>513</c:v>
                </c:pt>
                <c:pt idx="377">
                  <c:v>512</c:v>
                </c:pt>
                <c:pt idx="378">
                  <c:v>511</c:v>
                </c:pt>
                <c:pt idx="379">
                  <c:v>510</c:v>
                </c:pt>
                <c:pt idx="380">
                  <c:v>509</c:v>
                </c:pt>
                <c:pt idx="381">
                  <c:v>508</c:v>
                </c:pt>
                <c:pt idx="382">
                  <c:v>507</c:v>
                </c:pt>
                <c:pt idx="383">
                  <c:v>506</c:v>
                </c:pt>
                <c:pt idx="384">
                  <c:v>505</c:v>
                </c:pt>
                <c:pt idx="385">
                  <c:v>504</c:v>
                </c:pt>
                <c:pt idx="386">
                  <c:v>503</c:v>
                </c:pt>
                <c:pt idx="387">
                  <c:v>502</c:v>
                </c:pt>
                <c:pt idx="388">
                  <c:v>501</c:v>
                </c:pt>
                <c:pt idx="389">
                  <c:v>500</c:v>
                </c:pt>
                <c:pt idx="390">
                  <c:v>499</c:v>
                </c:pt>
                <c:pt idx="391">
                  <c:v>498</c:v>
                </c:pt>
                <c:pt idx="392">
                  <c:v>497</c:v>
                </c:pt>
                <c:pt idx="393">
                  <c:v>496</c:v>
                </c:pt>
                <c:pt idx="394">
                  <c:v>495</c:v>
                </c:pt>
                <c:pt idx="395">
                  <c:v>494</c:v>
                </c:pt>
                <c:pt idx="396">
                  <c:v>493</c:v>
                </c:pt>
                <c:pt idx="397">
                  <c:v>492</c:v>
                </c:pt>
                <c:pt idx="398">
                  <c:v>491</c:v>
                </c:pt>
                <c:pt idx="399">
                  <c:v>490</c:v>
                </c:pt>
                <c:pt idx="400">
                  <c:v>489</c:v>
                </c:pt>
                <c:pt idx="401">
                  <c:v>488</c:v>
                </c:pt>
                <c:pt idx="402">
                  <c:v>487</c:v>
                </c:pt>
                <c:pt idx="403">
                  <c:v>486</c:v>
                </c:pt>
                <c:pt idx="404">
                  <c:v>485</c:v>
                </c:pt>
                <c:pt idx="405">
                  <c:v>484</c:v>
                </c:pt>
                <c:pt idx="406">
                  <c:v>483</c:v>
                </c:pt>
                <c:pt idx="407">
                  <c:v>482</c:v>
                </c:pt>
                <c:pt idx="408">
                  <c:v>481</c:v>
                </c:pt>
                <c:pt idx="409">
                  <c:v>480</c:v>
                </c:pt>
                <c:pt idx="410">
                  <c:v>479</c:v>
                </c:pt>
                <c:pt idx="411">
                  <c:v>478</c:v>
                </c:pt>
                <c:pt idx="412">
                  <c:v>477</c:v>
                </c:pt>
                <c:pt idx="413">
                  <c:v>476</c:v>
                </c:pt>
                <c:pt idx="414">
                  <c:v>475</c:v>
                </c:pt>
                <c:pt idx="415">
                  <c:v>474</c:v>
                </c:pt>
                <c:pt idx="416">
                  <c:v>473</c:v>
                </c:pt>
                <c:pt idx="417">
                  <c:v>472</c:v>
                </c:pt>
                <c:pt idx="418">
                  <c:v>471</c:v>
                </c:pt>
                <c:pt idx="419">
                  <c:v>470</c:v>
                </c:pt>
                <c:pt idx="420">
                  <c:v>469</c:v>
                </c:pt>
                <c:pt idx="421">
                  <c:v>468</c:v>
                </c:pt>
                <c:pt idx="422">
                  <c:v>467</c:v>
                </c:pt>
                <c:pt idx="423">
                  <c:v>466</c:v>
                </c:pt>
                <c:pt idx="424">
                  <c:v>465</c:v>
                </c:pt>
                <c:pt idx="425">
                  <c:v>464</c:v>
                </c:pt>
                <c:pt idx="426">
                  <c:v>463</c:v>
                </c:pt>
                <c:pt idx="427">
                  <c:v>462</c:v>
                </c:pt>
                <c:pt idx="428">
                  <c:v>461</c:v>
                </c:pt>
                <c:pt idx="429">
                  <c:v>460</c:v>
                </c:pt>
                <c:pt idx="430">
                  <c:v>459</c:v>
                </c:pt>
                <c:pt idx="431">
                  <c:v>458</c:v>
                </c:pt>
                <c:pt idx="432">
                  <c:v>457</c:v>
                </c:pt>
                <c:pt idx="433">
                  <c:v>456</c:v>
                </c:pt>
                <c:pt idx="434">
                  <c:v>455</c:v>
                </c:pt>
                <c:pt idx="435">
                  <c:v>454</c:v>
                </c:pt>
                <c:pt idx="436">
                  <c:v>453</c:v>
                </c:pt>
                <c:pt idx="437">
                  <c:v>452</c:v>
                </c:pt>
                <c:pt idx="438">
                  <c:v>451</c:v>
                </c:pt>
                <c:pt idx="439">
                  <c:v>450</c:v>
                </c:pt>
                <c:pt idx="440">
                  <c:v>449</c:v>
                </c:pt>
                <c:pt idx="441">
                  <c:v>448</c:v>
                </c:pt>
                <c:pt idx="442">
                  <c:v>447</c:v>
                </c:pt>
                <c:pt idx="443">
                  <c:v>446</c:v>
                </c:pt>
                <c:pt idx="444">
                  <c:v>445</c:v>
                </c:pt>
                <c:pt idx="445">
                  <c:v>444</c:v>
                </c:pt>
                <c:pt idx="446">
                  <c:v>443</c:v>
                </c:pt>
                <c:pt idx="447">
                  <c:v>442</c:v>
                </c:pt>
                <c:pt idx="448">
                  <c:v>441</c:v>
                </c:pt>
                <c:pt idx="449">
                  <c:v>440</c:v>
                </c:pt>
                <c:pt idx="450">
                  <c:v>439</c:v>
                </c:pt>
                <c:pt idx="451">
                  <c:v>438</c:v>
                </c:pt>
                <c:pt idx="452">
                  <c:v>437</c:v>
                </c:pt>
                <c:pt idx="453">
                  <c:v>436</c:v>
                </c:pt>
                <c:pt idx="454">
                  <c:v>435</c:v>
                </c:pt>
                <c:pt idx="455">
                  <c:v>434</c:v>
                </c:pt>
                <c:pt idx="456">
                  <c:v>433</c:v>
                </c:pt>
                <c:pt idx="457">
                  <c:v>432</c:v>
                </c:pt>
                <c:pt idx="458">
                  <c:v>431</c:v>
                </c:pt>
                <c:pt idx="459">
                  <c:v>430</c:v>
                </c:pt>
                <c:pt idx="460">
                  <c:v>429</c:v>
                </c:pt>
                <c:pt idx="461">
                  <c:v>428</c:v>
                </c:pt>
                <c:pt idx="462">
                  <c:v>427</c:v>
                </c:pt>
                <c:pt idx="463">
                  <c:v>426</c:v>
                </c:pt>
                <c:pt idx="464">
                  <c:v>425</c:v>
                </c:pt>
                <c:pt idx="465">
                  <c:v>424</c:v>
                </c:pt>
                <c:pt idx="466">
                  <c:v>423</c:v>
                </c:pt>
                <c:pt idx="467">
                  <c:v>422</c:v>
                </c:pt>
                <c:pt idx="468">
                  <c:v>421</c:v>
                </c:pt>
                <c:pt idx="469">
                  <c:v>420</c:v>
                </c:pt>
                <c:pt idx="470">
                  <c:v>419</c:v>
                </c:pt>
                <c:pt idx="471">
                  <c:v>418</c:v>
                </c:pt>
                <c:pt idx="472">
                  <c:v>417</c:v>
                </c:pt>
                <c:pt idx="473">
                  <c:v>416</c:v>
                </c:pt>
                <c:pt idx="474">
                  <c:v>415</c:v>
                </c:pt>
                <c:pt idx="475">
                  <c:v>414</c:v>
                </c:pt>
                <c:pt idx="476">
                  <c:v>413</c:v>
                </c:pt>
                <c:pt idx="477">
                  <c:v>412</c:v>
                </c:pt>
                <c:pt idx="478">
                  <c:v>411</c:v>
                </c:pt>
                <c:pt idx="479">
                  <c:v>410</c:v>
                </c:pt>
                <c:pt idx="480">
                  <c:v>409</c:v>
                </c:pt>
                <c:pt idx="481">
                  <c:v>408</c:v>
                </c:pt>
                <c:pt idx="482">
                  <c:v>407</c:v>
                </c:pt>
                <c:pt idx="483">
                  <c:v>406</c:v>
                </c:pt>
                <c:pt idx="484">
                  <c:v>405</c:v>
                </c:pt>
                <c:pt idx="485">
                  <c:v>404</c:v>
                </c:pt>
                <c:pt idx="486">
                  <c:v>403</c:v>
                </c:pt>
                <c:pt idx="487">
                  <c:v>402</c:v>
                </c:pt>
                <c:pt idx="488">
                  <c:v>401</c:v>
                </c:pt>
                <c:pt idx="489">
                  <c:v>400</c:v>
                </c:pt>
                <c:pt idx="490">
                  <c:v>399</c:v>
                </c:pt>
                <c:pt idx="491">
                  <c:v>398</c:v>
                </c:pt>
                <c:pt idx="492">
                  <c:v>397</c:v>
                </c:pt>
                <c:pt idx="493">
                  <c:v>396</c:v>
                </c:pt>
                <c:pt idx="494">
                  <c:v>395</c:v>
                </c:pt>
                <c:pt idx="495">
                  <c:v>394</c:v>
                </c:pt>
                <c:pt idx="496">
                  <c:v>393</c:v>
                </c:pt>
                <c:pt idx="497">
                  <c:v>392</c:v>
                </c:pt>
                <c:pt idx="498">
                  <c:v>391</c:v>
                </c:pt>
                <c:pt idx="499">
                  <c:v>390</c:v>
                </c:pt>
                <c:pt idx="500">
                  <c:v>389</c:v>
                </c:pt>
                <c:pt idx="501">
                  <c:v>388</c:v>
                </c:pt>
                <c:pt idx="502">
                  <c:v>387</c:v>
                </c:pt>
                <c:pt idx="503">
                  <c:v>386</c:v>
                </c:pt>
                <c:pt idx="504">
                  <c:v>385</c:v>
                </c:pt>
                <c:pt idx="505">
                  <c:v>384</c:v>
                </c:pt>
                <c:pt idx="506">
                  <c:v>383</c:v>
                </c:pt>
                <c:pt idx="507">
                  <c:v>382</c:v>
                </c:pt>
                <c:pt idx="508">
                  <c:v>381</c:v>
                </c:pt>
                <c:pt idx="509">
                  <c:v>380</c:v>
                </c:pt>
                <c:pt idx="510">
                  <c:v>379</c:v>
                </c:pt>
                <c:pt idx="511">
                  <c:v>378</c:v>
                </c:pt>
                <c:pt idx="512">
                  <c:v>377</c:v>
                </c:pt>
                <c:pt idx="513">
                  <c:v>376</c:v>
                </c:pt>
                <c:pt idx="514">
                  <c:v>375</c:v>
                </c:pt>
                <c:pt idx="515">
                  <c:v>374</c:v>
                </c:pt>
                <c:pt idx="516">
                  <c:v>373</c:v>
                </c:pt>
                <c:pt idx="517">
                  <c:v>372</c:v>
                </c:pt>
                <c:pt idx="518">
                  <c:v>371</c:v>
                </c:pt>
                <c:pt idx="519">
                  <c:v>370</c:v>
                </c:pt>
                <c:pt idx="520">
                  <c:v>369</c:v>
                </c:pt>
                <c:pt idx="521">
                  <c:v>368</c:v>
                </c:pt>
                <c:pt idx="522">
                  <c:v>367</c:v>
                </c:pt>
                <c:pt idx="523">
                  <c:v>366</c:v>
                </c:pt>
                <c:pt idx="524">
                  <c:v>365</c:v>
                </c:pt>
                <c:pt idx="525">
                  <c:v>364</c:v>
                </c:pt>
                <c:pt idx="526">
                  <c:v>363</c:v>
                </c:pt>
                <c:pt idx="527">
                  <c:v>362</c:v>
                </c:pt>
                <c:pt idx="528">
                  <c:v>361</c:v>
                </c:pt>
                <c:pt idx="529">
                  <c:v>360</c:v>
                </c:pt>
                <c:pt idx="530">
                  <c:v>359</c:v>
                </c:pt>
                <c:pt idx="531">
                  <c:v>358</c:v>
                </c:pt>
                <c:pt idx="532">
                  <c:v>357</c:v>
                </c:pt>
                <c:pt idx="533">
                  <c:v>356</c:v>
                </c:pt>
                <c:pt idx="534">
                  <c:v>355</c:v>
                </c:pt>
                <c:pt idx="535">
                  <c:v>354</c:v>
                </c:pt>
                <c:pt idx="536">
                  <c:v>353</c:v>
                </c:pt>
                <c:pt idx="537">
                  <c:v>352</c:v>
                </c:pt>
                <c:pt idx="538">
                  <c:v>351</c:v>
                </c:pt>
                <c:pt idx="539">
                  <c:v>350</c:v>
                </c:pt>
                <c:pt idx="540">
                  <c:v>349</c:v>
                </c:pt>
                <c:pt idx="541">
                  <c:v>348</c:v>
                </c:pt>
                <c:pt idx="542">
                  <c:v>347</c:v>
                </c:pt>
                <c:pt idx="543">
                  <c:v>346</c:v>
                </c:pt>
                <c:pt idx="544">
                  <c:v>345</c:v>
                </c:pt>
                <c:pt idx="545">
                  <c:v>344</c:v>
                </c:pt>
                <c:pt idx="546">
                  <c:v>343</c:v>
                </c:pt>
                <c:pt idx="547">
                  <c:v>342</c:v>
                </c:pt>
                <c:pt idx="548">
                  <c:v>341</c:v>
                </c:pt>
                <c:pt idx="549">
                  <c:v>340</c:v>
                </c:pt>
                <c:pt idx="550">
                  <c:v>339</c:v>
                </c:pt>
                <c:pt idx="551">
                  <c:v>338</c:v>
                </c:pt>
                <c:pt idx="552">
                  <c:v>337</c:v>
                </c:pt>
                <c:pt idx="553">
                  <c:v>336</c:v>
                </c:pt>
                <c:pt idx="554">
                  <c:v>335</c:v>
                </c:pt>
                <c:pt idx="555">
                  <c:v>334</c:v>
                </c:pt>
                <c:pt idx="556">
                  <c:v>333</c:v>
                </c:pt>
                <c:pt idx="557">
                  <c:v>332</c:v>
                </c:pt>
                <c:pt idx="558">
                  <c:v>331</c:v>
                </c:pt>
                <c:pt idx="559">
                  <c:v>330</c:v>
                </c:pt>
                <c:pt idx="560">
                  <c:v>329</c:v>
                </c:pt>
                <c:pt idx="561">
                  <c:v>328</c:v>
                </c:pt>
                <c:pt idx="562">
                  <c:v>327</c:v>
                </c:pt>
                <c:pt idx="563">
                  <c:v>326</c:v>
                </c:pt>
                <c:pt idx="564">
                  <c:v>325</c:v>
                </c:pt>
                <c:pt idx="565">
                  <c:v>324</c:v>
                </c:pt>
                <c:pt idx="566">
                  <c:v>323</c:v>
                </c:pt>
                <c:pt idx="567">
                  <c:v>322</c:v>
                </c:pt>
                <c:pt idx="568">
                  <c:v>321</c:v>
                </c:pt>
                <c:pt idx="569">
                  <c:v>320</c:v>
                </c:pt>
                <c:pt idx="570">
                  <c:v>319</c:v>
                </c:pt>
                <c:pt idx="571">
                  <c:v>318</c:v>
                </c:pt>
                <c:pt idx="572">
                  <c:v>317</c:v>
                </c:pt>
                <c:pt idx="573">
                  <c:v>316</c:v>
                </c:pt>
                <c:pt idx="574">
                  <c:v>315</c:v>
                </c:pt>
                <c:pt idx="575">
                  <c:v>314</c:v>
                </c:pt>
                <c:pt idx="576">
                  <c:v>313</c:v>
                </c:pt>
                <c:pt idx="577">
                  <c:v>312</c:v>
                </c:pt>
                <c:pt idx="578">
                  <c:v>311</c:v>
                </c:pt>
                <c:pt idx="579">
                  <c:v>310</c:v>
                </c:pt>
                <c:pt idx="580">
                  <c:v>309</c:v>
                </c:pt>
                <c:pt idx="581">
                  <c:v>308</c:v>
                </c:pt>
                <c:pt idx="582">
                  <c:v>307</c:v>
                </c:pt>
                <c:pt idx="583">
                  <c:v>306</c:v>
                </c:pt>
                <c:pt idx="584">
                  <c:v>305</c:v>
                </c:pt>
                <c:pt idx="585">
                  <c:v>304</c:v>
                </c:pt>
                <c:pt idx="586">
                  <c:v>303</c:v>
                </c:pt>
                <c:pt idx="587">
                  <c:v>302</c:v>
                </c:pt>
                <c:pt idx="588">
                  <c:v>301</c:v>
                </c:pt>
                <c:pt idx="589">
                  <c:v>300</c:v>
                </c:pt>
                <c:pt idx="590">
                  <c:v>299</c:v>
                </c:pt>
                <c:pt idx="591">
                  <c:v>298</c:v>
                </c:pt>
                <c:pt idx="592">
                  <c:v>297</c:v>
                </c:pt>
                <c:pt idx="593">
                  <c:v>296</c:v>
                </c:pt>
                <c:pt idx="594">
                  <c:v>295</c:v>
                </c:pt>
                <c:pt idx="595">
                  <c:v>294</c:v>
                </c:pt>
                <c:pt idx="596">
                  <c:v>293</c:v>
                </c:pt>
                <c:pt idx="597">
                  <c:v>292</c:v>
                </c:pt>
                <c:pt idx="598">
                  <c:v>291</c:v>
                </c:pt>
                <c:pt idx="599">
                  <c:v>290</c:v>
                </c:pt>
                <c:pt idx="600">
                  <c:v>289</c:v>
                </c:pt>
                <c:pt idx="601">
                  <c:v>288</c:v>
                </c:pt>
                <c:pt idx="602">
                  <c:v>287</c:v>
                </c:pt>
                <c:pt idx="603">
                  <c:v>286</c:v>
                </c:pt>
                <c:pt idx="604">
                  <c:v>285</c:v>
                </c:pt>
                <c:pt idx="605">
                  <c:v>284</c:v>
                </c:pt>
                <c:pt idx="606">
                  <c:v>283</c:v>
                </c:pt>
                <c:pt idx="607">
                  <c:v>282</c:v>
                </c:pt>
                <c:pt idx="608">
                  <c:v>281</c:v>
                </c:pt>
                <c:pt idx="609">
                  <c:v>280</c:v>
                </c:pt>
                <c:pt idx="610">
                  <c:v>279</c:v>
                </c:pt>
                <c:pt idx="611">
                  <c:v>278</c:v>
                </c:pt>
                <c:pt idx="612">
                  <c:v>277</c:v>
                </c:pt>
                <c:pt idx="613">
                  <c:v>276</c:v>
                </c:pt>
                <c:pt idx="614">
                  <c:v>275</c:v>
                </c:pt>
                <c:pt idx="615">
                  <c:v>274</c:v>
                </c:pt>
                <c:pt idx="616">
                  <c:v>273</c:v>
                </c:pt>
                <c:pt idx="617">
                  <c:v>272</c:v>
                </c:pt>
                <c:pt idx="618">
                  <c:v>271</c:v>
                </c:pt>
                <c:pt idx="619">
                  <c:v>270</c:v>
                </c:pt>
                <c:pt idx="620">
                  <c:v>269</c:v>
                </c:pt>
                <c:pt idx="621">
                  <c:v>268</c:v>
                </c:pt>
                <c:pt idx="622">
                  <c:v>267</c:v>
                </c:pt>
                <c:pt idx="623">
                  <c:v>266</c:v>
                </c:pt>
                <c:pt idx="624">
                  <c:v>265</c:v>
                </c:pt>
                <c:pt idx="625">
                  <c:v>264</c:v>
                </c:pt>
                <c:pt idx="626">
                  <c:v>263</c:v>
                </c:pt>
                <c:pt idx="627">
                  <c:v>262</c:v>
                </c:pt>
                <c:pt idx="628">
                  <c:v>261</c:v>
                </c:pt>
                <c:pt idx="629">
                  <c:v>260</c:v>
                </c:pt>
                <c:pt idx="630">
                  <c:v>259</c:v>
                </c:pt>
                <c:pt idx="631">
                  <c:v>258</c:v>
                </c:pt>
                <c:pt idx="632">
                  <c:v>257</c:v>
                </c:pt>
                <c:pt idx="633">
                  <c:v>256</c:v>
                </c:pt>
                <c:pt idx="634">
                  <c:v>255</c:v>
                </c:pt>
                <c:pt idx="635">
                  <c:v>254</c:v>
                </c:pt>
                <c:pt idx="636">
                  <c:v>253</c:v>
                </c:pt>
                <c:pt idx="637">
                  <c:v>252</c:v>
                </c:pt>
                <c:pt idx="638">
                  <c:v>251</c:v>
                </c:pt>
                <c:pt idx="639">
                  <c:v>250</c:v>
                </c:pt>
                <c:pt idx="640">
                  <c:v>249</c:v>
                </c:pt>
                <c:pt idx="641">
                  <c:v>248</c:v>
                </c:pt>
                <c:pt idx="642">
                  <c:v>247</c:v>
                </c:pt>
                <c:pt idx="643">
                  <c:v>246</c:v>
                </c:pt>
                <c:pt idx="644">
                  <c:v>245</c:v>
                </c:pt>
                <c:pt idx="645">
                  <c:v>244</c:v>
                </c:pt>
                <c:pt idx="646">
                  <c:v>243</c:v>
                </c:pt>
                <c:pt idx="647">
                  <c:v>242</c:v>
                </c:pt>
                <c:pt idx="648">
                  <c:v>241</c:v>
                </c:pt>
                <c:pt idx="649">
                  <c:v>240</c:v>
                </c:pt>
                <c:pt idx="650">
                  <c:v>239</c:v>
                </c:pt>
                <c:pt idx="651">
                  <c:v>238</c:v>
                </c:pt>
                <c:pt idx="652">
                  <c:v>237</c:v>
                </c:pt>
                <c:pt idx="653">
                  <c:v>236</c:v>
                </c:pt>
                <c:pt idx="654">
                  <c:v>235</c:v>
                </c:pt>
                <c:pt idx="655">
                  <c:v>234</c:v>
                </c:pt>
                <c:pt idx="656">
                  <c:v>233</c:v>
                </c:pt>
                <c:pt idx="657">
                  <c:v>232</c:v>
                </c:pt>
                <c:pt idx="658">
                  <c:v>231</c:v>
                </c:pt>
                <c:pt idx="659">
                  <c:v>230</c:v>
                </c:pt>
                <c:pt idx="660">
                  <c:v>229</c:v>
                </c:pt>
                <c:pt idx="661">
                  <c:v>228</c:v>
                </c:pt>
                <c:pt idx="662">
                  <c:v>227</c:v>
                </c:pt>
                <c:pt idx="663">
                  <c:v>226</c:v>
                </c:pt>
                <c:pt idx="664">
                  <c:v>225</c:v>
                </c:pt>
                <c:pt idx="665">
                  <c:v>224</c:v>
                </c:pt>
                <c:pt idx="666">
                  <c:v>223</c:v>
                </c:pt>
                <c:pt idx="667">
                  <c:v>222</c:v>
                </c:pt>
                <c:pt idx="668">
                  <c:v>221</c:v>
                </c:pt>
                <c:pt idx="669">
                  <c:v>220</c:v>
                </c:pt>
                <c:pt idx="670">
                  <c:v>219</c:v>
                </c:pt>
                <c:pt idx="671">
                  <c:v>218</c:v>
                </c:pt>
                <c:pt idx="672">
                  <c:v>217</c:v>
                </c:pt>
                <c:pt idx="673">
                  <c:v>216</c:v>
                </c:pt>
                <c:pt idx="674">
                  <c:v>215</c:v>
                </c:pt>
                <c:pt idx="675">
                  <c:v>214</c:v>
                </c:pt>
                <c:pt idx="676">
                  <c:v>213</c:v>
                </c:pt>
                <c:pt idx="677">
                  <c:v>212</c:v>
                </c:pt>
                <c:pt idx="678">
                  <c:v>211</c:v>
                </c:pt>
                <c:pt idx="679">
                  <c:v>210</c:v>
                </c:pt>
                <c:pt idx="680">
                  <c:v>209</c:v>
                </c:pt>
                <c:pt idx="681">
                  <c:v>208</c:v>
                </c:pt>
                <c:pt idx="682">
                  <c:v>207</c:v>
                </c:pt>
                <c:pt idx="683">
                  <c:v>206</c:v>
                </c:pt>
                <c:pt idx="684">
                  <c:v>205</c:v>
                </c:pt>
                <c:pt idx="685">
                  <c:v>204</c:v>
                </c:pt>
                <c:pt idx="686">
                  <c:v>203</c:v>
                </c:pt>
                <c:pt idx="687">
                  <c:v>202</c:v>
                </c:pt>
                <c:pt idx="688">
                  <c:v>201</c:v>
                </c:pt>
                <c:pt idx="689">
                  <c:v>200</c:v>
                </c:pt>
                <c:pt idx="690">
                  <c:v>199</c:v>
                </c:pt>
                <c:pt idx="691">
                  <c:v>198</c:v>
                </c:pt>
                <c:pt idx="692">
                  <c:v>197</c:v>
                </c:pt>
                <c:pt idx="693">
                  <c:v>196</c:v>
                </c:pt>
                <c:pt idx="694">
                  <c:v>195</c:v>
                </c:pt>
                <c:pt idx="695">
                  <c:v>194</c:v>
                </c:pt>
                <c:pt idx="696">
                  <c:v>193</c:v>
                </c:pt>
                <c:pt idx="697">
                  <c:v>192</c:v>
                </c:pt>
                <c:pt idx="698">
                  <c:v>191</c:v>
                </c:pt>
                <c:pt idx="699">
                  <c:v>190</c:v>
                </c:pt>
                <c:pt idx="700">
                  <c:v>189</c:v>
                </c:pt>
                <c:pt idx="701">
                  <c:v>188</c:v>
                </c:pt>
                <c:pt idx="702">
                  <c:v>187</c:v>
                </c:pt>
                <c:pt idx="703">
                  <c:v>186</c:v>
                </c:pt>
                <c:pt idx="704">
                  <c:v>185</c:v>
                </c:pt>
                <c:pt idx="705">
                  <c:v>184</c:v>
                </c:pt>
                <c:pt idx="706">
                  <c:v>183</c:v>
                </c:pt>
                <c:pt idx="707">
                  <c:v>182</c:v>
                </c:pt>
                <c:pt idx="708">
                  <c:v>181</c:v>
                </c:pt>
                <c:pt idx="709">
                  <c:v>180</c:v>
                </c:pt>
                <c:pt idx="710">
                  <c:v>179</c:v>
                </c:pt>
                <c:pt idx="711">
                  <c:v>178</c:v>
                </c:pt>
                <c:pt idx="712">
                  <c:v>177</c:v>
                </c:pt>
                <c:pt idx="713">
                  <c:v>176</c:v>
                </c:pt>
                <c:pt idx="714">
                  <c:v>175</c:v>
                </c:pt>
                <c:pt idx="715">
                  <c:v>174</c:v>
                </c:pt>
                <c:pt idx="716">
                  <c:v>173</c:v>
                </c:pt>
                <c:pt idx="717">
                  <c:v>172</c:v>
                </c:pt>
                <c:pt idx="718">
                  <c:v>171</c:v>
                </c:pt>
                <c:pt idx="719">
                  <c:v>170</c:v>
                </c:pt>
                <c:pt idx="720">
                  <c:v>169</c:v>
                </c:pt>
                <c:pt idx="721">
                  <c:v>168</c:v>
                </c:pt>
                <c:pt idx="722">
                  <c:v>167</c:v>
                </c:pt>
                <c:pt idx="723">
                  <c:v>166</c:v>
                </c:pt>
                <c:pt idx="724">
                  <c:v>165</c:v>
                </c:pt>
                <c:pt idx="725">
                  <c:v>164</c:v>
                </c:pt>
                <c:pt idx="726">
                  <c:v>163</c:v>
                </c:pt>
                <c:pt idx="727">
                  <c:v>162</c:v>
                </c:pt>
                <c:pt idx="728">
                  <c:v>161</c:v>
                </c:pt>
                <c:pt idx="729">
                  <c:v>160</c:v>
                </c:pt>
                <c:pt idx="730">
                  <c:v>159</c:v>
                </c:pt>
                <c:pt idx="731">
                  <c:v>158</c:v>
                </c:pt>
                <c:pt idx="732">
                  <c:v>157</c:v>
                </c:pt>
                <c:pt idx="733">
                  <c:v>156</c:v>
                </c:pt>
                <c:pt idx="734">
                  <c:v>155</c:v>
                </c:pt>
                <c:pt idx="735">
                  <c:v>154</c:v>
                </c:pt>
                <c:pt idx="736">
                  <c:v>153</c:v>
                </c:pt>
                <c:pt idx="737">
                  <c:v>152</c:v>
                </c:pt>
                <c:pt idx="738">
                  <c:v>151</c:v>
                </c:pt>
                <c:pt idx="739">
                  <c:v>150</c:v>
                </c:pt>
                <c:pt idx="740">
                  <c:v>149</c:v>
                </c:pt>
                <c:pt idx="741">
                  <c:v>148</c:v>
                </c:pt>
                <c:pt idx="742">
                  <c:v>147</c:v>
                </c:pt>
                <c:pt idx="743">
                  <c:v>146</c:v>
                </c:pt>
                <c:pt idx="744">
                  <c:v>145</c:v>
                </c:pt>
                <c:pt idx="745">
                  <c:v>144</c:v>
                </c:pt>
                <c:pt idx="746">
                  <c:v>143</c:v>
                </c:pt>
                <c:pt idx="747">
                  <c:v>142</c:v>
                </c:pt>
                <c:pt idx="748">
                  <c:v>141</c:v>
                </c:pt>
                <c:pt idx="749">
                  <c:v>140</c:v>
                </c:pt>
                <c:pt idx="750">
                  <c:v>139</c:v>
                </c:pt>
                <c:pt idx="751">
                  <c:v>138</c:v>
                </c:pt>
                <c:pt idx="752">
                  <c:v>137</c:v>
                </c:pt>
                <c:pt idx="753">
                  <c:v>136</c:v>
                </c:pt>
                <c:pt idx="754">
                  <c:v>135</c:v>
                </c:pt>
                <c:pt idx="755">
                  <c:v>134</c:v>
                </c:pt>
                <c:pt idx="756">
                  <c:v>133</c:v>
                </c:pt>
                <c:pt idx="757">
                  <c:v>132</c:v>
                </c:pt>
                <c:pt idx="758">
                  <c:v>131</c:v>
                </c:pt>
                <c:pt idx="759">
                  <c:v>130</c:v>
                </c:pt>
                <c:pt idx="760">
                  <c:v>129</c:v>
                </c:pt>
                <c:pt idx="761">
                  <c:v>128</c:v>
                </c:pt>
                <c:pt idx="762">
                  <c:v>127</c:v>
                </c:pt>
                <c:pt idx="763">
                  <c:v>126</c:v>
                </c:pt>
                <c:pt idx="764">
                  <c:v>125</c:v>
                </c:pt>
                <c:pt idx="765">
                  <c:v>124</c:v>
                </c:pt>
                <c:pt idx="766">
                  <c:v>123</c:v>
                </c:pt>
                <c:pt idx="767">
                  <c:v>122</c:v>
                </c:pt>
                <c:pt idx="768">
                  <c:v>121</c:v>
                </c:pt>
                <c:pt idx="769">
                  <c:v>120</c:v>
                </c:pt>
                <c:pt idx="770">
                  <c:v>119</c:v>
                </c:pt>
                <c:pt idx="771">
                  <c:v>118</c:v>
                </c:pt>
                <c:pt idx="772">
                  <c:v>117</c:v>
                </c:pt>
                <c:pt idx="773">
                  <c:v>116</c:v>
                </c:pt>
                <c:pt idx="774">
                  <c:v>115</c:v>
                </c:pt>
                <c:pt idx="775">
                  <c:v>114</c:v>
                </c:pt>
                <c:pt idx="776">
                  <c:v>113</c:v>
                </c:pt>
                <c:pt idx="777">
                  <c:v>112</c:v>
                </c:pt>
                <c:pt idx="778">
                  <c:v>111</c:v>
                </c:pt>
                <c:pt idx="779">
                  <c:v>110</c:v>
                </c:pt>
                <c:pt idx="780">
                  <c:v>109</c:v>
                </c:pt>
                <c:pt idx="781">
                  <c:v>108</c:v>
                </c:pt>
                <c:pt idx="782">
                  <c:v>107</c:v>
                </c:pt>
                <c:pt idx="783">
                  <c:v>106</c:v>
                </c:pt>
                <c:pt idx="784">
                  <c:v>105</c:v>
                </c:pt>
                <c:pt idx="785">
                  <c:v>104</c:v>
                </c:pt>
                <c:pt idx="786">
                  <c:v>103</c:v>
                </c:pt>
                <c:pt idx="787">
                  <c:v>102</c:v>
                </c:pt>
                <c:pt idx="788">
                  <c:v>101</c:v>
                </c:pt>
                <c:pt idx="789">
                  <c:v>100</c:v>
                </c:pt>
                <c:pt idx="790">
                  <c:v>99</c:v>
                </c:pt>
                <c:pt idx="791">
                  <c:v>98</c:v>
                </c:pt>
                <c:pt idx="792">
                  <c:v>97</c:v>
                </c:pt>
                <c:pt idx="793">
                  <c:v>96</c:v>
                </c:pt>
                <c:pt idx="794">
                  <c:v>95</c:v>
                </c:pt>
                <c:pt idx="795">
                  <c:v>94</c:v>
                </c:pt>
                <c:pt idx="796">
                  <c:v>93</c:v>
                </c:pt>
                <c:pt idx="797">
                  <c:v>92</c:v>
                </c:pt>
                <c:pt idx="798">
                  <c:v>91</c:v>
                </c:pt>
                <c:pt idx="799">
                  <c:v>90</c:v>
                </c:pt>
                <c:pt idx="800">
                  <c:v>89</c:v>
                </c:pt>
                <c:pt idx="801">
                  <c:v>88</c:v>
                </c:pt>
                <c:pt idx="802">
                  <c:v>87</c:v>
                </c:pt>
                <c:pt idx="803">
                  <c:v>86</c:v>
                </c:pt>
                <c:pt idx="804">
                  <c:v>85</c:v>
                </c:pt>
                <c:pt idx="805">
                  <c:v>84</c:v>
                </c:pt>
                <c:pt idx="806">
                  <c:v>83</c:v>
                </c:pt>
                <c:pt idx="807">
                  <c:v>82</c:v>
                </c:pt>
                <c:pt idx="808">
                  <c:v>81</c:v>
                </c:pt>
                <c:pt idx="809">
                  <c:v>80</c:v>
                </c:pt>
                <c:pt idx="810">
                  <c:v>79</c:v>
                </c:pt>
                <c:pt idx="811">
                  <c:v>78</c:v>
                </c:pt>
                <c:pt idx="812">
                  <c:v>77</c:v>
                </c:pt>
                <c:pt idx="813">
                  <c:v>76</c:v>
                </c:pt>
                <c:pt idx="814">
                  <c:v>75</c:v>
                </c:pt>
                <c:pt idx="815">
                  <c:v>74</c:v>
                </c:pt>
                <c:pt idx="816">
                  <c:v>73</c:v>
                </c:pt>
                <c:pt idx="817">
                  <c:v>72</c:v>
                </c:pt>
                <c:pt idx="818">
                  <c:v>71</c:v>
                </c:pt>
                <c:pt idx="819">
                  <c:v>70</c:v>
                </c:pt>
                <c:pt idx="820">
                  <c:v>69</c:v>
                </c:pt>
                <c:pt idx="821">
                  <c:v>68</c:v>
                </c:pt>
                <c:pt idx="822">
                  <c:v>67</c:v>
                </c:pt>
                <c:pt idx="823">
                  <c:v>66</c:v>
                </c:pt>
                <c:pt idx="824">
                  <c:v>65</c:v>
                </c:pt>
                <c:pt idx="825">
                  <c:v>64</c:v>
                </c:pt>
                <c:pt idx="826">
                  <c:v>63</c:v>
                </c:pt>
                <c:pt idx="827">
                  <c:v>62</c:v>
                </c:pt>
                <c:pt idx="828">
                  <c:v>61</c:v>
                </c:pt>
                <c:pt idx="829">
                  <c:v>60</c:v>
                </c:pt>
                <c:pt idx="830">
                  <c:v>59</c:v>
                </c:pt>
                <c:pt idx="831">
                  <c:v>58</c:v>
                </c:pt>
                <c:pt idx="832">
                  <c:v>57</c:v>
                </c:pt>
                <c:pt idx="833">
                  <c:v>56</c:v>
                </c:pt>
                <c:pt idx="834">
                  <c:v>55</c:v>
                </c:pt>
                <c:pt idx="835">
                  <c:v>54</c:v>
                </c:pt>
                <c:pt idx="836">
                  <c:v>53</c:v>
                </c:pt>
                <c:pt idx="837">
                  <c:v>52</c:v>
                </c:pt>
                <c:pt idx="838">
                  <c:v>51</c:v>
                </c:pt>
                <c:pt idx="839">
                  <c:v>50</c:v>
                </c:pt>
                <c:pt idx="840">
                  <c:v>49</c:v>
                </c:pt>
                <c:pt idx="841">
                  <c:v>48</c:v>
                </c:pt>
                <c:pt idx="842">
                  <c:v>47</c:v>
                </c:pt>
                <c:pt idx="843">
                  <c:v>46</c:v>
                </c:pt>
                <c:pt idx="844">
                  <c:v>45</c:v>
                </c:pt>
                <c:pt idx="845">
                  <c:v>44</c:v>
                </c:pt>
                <c:pt idx="846">
                  <c:v>43</c:v>
                </c:pt>
                <c:pt idx="847">
                  <c:v>42</c:v>
                </c:pt>
                <c:pt idx="848">
                  <c:v>41</c:v>
                </c:pt>
                <c:pt idx="849">
                  <c:v>40</c:v>
                </c:pt>
                <c:pt idx="850">
                  <c:v>39</c:v>
                </c:pt>
                <c:pt idx="851">
                  <c:v>38</c:v>
                </c:pt>
                <c:pt idx="852">
                  <c:v>37</c:v>
                </c:pt>
                <c:pt idx="853">
                  <c:v>36</c:v>
                </c:pt>
                <c:pt idx="854">
                  <c:v>35</c:v>
                </c:pt>
                <c:pt idx="855">
                  <c:v>34</c:v>
                </c:pt>
                <c:pt idx="856">
                  <c:v>33</c:v>
                </c:pt>
                <c:pt idx="857">
                  <c:v>32</c:v>
                </c:pt>
                <c:pt idx="858">
                  <c:v>31</c:v>
                </c:pt>
                <c:pt idx="859">
                  <c:v>30</c:v>
                </c:pt>
                <c:pt idx="860">
                  <c:v>29</c:v>
                </c:pt>
                <c:pt idx="861">
                  <c:v>28</c:v>
                </c:pt>
                <c:pt idx="862">
                  <c:v>27</c:v>
                </c:pt>
                <c:pt idx="863">
                  <c:v>26</c:v>
                </c:pt>
                <c:pt idx="864">
                  <c:v>25</c:v>
                </c:pt>
                <c:pt idx="865">
                  <c:v>24</c:v>
                </c:pt>
                <c:pt idx="866">
                  <c:v>23</c:v>
                </c:pt>
                <c:pt idx="867">
                  <c:v>22</c:v>
                </c:pt>
                <c:pt idx="868">
                  <c:v>21</c:v>
                </c:pt>
                <c:pt idx="869">
                  <c:v>20</c:v>
                </c:pt>
                <c:pt idx="870">
                  <c:v>19</c:v>
                </c:pt>
                <c:pt idx="871">
                  <c:v>18</c:v>
                </c:pt>
                <c:pt idx="872">
                  <c:v>17</c:v>
                </c:pt>
                <c:pt idx="873">
                  <c:v>16</c:v>
                </c:pt>
                <c:pt idx="874">
                  <c:v>15</c:v>
                </c:pt>
                <c:pt idx="875">
                  <c:v>14</c:v>
                </c:pt>
                <c:pt idx="876">
                  <c:v>13</c:v>
                </c:pt>
                <c:pt idx="877">
                  <c:v>12</c:v>
                </c:pt>
                <c:pt idx="878">
                  <c:v>11</c:v>
                </c:pt>
                <c:pt idx="879">
                  <c:v>10</c:v>
                </c:pt>
                <c:pt idx="880">
                  <c:v>9</c:v>
                </c:pt>
                <c:pt idx="881">
                  <c:v>8</c:v>
                </c:pt>
                <c:pt idx="882">
                  <c:v>7</c:v>
                </c:pt>
                <c:pt idx="883">
                  <c:v>6</c:v>
                </c:pt>
                <c:pt idx="884">
                  <c:v>5</c:v>
                </c:pt>
                <c:pt idx="885">
                  <c:v>4</c:v>
                </c:pt>
                <c:pt idx="886">
                  <c:v>3</c:v>
                </c:pt>
                <c:pt idx="887">
                  <c:v>2</c:v>
                </c:pt>
                <c:pt idx="888">
                  <c:v>1</c:v>
                </c:pt>
              </c:numCache>
            </c:numRef>
          </c:xVal>
          <c:yVal>
            <c:numRef>
              <c:f>'10月5日排名(经验排名0.7+录取率排名0.2+录取人数)'!$G$4:$G$892</c:f>
              <c:numCache>
                <c:formatCode>0_ </c:formatCode>
                <c:ptCount val="889"/>
                <c:pt idx="0">
                  <c:v>10000</c:v>
                </c:pt>
                <c:pt idx="1">
                  <c:v>9990</c:v>
                </c:pt>
                <c:pt idx="2">
                  <c:v>9980</c:v>
                </c:pt>
                <c:pt idx="3">
                  <c:v>9970</c:v>
                </c:pt>
                <c:pt idx="4">
                  <c:v>9960</c:v>
                </c:pt>
                <c:pt idx="5">
                  <c:v>6705.2180032591</c:v>
                </c:pt>
                <c:pt idx="6">
                  <c:v>6665.2180032591</c:v>
                </c:pt>
                <c:pt idx="7">
                  <c:v>6625.2180032591</c:v>
                </c:pt>
                <c:pt idx="8">
                  <c:v>6585.2180032591</c:v>
                </c:pt>
                <c:pt idx="9">
                  <c:v>6545.2180032591</c:v>
                </c:pt>
                <c:pt idx="10">
                  <c:v>6505.2180032591</c:v>
                </c:pt>
                <c:pt idx="11">
                  <c:v>6496.61263400218</c:v>
                </c:pt>
                <c:pt idx="12">
                  <c:v>6446.61263400218</c:v>
                </c:pt>
                <c:pt idx="13">
                  <c:v>6396.61263400218</c:v>
                </c:pt>
                <c:pt idx="14">
                  <c:v>6296.70432953407</c:v>
                </c:pt>
                <c:pt idx="15">
                  <c:v>6186.70432953407</c:v>
                </c:pt>
                <c:pt idx="16">
                  <c:v>6076.70432953407</c:v>
                </c:pt>
                <c:pt idx="17">
                  <c:v>5966.70432953407</c:v>
                </c:pt>
                <c:pt idx="18">
                  <c:v>5856.70432953407</c:v>
                </c:pt>
                <c:pt idx="19">
                  <c:v>5746.70432953407</c:v>
                </c:pt>
                <c:pt idx="20">
                  <c:v>5636.70432953407</c:v>
                </c:pt>
                <c:pt idx="21">
                  <c:v>5526.70432953407</c:v>
                </c:pt>
                <c:pt idx="22">
                  <c:v>5416.70432953407</c:v>
                </c:pt>
                <c:pt idx="23">
                  <c:v>4769.82266109257</c:v>
                </c:pt>
                <c:pt idx="24">
                  <c:v>4622.12292806548</c:v>
                </c:pt>
                <c:pt idx="25">
                  <c:v>4477.72645927692</c:v>
                </c:pt>
                <c:pt idx="26">
                  <c:v>4336.43147154413</c:v>
                </c:pt>
                <c:pt idx="27">
                  <c:v>4198.05612561763</c:v>
                </c:pt>
                <c:pt idx="28">
                  <c:v>4062.43586753824</c:v>
                </c:pt>
                <c:pt idx="29">
                  <c:v>3929.42120921528</c:v>
                </c:pt>
                <c:pt idx="30">
                  <c:v>3798.87586265011</c:v>
                </c:pt>
                <c:pt idx="31">
                  <c:v>3670.67516126411</c:v>
                </c:pt>
                <c:pt idx="32">
                  <c:v>3544.7047161011</c:v>
                </c:pt>
                <c:pt idx="33">
                  <c:v>3420.85926554651</c:v>
                </c:pt>
                <c:pt idx="34">
                  <c:v>3299.0416855469</c:v>
                </c:pt>
                <c:pt idx="35">
                  <c:v>3179.16213377235</c:v>
                </c:pt>
                <c:pt idx="36">
                  <c:v>3061.13730620647</c:v>
                </c:pt>
                <c:pt idx="37">
                  <c:v>2944.88978861891</c:v>
                </c:pt>
                <c:pt idx="38">
                  <c:v>2830.34748852186</c:v>
                </c:pt>
                <c:pt idx="39">
                  <c:v>2717.44313572609</c:v>
                </c:pt>
                <c:pt idx="40">
                  <c:v>2606.11384163205</c:v>
                </c:pt>
                <c:pt idx="41">
                  <c:v>2496.30070902547</c:v>
                </c:pt>
                <c:pt idx="42">
                  <c:v>2387.94848547688</c:v>
                </c:pt>
                <c:pt idx="43">
                  <c:v>2281.00525453141</c:v>
                </c:pt>
                <c:pt idx="44">
                  <c:v>2175.42215977028</c:v>
                </c:pt>
                <c:pt idx="45">
                  <c:v>2071.15315756441</c:v>
                </c:pt>
                <c:pt idx="46">
                  <c:v>1968.15479495464</c:v>
                </c:pt>
                <c:pt idx="47">
                  <c:v>1866.38600960531</c:v>
                </c:pt>
                <c:pt idx="48">
                  <c:v>1765.8079492069</c:v>
                </c:pt>
                <c:pt idx="49">
                  <c:v>1666.38380806474</c:v>
                </c:pt>
                <c:pt idx="50">
                  <c:v>1568.07867891507</c:v>
                </c:pt>
                <c:pt idx="51">
                  <c:v>1470.8594182691</c:v>
                </c:pt>
                <c:pt idx="52">
                  <c:v>1374.69452380446</c:v>
                </c:pt>
                <c:pt idx="53">
                  <c:v>1279.55402251217</c:v>
                </c:pt>
                <c:pt idx="54">
                  <c:v>1185.40936846723</c:v>
                </c:pt>
                <c:pt idx="55">
                  <c:v>1092.23334922945</c:v>
                </c:pt>
                <c:pt idx="56">
                  <c:v>1000</c:v>
                </c:pt>
                <c:pt idx="57">
                  <c:v>920</c:v>
                </c:pt>
                <c:pt idx="58">
                  <c:v>903.707196556647</c:v>
                </c:pt>
                <c:pt idx="59">
                  <c:v>887.571427345857</c:v>
                </c:pt>
                <c:pt idx="60">
                  <c:v>871.588781796359</c:v>
                </c:pt>
                <c:pt idx="61">
                  <c:v>855.755513422858</c:v>
                </c:pt>
                <c:pt idx="62">
                  <c:v>840.068030317846</c:v>
                </c:pt>
                <c:pt idx="63">
                  <c:v>824.52288634109</c:v>
                </c:pt>
                <c:pt idx="64">
                  <c:v>809.116772945169</c:v>
                </c:pt>
                <c:pt idx="65">
                  <c:v>793.846511581797</c:v>
                </c:pt>
                <c:pt idx="66">
                  <c:v>778.709046639267</c:v>
                </c:pt>
                <c:pt idx="67">
                  <c:v>763.70143886627</c:v>
                </c:pt>
                <c:pt idx="68">
                  <c:v>748.820859241755</c:v>
                </c:pt>
                <c:pt idx="69">
                  <c:v>734.064583254364</c:v>
                </c:pt>
                <c:pt idx="70">
                  <c:v>719.42998555849</c:v>
                </c:pt>
                <c:pt idx="71">
                  <c:v>704.91453497705</c:v>
                </c:pt>
                <c:pt idx="72">
                  <c:v>690.515789823859</c:v>
                </c:pt>
                <c:pt idx="73">
                  <c:v>676.231393520973</c:v>
                </c:pt>
                <c:pt idx="74">
                  <c:v>662.059070488536</c:v>
                </c:pt>
                <c:pt idx="75">
                  <c:v>647.996622286727</c:v>
                </c:pt>
                <c:pt idx="76">
                  <c:v>634.041923991118</c:v>
                </c:pt>
                <c:pt idx="77">
                  <c:v>620.192920784425</c:v>
                </c:pt>
                <c:pt idx="78">
                  <c:v>606.447624749044</c:v>
                </c:pt>
                <c:pt idx="79">
                  <c:v>592.804111846106</c:v>
                </c:pt>
                <c:pt idx="80">
                  <c:v>579.260519067935</c:v>
                </c:pt>
                <c:pt idx="81">
                  <c:v>565.815041751909</c:v>
                </c:pt>
                <c:pt idx="82">
                  <c:v>552.465931044663</c:v>
                </c:pt>
                <c:pt idx="83">
                  <c:v>539.211491506472</c:v>
                </c:pt>
                <c:pt idx="84">
                  <c:v>526.050078846444</c:v>
                </c:pt>
                <c:pt idx="85">
                  <c:v>512.980097779906</c:v>
                </c:pt>
                <c:pt idx="86">
                  <c:v>500</c:v>
                </c:pt>
                <c:pt idx="87">
                  <c:v>490</c:v>
                </c:pt>
                <c:pt idx="88">
                  <c:v>488.386471222072</c:v>
                </c:pt>
                <c:pt idx="89">
                  <c:v>486.783716464341</c:v>
                </c:pt>
                <c:pt idx="90">
                  <c:v>485.191562004591</c:v>
                </c:pt>
                <c:pt idx="91">
                  <c:v>483.609838948026</c:v>
                </c:pt>
                <c:pt idx="92">
                  <c:v>482.038383040791</c:v>
                </c:pt>
                <c:pt idx="93">
                  <c:v>480.477034492683</c:v>
                </c:pt>
                <c:pt idx="94">
                  <c:v>478.925637808476</c:v>
                </c:pt>
                <c:pt idx="95">
                  <c:v>477.384041627379</c:v>
                </c:pt>
                <c:pt idx="96">
                  <c:v>475.852098570134</c:v>
                </c:pt>
                <c:pt idx="97">
                  <c:v>474.329665093332</c:v>
                </c:pt>
                <c:pt idx="98">
                  <c:v>472.816601350511</c:v>
                </c:pt>
                <c:pt idx="99">
                  <c:v>471.312771059675</c:v>
                </c:pt>
                <c:pt idx="100">
                  <c:v>469.818041376867</c:v>
                </c:pt>
                <c:pt idx="101">
                  <c:v>468.332282775456</c:v>
                </c:pt>
                <c:pt idx="102">
                  <c:v>466.855368930834</c:v>
                </c:pt>
                <c:pt idx="103">
                  <c:v>465.387176610219</c:v>
                </c:pt>
                <c:pt idx="104">
                  <c:v>463.927585567306</c:v>
                </c:pt>
                <c:pt idx="105">
                  <c:v>462.476478441486</c:v>
                </c:pt>
                <c:pt idx="106">
                  <c:v>461.033740661414</c:v>
                </c:pt>
                <c:pt idx="107">
                  <c:v>459.599260352685</c:v>
                </c:pt>
                <c:pt idx="108">
                  <c:v>458.172928249411</c:v>
                </c:pt>
                <c:pt idx="109">
                  <c:v>456.754637609499</c:v>
                </c:pt>
                <c:pt idx="110">
                  <c:v>455.344284133438</c:v>
                </c:pt>
                <c:pt idx="111">
                  <c:v>453.941765886434</c:v>
                </c:pt>
                <c:pt idx="112">
                  <c:v>452.546983223695</c:v>
                </c:pt>
                <c:pt idx="113">
                  <c:v>451.159838718751</c:v>
                </c:pt>
                <c:pt idx="114">
                  <c:v>449.780237094626</c:v>
                </c:pt>
                <c:pt idx="115">
                  <c:v>448.408085157742</c:v>
                </c:pt>
                <c:pt idx="116">
                  <c:v>447.043291734419</c:v>
                </c:pt>
                <c:pt idx="117">
                  <c:v>445.685767609847</c:v>
                </c:pt>
                <c:pt idx="118">
                  <c:v>444.335425469415</c:v>
                </c:pt>
                <c:pt idx="119">
                  <c:v>442.992179842284</c:v>
                </c:pt>
                <c:pt idx="120">
                  <c:v>441.6559470471</c:v>
                </c:pt>
                <c:pt idx="121">
                  <c:v>440.326645139756</c:v>
                </c:pt>
                <c:pt idx="122">
                  <c:v>439.00419386309</c:v>
                </c:pt>
                <c:pt idx="123">
                  <c:v>437.688514598463</c:v>
                </c:pt>
                <c:pt idx="124">
                  <c:v>436.379530319094</c:v>
                </c:pt>
                <c:pt idx="125">
                  <c:v>435.077165545112</c:v>
                </c:pt>
                <c:pt idx="126">
                  <c:v>433.781346300218</c:v>
                </c:pt>
                <c:pt idx="127">
                  <c:v>432.492000069903</c:v>
                </c:pt>
                <c:pt idx="128">
                  <c:v>431.209055761157</c:v>
                </c:pt>
                <c:pt idx="129">
                  <c:v>429.932443663586</c:v>
                </c:pt>
                <c:pt idx="130">
                  <c:v>428.662095411902</c:v>
                </c:pt>
                <c:pt idx="131">
                  <c:v>427.397943949707</c:v>
                </c:pt>
                <c:pt idx="132">
                  <c:v>426.139923494525</c:v>
                </c:pt>
                <c:pt idx="133">
                  <c:v>424.887969504031</c:v>
                </c:pt>
                <c:pt idx="134">
                  <c:v>423.642018643427</c:v>
                </c:pt>
                <c:pt idx="135">
                  <c:v>422.40200875391</c:v>
                </c:pt>
                <c:pt idx="136">
                  <c:v>421.167878822202</c:v>
                </c:pt>
                <c:pt idx="137">
                  <c:v>419.939568951081</c:v>
                </c:pt>
                <c:pt idx="138">
                  <c:v>418.717020330892</c:v>
                </c:pt>
                <c:pt idx="139">
                  <c:v>417.500175211979</c:v>
                </c:pt>
                <c:pt idx="140">
                  <c:v>416.288976878021</c:v>
                </c:pt>
                <c:pt idx="141">
                  <c:v>415.083369620219</c:v>
                </c:pt>
                <c:pt idx="142">
                  <c:v>413.88329871231</c:v>
                </c:pt>
                <c:pt idx="143">
                  <c:v>412.688710386383</c:v>
                </c:pt>
                <c:pt idx="144">
                  <c:v>411.499551809439</c:v>
                </c:pt>
                <c:pt idx="145">
                  <c:v>410.315771060707</c:v>
                </c:pt>
                <c:pt idx="146">
                  <c:v>409.137317109646</c:v>
                </c:pt>
                <c:pt idx="147">
                  <c:v>407.964139794638</c:v>
                </c:pt>
                <c:pt idx="148">
                  <c:v>406.79618980233</c:v>
                </c:pt>
                <c:pt idx="149">
                  <c:v>405.633418647605</c:v>
                </c:pt>
                <c:pt idx="150">
                  <c:v>404.475778654161</c:v>
                </c:pt>
                <c:pt idx="151">
                  <c:v>403.323222935666</c:v>
                </c:pt>
                <c:pt idx="152">
                  <c:v>402.17570537749</c:v>
                </c:pt>
                <c:pt idx="153">
                  <c:v>401.033180618963</c:v>
                </c:pt>
                <c:pt idx="154">
                  <c:v>399.895604036163</c:v>
                </c:pt>
                <c:pt idx="155">
                  <c:v>398.76293172521</c:v>
                </c:pt>
                <c:pt idx="156">
                  <c:v>397.635120486037</c:v>
                </c:pt>
                <c:pt idx="157">
                  <c:v>396.512127806641</c:v>
                </c:pt>
                <c:pt idx="158">
                  <c:v>395.393911847772</c:v>
                </c:pt>
                <c:pt idx="159">
                  <c:v>394.280431428074</c:v>
                </c:pt>
                <c:pt idx="160">
                  <c:v>393.171646009634</c:v>
                </c:pt>
                <c:pt idx="161">
                  <c:v>392.067515683943</c:v>
                </c:pt>
                <c:pt idx="162">
                  <c:v>390.968001158253</c:v>
                </c:pt>
                <c:pt idx="163">
                  <c:v>389.873063742306</c:v>
                </c:pt>
                <c:pt idx="164">
                  <c:v>388.782665335436</c:v>
                </c:pt>
                <c:pt idx="165">
                  <c:v>387.696768414019</c:v>
                </c:pt>
                <c:pt idx="166">
                  <c:v>386.615336019275</c:v>
                </c:pt>
                <c:pt idx="167">
                  <c:v>385.538331745388</c:v>
                </c:pt>
                <c:pt idx="168">
                  <c:v>384.465719727959</c:v>
                </c:pt>
                <c:pt idx="169">
                  <c:v>383.397464632757</c:v>
                </c:pt>
                <c:pt idx="170">
                  <c:v>382.333531644781</c:v>
                </c:pt>
                <c:pt idx="171">
                  <c:v>381.273886457602</c:v>
                </c:pt>
                <c:pt idx="172">
                  <c:v>380.218495262989</c:v>
                </c:pt>
                <c:pt idx="173">
                  <c:v>379.167324740811</c:v>
                </c:pt>
                <c:pt idx="174">
                  <c:v>378.12034204919</c:v>
                </c:pt>
                <c:pt idx="175">
                  <c:v>377.077514814927</c:v>
                </c:pt>
                <c:pt idx="176">
                  <c:v>376.038811124152</c:v>
                </c:pt>
                <c:pt idx="177">
                  <c:v>375.004199513233</c:v>
                </c:pt>
                <c:pt idx="178">
                  <c:v>373.973648959905</c:v>
                </c:pt>
                <c:pt idx="179">
                  <c:v>372.947128874623</c:v>
                </c:pt>
                <c:pt idx="180">
                  <c:v>371.92460909214</c:v>
                </c:pt>
                <c:pt idx="181">
                  <c:v>370.906059863289</c:v>
                </c:pt>
                <c:pt idx="182">
                  <c:v>369.891451846968</c:v>
                </c:pt>
                <c:pt idx="183">
                  <c:v>368.880756102332</c:v>
                </c:pt>
                <c:pt idx="184">
                  <c:v>367.873944081167</c:v>
                </c:pt>
                <c:pt idx="185">
                  <c:v>366.870987620456</c:v>
                </c:pt>
                <c:pt idx="186">
                  <c:v>365.871858935123</c:v>
                </c:pt>
                <c:pt idx="187">
                  <c:v>364.876530610956</c:v>
                </c:pt>
                <c:pt idx="188">
                  <c:v>363.884975597696</c:v>
                </c:pt>
                <c:pt idx="189">
                  <c:v>362.897167202297</c:v>
                </c:pt>
                <c:pt idx="190">
                  <c:v>361.913079082338</c:v>
                </c:pt>
                <c:pt idx="191">
                  <c:v>360.932685239597</c:v>
                </c:pt>
                <c:pt idx="192">
                  <c:v>359.955960013779</c:v>
                </c:pt>
                <c:pt idx="193">
                  <c:v>358.982878076382</c:v>
                </c:pt>
                <c:pt idx="194">
                  <c:v>358.013414424712</c:v>
                </c:pt>
                <c:pt idx="195">
                  <c:v>357.04754437604</c:v>
                </c:pt>
                <c:pt idx="196">
                  <c:v>356.085243561882</c:v>
                </c:pt>
                <c:pt idx="197">
                  <c:v>355.126487922422</c:v>
                </c:pt>
                <c:pt idx="198">
                  <c:v>354.17125370106</c:v>
                </c:pt>
                <c:pt idx="199">
                  <c:v>353.219517439075</c:v>
                </c:pt>
                <c:pt idx="200">
                  <c:v>352.27125597042</c:v>
                </c:pt>
                <c:pt idx="201">
                  <c:v>351.326446416631</c:v>
                </c:pt>
                <c:pt idx="202">
                  <c:v>350.385066181841</c:v>
                </c:pt>
                <c:pt idx="203">
                  <c:v>349.447092947918</c:v>
                </c:pt>
                <c:pt idx="204">
                  <c:v>348.512504669703</c:v>
                </c:pt>
                <c:pt idx="205">
                  <c:v>347.581279570355</c:v>
                </c:pt>
                <c:pt idx="206">
                  <c:v>346.653396136796</c:v>
                </c:pt>
                <c:pt idx="207">
                  <c:v>345.728833115258</c:v>
                </c:pt>
                <c:pt idx="208">
                  <c:v>344.807569506927</c:v>
                </c:pt>
                <c:pt idx="209">
                  <c:v>343.889584563677</c:v>
                </c:pt>
                <c:pt idx="210">
                  <c:v>342.974857783903</c:v>
                </c:pt>
                <c:pt idx="211">
                  <c:v>342.063368908432</c:v>
                </c:pt>
                <c:pt idx="212">
                  <c:v>341.155097916535</c:v>
                </c:pt>
                <c:pt idx="213">
                  <c:v>340.250025022012</c:v>
                </c:pt>
                <c:pt idx="214">
                  <c:v>339.348130669364</c:v>
                </c:pt>
                <c:pt idx="215">
                  <c:v>338.44939553005</c:v>
                </c:pt>
                <c:pt idx="216">
                  <c:v>337.553800498808</c:v>
                </c:pt>
                <c:pt idx="217">
                  <c:v>336.661326690074</c:v>
                </c:pt>
                <c:pt idx="218">
                  <c:v>335.771955434453</c:v>
                </c:pt>
                <c:pt idx="219">
                  <c:v>334.885668275278</c:v>
                </c:pt>
                <c:pt idx="220">
                  <c:v>334.002446965235</c:v>
                </c:pt>
                <c:pt idx="221">
                  <c:v>333.122273463054</c:v>
                </c:pt>
                <c:pt idx="222">
                  <c:v>332.245129930269</c:v>
                </c:pt>
                <c:pt idx="223">
                  <c:v>331.370998728048</c:v>
                </c:pt>
                <c:pt idx="224">
                  <c:v>330.499862414082</c:v>
                </c:pt>
                <c:pt idx="225">
                  <c:v>329.631703739532</c:v>
                </c:pt>
                <c:pt idx="226">
                  <c:v>328.766505646051</c:v>
                </c:pt>
                <c:pt idx="227">
                  <c:v>327.904251262851</c:v>
                </c:pt>
                <c:pt idx="228">
                  <c:v>327.044923903834</c:v>
                </c:pt>
                <c:pt idx="229">
                  <c:v>326.188507064782</c:v>
                </c:pt>
                <c:pt idx="230">
                  <c:v>325.334984420597</c:v>
                </c:pt>
                <c:pt idx="231">
                  <c:v>324.484339822596</c:v>
                </c:pt>
                <c:pt idx="232">
                  <c:v>323.636557295864</c:v>
                </c:pt>
                <c:pt idx="233">
                  <c:v>322.791621036647</c:v>
                </c:pt>
                <c:pt idx="234">
                  <c:v>321.949515409811</c:v>
                </c:pt>
                <c:pt idx="235">
                  <c:v>321.110224946334</c:v>
                </c:pt>
                <c:pt idx="236">
                  <c:v>320.273734340854</c:v>
                </c:pt>
                <c:pt idx="237">
                  <c:v>319.440028449267</c:v>
                </c:pt>
                <c:pt idx="238">
                  <c:v>318.609092286359</c:v>
                </c:pt>
                <c:pt idx="239">
                  <c:v>317.780911023497</c:v>
                </c:pt>
                <c:pt idx="240">
                  <c:v>316.955469986351</c:v>
                </c:pt>
                <c:pt idx="241">
                  <c:v>316.132754652663</c:v>
                </c:pt>
                <c:pt idx="242">
                  <c:v>315.312750650064</c:v>
                </c:pt>
                <c:pt idx="243">
                  <c:v>314.495443753919</c:v>
                </c:pt>
                <c:pt idx="244">
                  <c:v>313.680819885224</c:v>
                </c:pt>
                <c:pt idx="245">
                  <c:v>312.868865108533</c:v>
                </c:pt>
                <c:pt idx="246">
                  <c:v>312.059565629926</c:v>
                </c:pt>
                <c:pt idx="247">
                  <c:v>311.252907795018</c:v>
                </c:pt>
                <c:pt idx="248">
                  <c:v>310.448878086994</c:v>
                </c:pt>
                <c:pt idx="249">
                  <c:v>309.647463124694</c:v>
                </c:pt>
                <c:pt idx="250">
                  <c:v>308.848649660716</c:v>
                </c:pt>
                <c:pt idx="251">
                  <c:v>308.05242457957</c:v>
                </c:pt>
                <c:pt idx="252">
                  <c:v>307.258774895851</c:v>
                </c:pt>
                <c:pt idx="253">
                  <c:v>306.46768775245</c:v>
                </c:pt>
                <c:pt idx="254">
                  <c:v>305.679150418801</c:v>
                </c:pt>
                <c:pt idx="255">
                  <c:v>304.893150289151</c:v>
                </c:pt>
                <c:pt idx="256">
                  <c:v>304.109674880867</c:v>
                </c:pt>
                <c:pt idx="257">
                  <c:v>303.328711832767</c:v>
                </c:pt>
                <c:pt idx="258">
                  <c:v>302.550248903486</c:v>
                </c:pt>
                <c:pt idx="259">
                  <c:v>301.774273969865</c:v>
                </c:pt>
                <c:pt idx="260">
                  <c:v>301.000775025374</c:v>
                </c:pt>
                <c:pt idx="261">
                  <c:v>300.229740178554</c:v>
                </c:pt>
                <c:pt idx="262">
                  <c:v>299.461157651494</c:v>
                </c:pt>
                <c:pt idx="263">
                  <c:v>298.695015778328</c:v>
                </c:pt>
                <c:pt idx="264">
                  <c:v>297.931303003764</c:v>
                </c:pt>
                <c:pt idx="265">
                  <c:v>297.17000788163</c:v>
                </c:pt>
                <c:pt idx="266">
                  <c:v>296.41111907345</c:v>
                </c:pt>
                <c:pt idx="267">
                  <c:v>295.654625347043</c:v>
                </c:pt>
                <c:pt idx="268">
                  <c:v>294.900515575147</c:v>
                </c:pt>
                <c:pt idx="269">
                  <c:v>294.148778734062</c:v>
                </c:pt>
                <c:pt idx="270">
                  <c:v>293.399403902318</c:v>
                </c:pt>
                <c:pt idx="271">
                  <c:v>292.652380259368</c:v>
                </c:pt>
                <c:pt idx="272">
                  <c:v>291.907697084295</c:v>
                </c:pt>
                <c:pt idx="273">
                  <c:v>291.165343754549</c:v>
                </c:pt>
                <c:pt idx="274">
                  <c:v>290.425309744701</c:v>
                </c:pt>
                <c:pt idx="275">
                  <c:v>289.687584625213</c:v>
                </c:pt>
                <c:pt idx="276">
                  <c:v>288.952158061238</c:v>
                </c:pt>
                <c:pt idx="277">
                  <c:v>288.219019811429</c:v>
                </c:pt>
                <c:pt idx="278">
                  <c:v>287.488159726774</c:v>
                </c:pt>
                <c:pt idx="279">
                  <c:v>286.759567749448</c:v>
                </c:pt>
                <c:pt idx="280">
                  <c:v>286.033233911684</c:v>
                </c:pt>
                <c:pt idx="281">
                  <c:v>285.30914833466</c:v>
                </c:pt>
                <c:pt idx="282">
                  <c:v>284.587301227405</c:v>
                </c:pt>
                <c:pt idx="283">
                  <c:v>283.867682885723</c:v>
                </c:pt>
                <c:pt idx="284">
                  <c:v>283.150283691136</c:v>
                </c:pt>
                <c:pt idx="285">
                  <c:v>282.435094109838</c:v>
                </c:pt>
                <c:pt idx="286">
                  <c:v>281.722104691669</c:v>
                </c:pt>
                <c:pt idx="287">
                  <c:v>281.011306069107</c:v>
                </c:pt>
                <c:pt idx="288">
                  <c:v>280.302688956271</c:v>
                </c:pt>
                <c:pt idx="289">
                  <c:v>279.596244147947</c:v>
                </c:pt>
                <c:pt idx="290">
                  <c:v>278.891962518616</c:v>
                </c:pt>
                <c:pt idx="291">
                  <c:v>278.189835021514</c:v>
                </c:pt>
                <c:pt idx="292">
                  <c:v>277.489852687692</c:v>
                </c:pt>
                <c:pt idx="293">
                  <c:v>276.792006625097</c:v>
                </c:pt>
                <c:pt idx="294">
                  <c:v>276.096288017671</c:v>
                </c:pt>
                <c:pt idx="295">
                  <c:v>275.40268812445</c:v>
                </c:pt>
                <c:pt idx="296">
                  <c:v>274.711198278696</c:v>
                </c:pt>
                <c:pt idx="297">
                  <c:v>274.021809887024</c:v>
                </c:pt>
                <c:pt idx="298">
                  <c:v>273.334514428552</c:v>
                </c:pt>
                <c:pt idx="299">
                  <c:v>272.649303454066</c:v>
                </c:pt>
                <c:pt idx="300">
                  <c:v>271.966168585186</c:v>
                </c:pt>
                <c:pt idx="301">
                  <c:v>271.28510151356</c:v>
                </c:pt>
                <c:pt idx="302">
                  <c:v>270.606094000053</c:v>
                </c:pt>
                <c:pt idx="303">
                  <c:v>269.929137873964</c:v>
                </c:pt>
                <c:pt idx="304">
                  <c:v>269.254225032246</c:v>
                </c:pt>
                <c:pt idx="305">
                  <c:v>268.581347438734</c:v>
                </c:pt>
                <c:pt idx="306">
                  <c:v>267.910497123397</c:v>
                </c:pt>
                <c:pt idx="307">
                  <c:v>267.241666181586</c:v>
                </c:pt>
                <c:pt idx="308">
                  <c:v>266.574846773305</c:v>
                </c:pt>
                <c:pt idx="309">
                  <c:v>265.910031122486</c:v>
                </c:pt>
                <c:pt idx="310">
                  <c:v>265.247211516278</c:v>
                </c:pt>
                <c:pt idx="311">
                  <c:v>264.586380304341</c:v>
                </c:pt>
                <c:pt idx="312">
                  <c:v>263.927529898158</c:v>
                </c:pt>
                <c:pt idx="313">
                  <c:v>263.270652770348</c:v>
                </c:pt>
                <c:pt idx="314">
                  <c:v>262.615741453999</c:v>
                </c:pt>
                <c:pt idx="315">
                  <c:v>261.962788542002</c:v>
                </c:pt>
                <c:pt idx="316">
                  <c:v>261.311786686397</c:v>
                </c:pt>
                <c:pt idx="317">
                  <c:v>260.66272859773</c:v>
                </c:pt>
                <c:pt idx="318">
                  <c:v>260.015607044417</c:v>
                </c:pt>
                <c:pt idx="319">
                  <c:v>259.37041485212</c:v>
                </c:pt>
                <c:pt idx="320">
                  <c:v>258.727144903126</c:v>
                </c:pt>
                <c:pt idx="321">
                  <c:v>258.085790135742</c:v>
                </c:pt>
                <c:pt idx="322">
                  <c:v>257.446343543693</c:v>
                </c:pt>
                <c:pt idx="323">
                  <c:v>256.80879817553</c:v>
                </c:pt>
                <c:pt idx="324">
                  <c:v>256.173147134046</c:v>
                </c:pt>
                <c:pt idx="325">
                  <c:v>255.539383575702</c:v>
                </c:pt>
                <c:pt idx="326">
                  <c:v>254.90750071006</c:v>
                </c:pt>
                <c:pt idx="327">
                  <c:v>254.27749179922</c:v>
                </c:pt>
                <c:pt idx="328">
                  <c:v>253.649350157269</c:v>
                </c:pt>
                <c:pt idx="329">
                  <c:v>253.023069149738</c:v>
                </c:pt>
                <c:pt idx="330">
                  <c:v>252.398642193065</c:v>
                </c:pt>
                <c:pt idx="331">
                  <c:v>251.776062754063</c:v>
                </c:pt>
                <c:pt idx="332">
                  <c:v>251.155324349397</c:v>
                </c:pt>
                <c:pt idx="333">
                  <c:v>250.536420545072</c:v>
                </c:pt>
                <c:pt idx="334">
                  <c:v>249.919344955921</c:v>
                </c:pt>
                <c:pt idx="335">
                  <c:v>249.304091245103</c:v>
                </c:pt>
                <c:pt idx="336">
                  <c:v>248.690653123612</c:v>
                </c:pt>
                <c:pt idx="337">
                  <c:v>248.079024349783</c:v>
                </c:pt>
                <c:pt idx="338">
                  <c:v>247.469198728811</c:v>
                </c:pt>
                <c:pt idx="339">
                  <c:v>246.861170112281</c:v>
                </c:pt>
                <c:pt idx="340">
                  <c:v>246.254932397691</c:v>
                </c:pt>
                <c:pt idx="341">
                  <c:v>245.650479527994</c:v>
                </c:pt>
                <c:pt idx="342">
                  <c:v>245.047805491137</c:v>
                </c:pt>
                <c:pt idx="343">
                  <c:v>244.446904319614</c:v>
                </c:pt>
                <c:pt idx="344">
                  <c:v>243.847770090018</c:v>
                </c:pt>
                <c:pt idx="345">
                  <c:v>243.250396922603</c:v>
                </c:pt>
                <c:pt idx="346">
                  <c:v>242.654778980849</c:v>
                </c:pt>
                <c:pt idx="347">
                  <c:v>242.060910471035</c:v>
                </c:pt>
                <c:pt idx="348">
                  <c:v>241.468785641816</c:v>
                </c:pt>
                <c:pt idx="349">
                  <c:v>240.878398783806</c:v>
                </c:pt>
                <c:pt idx="350">
                  <c:v>240.289744229166</c:v>
                </c:pt>
                <c:pt idx="351">
                  <c:v>239.702816351198</c:v>
                </c:pt>
                <c:pt idx="352">
                  <c:v>239.117609563945</c:v>
                </c:pt>
                <c:pt idx="353">
                  <c:v>238.534118321791</c:v>
                </c:pt>
                <c:pt idx="354">
                  <c:v>237.952337119073</c:v>
                </c:pt>
                <c:pt idx="355">
                  <c:v>237.372260489695</c:v>
                </c:pt>
                <c:pt idx="356">
                  <c:v>236.793883006746</c:v>
                </c:pt>
                <c:pt idx="357">
                  <c:v>236.217199282121</c:v>
                </c:pt>
                <c:pt idx="358">
                  <c:v>235.642203966153</c:v>
                </c:pt>
                <c:pt idx="359">
                  <c:v>235.068891747246</c:v>
                </c:pt>
                <c:pt idx="360">
                  <c:v>234.497257351507</c:v>
                </c:pt>
                <c:pt idx="361">
                  <c:v>233.927295542396</c:v>
                </c:pt>
                <c:pt idx="362">
                  <c:v>233.359001120365</c:v>
                </c:pt>
                <c:pt idx="363">
                  <c:v>232.792368922515</c:v>
                </c:pt>
                <c:pt idx="364">
                  <c:v>232.227393822245</c:v>
                </c:pt>
                <c:pt idx="365">
                  <c:v>231.664070728918</c:v>
                </c:pt>
                <c:pt idx="366">
                  <c:v>231.102394587518</c:v>
                </c:pt>
                <c:pt idx="367">
                  <c:v>230.542360378323</c:v>
                </c:pt>
                <c:pt idx="368">
                  <c:v>229.983963116574</c:v>
                </c:pt>
                <c:pt idx="369">
                  <c:v>229.427197852152</c:v>
                </c:pt>
                <c:pt idx="370">
                  <c:v>228.872059669255</c:v>
                </c:pt>
                <c:pt idx="371">
                  <c:v>228.318543686086</c:v>
                </c:pt>
                <c:pt idx="372">
                  <c:v>227.766645054536</c:v>
                </c:pt>
                <c:pt idx="373">
                  <c:v>227.216358959879</c:v>
                </c:pt>
                <c:pt idx="374">
                  <c:v>226.667680620463</c:v>
                </c:pt>
                <c:pt idx="375">
                  <c:v>226.120605287413</c:v>
                </c:pt>
                <c:pt idx="376">
                  <c:v>225.575128244329</c:v>
                </c:pt>
                <c:pt idx="377">
                  <c:v>225.031244806993</c:v>
                </c:pt>
                <c:pt idx="378">
                  <c:v>224.488950323079</c:v>
                </c:pt>
                <c:pt idx="379">
                  <c:v>223.948240171867</c:v>
                </c:pt>
                <c:pt idx="380">
                  <c:v>223.409109763955</c:v>
                </c:pt>
                <c:pt idx="381">
                  <c:v>222.871554540981</c:v>
                </c:pt>
                <c:pt idx="382">
                  <c:v>222.335569975347</c:v>
                </c:pt>
                <c:pt idx="383">
                  <c:v>221.801151569942</c:v>
                </c:pt>
                <c:pt idx="384">
                  <c:v>221.268294857872</c:v>
                </c:pt>
                <c:pt idx="385">
                  <c:v>220.736995402195</c:v>
                </c:pt>
                <c:pt idx="386">
                  <c:v>220.207248795651</c:v>
                </c:pt>
                <c:pt idx="387">
                  <c:v>219.679050660407</c:v>
                </c:pt>
                <c:pt idx="388">
                  <c:v>219.152396647795</c:v>
                </c:pt>
                <c:pt idx="389">
                  <c:v>218.627282438054</c:v>
                </c:pt>
                <c:pt idx="390">
                  <c:v>218.103703740083</c:v>
                </c:pt>
                <c:pt idx="391">
                  <c:v>217.58165629119</c:v>
                </c:pt>
                <c:pt idx="392">
                  <c:v>217.061135856841</c:v>
                </c:pt>
                <c:pt idx="393">
                  <c:v>216.542138230421</c:v>
                </c:pt>
                <c:pt idx="394">
                  <c:v>216.024659232991</c:v>
                </c:pt>
                <c:pt idx="395">
                  <c:v>215.508694713049</c:v>
                </c:pt>
                <c:pt idx="396">
                  <c:v>214.994240546296</c:v>
                </c:pt>
                <c:pt idx="397">
                  <c:v>214.481292635401</c:v>
                </c:pt>
                <c:pt idx="398">
                  <c:v>213.969846909773</c:v>
                </c:pt>
                <c:pt idx="399">
                  <c:v>213.459899325331</c:v>
                </c:pt>
                <c:pt idx="400">
                  <c:v>212.95144586428</c:v>
                </c:pt>
                <c:pt idx="401">
                  <c:v>212.444482534887</c:v>
                </c:pt>
                <c:pt idx="402">
                  <c:v>211.939005371264</c:v>
                </c:pt>
                <c:pt idx="403">
                  <c:v>211.435010433146</c:v>
                </c:pt>
                <c:pt idx="404">
                  <c:v>210.93249380568</c:v>
                </c:pt>
                <c:pt idx="405">
                  <c:v>210.431451599208</c:v>
                </c:pt>
                <c:pt idx="406">
                  <c:v>209.931879949059</c:v>
                </c:pt>
                <c:pt idx="407">
                  <c:v>209.433775015341</c:v>
                </c:pt>
                <c:pt idx="408">
                  <c:v>208.937132982735</c:v>
                </c:pt>
                <c:pt idx="409">
                  <c:v>208.441950060287</c:v>
                </c:pt>
                <c:pt idx="410">
                  <c:v>207.948222481214</c:v>
                </c:pt>
                <c:pt idx="411">
                  <c:v>207.455946502701</c:v>
                </c:pt>
                <c:pt idx="412">
                  <c:v>206.9651184057</c:v>
                </c:pt>
                <c:pt idx="413">
                  <c:v>206.475734494745</c:v>
                </c:pt>
                <c:pt idx="414">
                  <c:v>205.987791097748</c:v>
                </c:pt>
                <c:pt idx="415">
                  <c:v>205.501284565817</c:v>
                </c:pt>
                <c:pt idx="416">
                  <c:v>205.016211273064</c:v>
                </c:pt>
                <c:pt idx="417">
                  <c:v>204.532567616417</c:v>
                </c:pt>
                <c:pt idx="418">
                  <c:v>204.050350015438</c:v>
                </c:pt>
                <c:pt idx="419">
                  <c:v>203.56955491214</c:v>
                </c:pt>
                <c:pt idx="420">
                  <c:v>203.090178770805</c:v>
                </c:pt>
                <c:pt idx="421">
                  <c:v>202.612218077806</c:v>
                </c:pt>
                <c:pt idx="422">
                  <c:v>202.135669341431</c:v>
                </c:pt>
                <c:pt idx="423">
                  <c:v>201.660529091708</c:v>
                </c:pt>
                <c:pt idx="424">
                  <c:v>201.18679388023</c:v>
                </c:pt>
                <c:pt idx="425">
                  <c:v>200.714460279987</c:v>
                </c:pt>
                <c:pt idx="426">
                  <c:v>200.243524885195</c:v>
                </c:pt>
                <c:pt idx="427">
                  <c:v>199.773984311126</c:v>
                </c:pt>
                <c:pt idx="428">
                  <c:v>199.305835193948</c:v>
                </c:pt>
                <c:pt idx="429">
                  <c:v>198.839074190555</c:v>
                </c:pt>
                <c:pt idx="430">
                  <c:v>198.373697978407</c:v>
                </c:pt>
                <c:pt idx="431">
                  <c:v>197.909703255371</c:v>
                </c:pt>
                <c:pt idx="432">
                  <c:v>197.44708673956</c:v>
                </c:pt>
                <c:pt idx="433">
                  <c:v>196.985845169176</c:v>
                </c:pt>
                <c:pt idx="434">
                  <c:v>196.525975302354</c:v>
                </c:pt>
                <c:pt idx="435">
                  <c:v>196.067473917009</c:v>
                </c:pt>
                <c:pt idx="436">
                  <c:v>195.610337810683</c:v>
                </c:pt>
                <c:pt idx="437">
                  <c:v>195.154563800394</c:v>
                </c:pt>
                <c:pt idx="438">
                  <c:v>194.700148722485</c:v>
                </c:pt>
                <c:pt idx="439">
                  <c:v>194.247089432481</c:v>
                </c:pt>
                <c:pt idx="440">
                  <c:v>193.795382804937</c:v>
                </c:pt>
                <c:pt idx="441">
                  <c:v>193.345025733296</c:v>
                </c:pt>
                <c:pt idx="442">
                  <c:v>192.896015129746</c:v>
                </c:pt>
                <c:pt idx="443">
                  <c:v>192.448347925079</c:v>
                </c:pt>
                <c:pt idx="444">
                  <c:v>192.002021068546</c:v>
                </c:pt>
                <c:pt idx="445">
                  <c:v>191.557031527724</c:v>
                </c:pt>
                <c:pt idx="446">
                  <c:v>191.113376288373</c:v>
                </c:pt>
                <c:pt idx="447">
                  <c:v>190.671052354305</c:v>
                </c:pt>
                <c:pt idx="448">
                  <c:v>190.230056747244</c:v>
                </c:pt>
                <c:pt idx="449">
                  <c:v>189.790386506697</c:v>
                </c:pt>
                <c:pt idx="450">
                  <c:v>189.35203868982</c:v>
                </c:pt>
                <c:pt idx="451">
                  <c:v>188.915010371285</c:v>
                </c:pt>
                <c:pt idx="452">
                  <c:v>188.479298643155</c:v>
                </c:pt>
                <c:pt idx="453">
                  <c:v>188.044900614752</c:v>
                </c:pt>
                <c:pt idx="454">
                  <c:v>187.611813412532</c:v>
                </c:pt>
                <c:pt idx="455">
                  <c:v>187.180034179959</c:v>
                </c:pt>
                <c:pt idx="456">
                  <c:v>186.74956007738</c:v>
                </c:pt>
                <c:pt idx="457">
                  <c:v>186.320388281903</c:v>
                </c:pt>
                <c:pt idx="458">
                  <c:v>185.892515987273</c:v>
                </c:pt>
                <c:pt idx="459">
                  <c:v>185.465940403755</c:v>
                </c:pt>
                <c:pt idx="460">
                  <c:v>185.040658758009</c:v>
                </c:pt>
                <c:pt idx="461">
                  <c:v>184.616668292976</c:v>
                </c:pt>
                <c:pt idx="462">
                  <c:v>184.193966267759</c:v>
                </c:pt>
                <c:pt idx="463">
                  <c:v>183.772549957508</c:v>
                </c:pt>
                <c:pt idx="464">
                  <c:v>183.352416653302</c:v>
                </c:pt>
                <c:pt idx="465">
                  <c:v>182.933563662041</c:v>
                </c:pt>
                <c:pt idx="466">
                  <c:v>182.515988306325</c:v>
                </c:pt>
                <c:pt idx="467">
                  <c:v>182.099687924352</c:v>
                </c:pt>
                <c:pt idx="468">
                  <c:v>181.684659869798</c:v>
                </c:pt>
                <c:pt idx="469">
                  <c:v>181.270901511714</c:v>
                </c:pt>
                <c:pt idx="470">
                  <c:v>180.858410234417</c:v>
                </c:pt>
                <c:pt idx="471">
                  <c:v>180.447183437377</c:v>
                </c:pt>
                <c:pt idx="472">
                  <c:v>180.037218535119</c:v>
                </c:pt>
                <c:pt idx="473">
                  <c:v>179.62851295711</c:v>
                </c:pt>
                <c:pt idx="474">
                  <c:v>179.22106414766</c:v>
                </c:pt>
                <c:pt idx="475">
                  <c:v>178.814869565816</c:v>
                </c:pt>
                <c:pt idx="476">
                  <c:v>178.409926685261</c:v>
                </c:pt>
                <c:pt idx="477">
                  <c:v>178.00623299421</c:v>
                </c:pt>
                <c:pt idx="478">
                  <c:v>177.603785995314</c:v>
                </c:pt>
                <c:pt idx="479">
                  <c:v>177.202583205556</c:v>
                </c:pt>
                <c:pt idx="480">
                  <c:v>176.802622156156</c:v>
                </c:pt>
                <c:pt idx="481">
                  <c:v>176.403900392472</c:v>
                </c:pt>
                <c:pt idx="482">
                  <c:v>176.0064154739</c:v>
                </c:pt>
                <c:pt idx="483">
                  <c:v>175.610164973787</c:v>
                </c:pt>
                <c:pt idx="484">
                  <c:v>175.215146479325</c:v>
                </c:pt>
                <c:pt idx="485">
                  <c:v>174.821357591465</c:v>
                </c:pt>
                <c:pt idx="486">
                  <c:v>174.428795924824</c:v>
                </c:pt>
                <c:pt idx="487">
                  <c:v>174.037459107585</c:v>
                </c:pt>
                <c:pt idx="488">
                  <c:v>173.647344781415</c:v>
                </c:pt>
                <c:pt idx="489">
                  <c:v>173.258450601369</c:v>
                </c:pt>
                <c:pt idx="490">
                  <c:v>172.870774235801</c:v>
                </c:pt>
                <c:pt idx="491">
                  <c:v>172.484313366277</c:v>
                </c:pt>
                <c:pt idx="492">
                  <c:v>172.099065687485</c:v>
                </c:pt>
                <c:pt idx="493">
                  <c:v>171.715028907148</c:v>
                </c:pt>
                <c:pt idx="494">
                  <c:v>171.332200745939</c:v>
                </c:pt>
                <c:pt idx="495">
                  <c:v>170.950578937395</c:v>
                </c:pt>
                <c:pt idx="496">
                  <c:v>170.57016122783</c:v>
                </c:pt>
                <c:pt idx="497">
                  <c:v>170.190945376255</c:v>
                </c:pt>
                <c:pt idx="498">
                  <c:v>169.812929154289</c:v>
                </c:pt>
                <c:pt idx="499">
                  <c:v>169.436110346083</c:v>
                </c:pt>
                <c:pt idx="500">
                  <c:v>169.060486748232</c:v>
                </c:pt>
                <c:pt idx="501">
                  <c:v>168.686056169701</c:v>
                </c:pt>
                <c:pt idx="502">
                  <c:v>168.312816431736</c:v>
                </c:pt>
                <c:pt idx="503">
                  <c:v>167.940765367792</c:v>
                </c:pt>
                <c:pt idx="504">
                  <c:v>167.569900823451</c:v>
                </c:pt>
                <c:pt idx="505">
                  <c:v>167.200220656344</c:v>
                </c:pt>
                <c:pt idx="506">
                  <c:v>166.831722736073</c:v>
                </c:pt>
                <c:pt idx="507">
                  <c:v>166.464404944135</c:v>
                </c:pt>
                <c:pt idx="508">
                  <c:v>166.098265173847</c:v>
                </c:pt>
                <c:pt idx="509">
                  <c:v>165.733301330269</c:v>
                </c:pt>
                <c:pt idx="510">
                  <c:v>165.369511330128</c:v>
                </c:pt>
                <c:pt idx="511">
                  <c:v>165.00689310175</c:v>
                </c:pt>
                <c:pt idx="512">
                  <c:v>164.645444584979</c:v>
                </c:pt>
                <c:pt idx="513">
                  <c:v>164.285163731109</c:v>
                </c:pt>
                <c:pt idx="514">
                  <c:v>163.926048502811</c:v>
                </c:pt>
                <c:pt idx="515">
                  <c:v>163.568096874061</c:v>
                </c:pt>
                <c:pt idx="516">
                  <c:v>163.21130683007</c:v>
                </c:pt>
                <c:pt idx="517">
                  <c:v>162.855676367212</c:v>
                </c:pt>
                <c:pt idx="518">
                  <c:v>162.501203492957</c:v>
                </c:pt>
                <c:pt idx="519">
                  <c:v>162.147886225802</c:v>
                </c:pt>
                <c:pt idx="520">
                  <c:v>161.795722595201</c:v>
                </c:pt>
                <c:pt idx="521">
                  <c:v>161.444710641496</c:v>
                </c:pt>
                <c:pt idx="522">
                  <c:v>161.094848415854</c:v>
                </c:pt>
                <c:pt idx="523">
                  <c:v>160.746133980197</c:v>
                </c:pt>
                <c:pt idx="524">
                  <c:v>160.39856540714</c:v>
                </c:pt>
                <c:pt idx="525">
                  <c:v>160.05214077992</c:v>
                </c:pt>
                <c:pt idx="526">
                  <c:v>159.706858192335</c:v>
                </c:pt>
                <c:pt idx="527">
                  <c:v>159.36271574868</c:v>
                </c:pt>
                <c:pt idx="528">
                  <c:v>159.019711563682</c:v>
                </c:pt>
                <c:pt idx="529">
                  <c:v>158.677843762436</c:v>
                </c:pt>
                <c:pt idx="530">
                  <c:v>158.337110480346</c:v>
                </c:pt>
                <c:pt idx="531">
                  <c:v>157.997509863058</c:v>
                </c:pt>
                <c:pt idx="532">
                  <c:v>157.659040066403</c:v>
                </c:pt>
                <c:pt idx="533">
                  <c:v>157.321699256333</c:v>
                </c:pt>
                <c:pt idx="534">
                  <c:v>156.985485608863</c:v>
                </c:pt>
                <c:pt idx="535">
                  <c:v>156.650397310009</c:v>
                </c:pt>
                <c:pt idx="536">
                  <c:v>156.31643255573</c:v>
                </c:pt>
                <c:pt idx="537">
                  <c:v>155.983589551867</c:v>
                </c:pt>
                <c:pt idx="538">
                  <c:v>155.651866514089</c:v>
                </c:pt>
                <c:pt idx="539">
                  <c:v>155.321261667831</c:v>
                </c:pt>
                <c:pt idx="540">
                  <c:v>154.991773248236</c:v>
                </c:pt>
                <c:pt idx="541">
                  <c:v>154.663399500102</c:v>
                </c:pt>
                <c:pt idx="542">
                  <c:v>154.336138677825</c:v>
                </c:pt>
                <c:pt idx="543">
                  <c:v>154.00998904534</c:v>
                </c:pt>
                <c:pt idx="544">
                  <c:v>153.684948876065</c:v>
                </c:pt>
                <c:pt idx="545">
                  <c:v>153.361016452854</c:v>
                </c:pt>
                <c:pt idx="546">
                  <c:v>153.038190067931</c:v>
                </c:pt>
                <c:pt idx="547">
                  <c:v>152.716468022845</c:v>
                </c:pt>
                <c:pt idx="548">
                  <c:v>152.395848628412</c:v>
                </c:pt>
                <c:pt idx="549">
                  <c:v>152.076330204665</c:v>
                </c:pt>
                <c:pt idx="550">
                  <c:v>151.757911080795</c:v>
                </c:pt>
                <c:pt idx="551">
                  <c:v>151.440589595108</c:v>
                </c:pt>
                <c:pt idx="552">
                  <c:v>151.124364094964</c:v>
                </c:pt>
                <c:pt idx="553">
                  <c:v>150.809232936733</c:v>
                </c:pt>
                <c:pt idx="554">
                  <c:v>150.495194485739</c:v>
                </c:pt>
                <c:pt idx="555">
                  <c:v>150.182247116213</c:v>
                </c:pt>
                <c:pt idx="556">
                  <c:v>149.87038921124</c:v>
                </c:pt>
                <c:pt idx="557">
                  <c:v>149.559619162711</c:v>
                </c:pt>
                <c:pt idx="558">
                  <c:v>149.249935371273</c:v>
                </c:pt>
                <c:pt idx="559">
                  <c:v>148.941336246281</c:v>
                </c:pt>
                <c:pt idx="560">
                  <c:v>148.633820205749</c:v>
                </c:pt>
                <c:pt idx="561">
                  <c:v>148.327385676303</c:v>
                </c:pt>
                <c:pt idx="562">
                  <c:v>148.022031093131</c:v>
                </c:pt>
                <c:pt idx="563">
                  <c:v>147.717754899938</c:v>
                </c:pt>
                <c:pt idx="564">
                  <c:v>147.414555548897</c:v>
                </c:pt>
                <c:pt idx="565">
                  <c:v>147.112431500606</c:v>
                </c:pt>
                <c:pt idx="566">
                  <c:v>146.811381224038</c:v>
                </c:pt>
                <c:pt idx="567">
                  <c:v>146.511403196497</c:v>
                </c:pt>
                <c:pt idx="568">
                  <c:v>146.212495903575</c:v>
                </c:pt>
                <c:pt idx="569">
                  <c:v>145.914657839103</c:v>
                </c:pt>
                <c:pt idx="570">
                  <c:v>145.617887505107</c:v>
                </c:pt>
                <c:pt idx="571">
                  <c:v>145.322183411767</c:v>
                </c:pt>
                <c:pt idx="572">
                  <c:v>145.027544077372</c:v>
                </c:pt>
                <c:pt idx="573">
                  <c:v>144.733968028272</c:v>
                </c:pt>
                <c:pt idx="574">
                  <c:v>144.441453798843</c:v>
                </c:pt>
                <c:pt idx="575">
                  <c:v>144.149999931436</c:v>
                </c:pt>
                <c:pt idx="576">
                  <c:v>143.859604976341</c:v>
                </c:pt>
                <c:pt idx="577">
                  <c:v>143.570267491739</c:v>
                </c:pt>
                <c:pt idx="578">
                  <c:v>143.281986043668</c:v>
                </c:pt>
                <c:pt idx="579">
                  <c:v>142.994759205974</c:v>
                </c:pt>
                <c:pt idx="580">
                  <c:v>142.708585560273</c:v>
                </c:pt>
                <c:pt idx="581">
                  <c:v>142.423463695911</c:v>
                </c:pt>
                <c:pt idx="582">
                  <c:v>142.139392209923</c:v>
                </c:pt>
                <c:pt idx="583">
                  <c:v>141.856369706993</c:v>
                </c:pt>
                <c:pt idx="584">
                  <c:v>141.574394799413</c:v>
                </c:pt>
                <c:pt idx="585">
                  <c:v>141.293466107047</c:v>
                </c:pt>
                <c:pt idx="586">
                  <c:v>141.013582257286</c:v>
                </c:pt>
                <c:pt idx="587">
                  <c:v>140.734741885016</c:v>
                </c:pt>
                <c:pt idx="588">
                  <c:v>140.456943632574</c:v>
                </c:pt>
                <c:pt idx="589">
                  <c:v>140.180186149714</c:v>
                </c:pt>
                <c:pt idx="590">
                  <c:v>139.904468093565</c:v>
                </c:pt>
                <c:pt idx="591">
                  <c:v>139.629788128599</c:v>
                </c:pt>
                <c:pt idx="592">
                  <c:v>139.356144926586</c:v>
                </c:pt>
                <c:pt idx="593">
                  <c:v>139.083537166566</c:v>
                </c:pt>
                <c:pt idx="594">
                  <c:v>138.811963534804</c:v>
                </c:pt>
                <c:pt idx="595">
                  <c:v>138.541422724761</c:v>
                </c:pt>
                <c:pt idx="596">
                  <c:v>138.271913437052</c:v>
                </c:pt>
                <c:pt idx="597">
                  <c:v>138.003434379412</c:v>
                </c:pt>
                <c:pt idx="598">
                  <c:v>137.735984266665</c:v>
                </c:pt>
                <c:pt idx="599">
                  <c:v>137.469561820679</c:v>
                </c:pt>
                <c:pt idx="600">
                  <c:v>137.204165770343</c:v>
                </c:pt>
                <c:pt idx="601">
                  <c:v>136.939794851523</c:v>
                </c:pt>
                <c:pt idx="602">
                  <c:v>136.676447807031</c:v>
                </c:pt>
                <c:pt idx="603">
                  <c:v>136.414123386592</c:v>
                </c:pt>
                <c:pt idx="604">
                  <c:v>136.152820346808</c:v>
                </c:pt>
                <c:pt idx="605">
                  <c:v>135.892537451127</c:v>
                </c:pt>
                <c:pt idx="606">
                  <c:v>135.633273469806</c:v>
                </c:pt>
                <c:pt idx="607">
                  <c:v>135.375027179882</c:v>
                </c:pt>
                <c:pt idx="608">
                  <c:v>135.117797365136</c:v>
                </c:pt>
                <c:pt idx="609">
                  <c:v>134.861582816064</c:v>
                </c:pt>
                <c:pt idx="610">
                  <c:v>134.606382329841</c:v>
                </c:pt>
                <c:pt idx="611">
                  <c:v>134.35219471029</c:v>
                </c:pt>
                <c:pt idx="612">
                  <c:v>134.099018767853</c:v>
                </c:pt>
                <c:pt idx="613">
                  <c:v>133.846853319555</c:v>
                </c:pt>
                <c:pt idx="614">
                  <c:v>133.595697188978</c:v>
                </c:pt>
                <c:pt idx="615">
                  <c:v>133.345549206225</c:v>
                </c:pt>
                <c:pt idx="616">
                  <c:v>133.096408207892</c:v>
                </c:pt>
                <c:pt idx="617">
                  <c:v>132.848273037038</c:v>
                </c:pt>
                <c:pt idx="618">
                  <c:v>132.601142543152</c:v>
                </c:pt>
                <c:pt idx="619">
                  <c:v>132.355015582126</c:v>
                </c:pt>
                <c:pt idx="620">
                  <c:v>132.109891016223</c:v>
                </c:pt>
                <c:pt idx="621">
                  <c:v>131.86576771405</c:v>
                </c:pt>
                <c:pt idx="622">
                  <c:v>131.622644550525</c:v>
                </c:pt>
                <c:pt idx="623">
                  <c:v>131.380520406851</c:v>
                </c:pt>
                <c:pt idx="624">
                  <c:v>131.139394170485</c:v>
                </c:pt>
                <c:pt idx="625">
                  <c:v>130.899264735113</c:v>
                </c:pt>
                <c:pt idx="626">
                  <c:v>130.660131000616</c:v>
                </c:pt>
                <c:pt idx="627">
                  <c:v>130.421991873047</c:v>
                </c:pt>
                <c:pt idx="628">
                  <c:v>130.1848462646</c:v>
                </c:pt>
                <c:pt idx="629">
                  <c:v>129.948693093584</c:v>
                </c:pt>
                <c:pt idx="630">
                  <c:v>129.713531284393</c:v>
                </c:pt>
                <c:pt idx="631">
                  <c:v>129.479359767482</c:v>
                </c:pt>
                <c:pt idx="632">
                  <c:v>129.246177479337</c:v>
                </c:pt>
                <c:pt idx="633">
                  <c:v>129.01398336245</c:v>
                </c:pt>
                <c:pt idx="634">
                  <c:v>128.782776365293</c:v>
                </c:pt>
                <c:pt idx="635">
                  <c:v>128.552555442287</c:v>
                </c:pt>
                <c:pt idx="636">
                  <c:v>128.323319553783</c:v>
                </c:pt>
                <c:pt idx="637">
                  <c:v>128.095067666028</c:v>
                </c:pt>
                <c:pt idx="638">
                  <c:v>127.867798751147</c:v>
                </c:pt>
                <c:pt idx="639">
                  <c:v>127.641511787109</c:v>
                </c:pt>
                <c:pt idx="640">
                  <c:v>127.416205757711</c:v>
                </c:pt>
                <c:pt idx="641">
                  <c:v>127.191879652544</c:v>
                </c:pt>
                <c:pt idx="642">
                  <c:v>126.968532466973</c:v>
                </c:pt>
                <c:pt idx="643">
                  <c:v>126.746163202111</c:v>
                </c:pt>
                <c:pt idx="644">
                  <c:v>126.524770864794</c:v>
                </c:pt>
                <c:pt idx="645">
                  <c:v>126.304354467558</c:v>
                </c:pt>
                <c:pt idx="646">
                  <c:v>126.084913028611</c:v>
                </c:pt>
                <c:pt idx="647">
                  <c:v>125.866445571815</c:v>
                </c:pt>
                <c:pt idx="648">
                  <c:v>125.648951126654</c:v>
                </c:pt>
                <c:pt idx="649">
                  <c:v>125.43242872822</c:v>
                </c:pt>
                <c:pt idx="650">
                  <c:v>125.21687741718</c:v>
                </c:pt>
                <c:pt idx="651">
                  <c:v>125.00229623976</c:v>
                </c:pt>
                <c:pt idx="652">
                  <c:v>124.788684247716</c:v>
                </c:pt>
                <c:pt idx="653">
                  <c:v>124.576040498317</c:v>
                </c:pt>
                <c:pt idx="654">
                  <c:v>124.364364054318</c:v>
                </c:pt>
                <c:pt idx="655">
                  <c:v>124.153653983937</c:v>
                </c:pt>
                <c:pt idx="656">
                  <c:v>123.943909360835</c:v>
                </c:pt>
                <c:pt idx="657">
                  <c:v>123.735129264095</c:v>
                </c:pt>
                <c:pt idx="658">
                  <c:v>123.527312778194</c:v>
                </c:pt>
                <c:pt idx="659">
                  <c:v>123.320458992988</c:v>
                </c:pt>
                <c:pt idx="660">
                  <c:v>123.114567003685</c:v>
                </c:pt>
                <c:pt idx="661">
                  <c:v>122.909635910826</c:v>
                </c:pt>
                <c:pt idx="662">
                  <c:v>122.705664820264</c:v>
                </c:pt>
                <c:pt idx="663">
                  <c:v>122.502652843141</c:v>
                </c:pt>
                <c:pt idx="664">
                  <c:v>122.300599095869</c:v>
                </c:pt>
                <c:pt idx="665">
                  <c:v>122.099502700106</c:v>
                </c:pt>
                <c:pt idx="666">
                  <c:v>121.899362782739</c:v>
                </c:pt>
                <c:pt idx="667">
                  <c:v>121.700178475861</c:v>
                </c:pt>
                <c:pt idx="668">
                  <c:v>121.501948916751</c:v>
                </c:pt>
                <c:pt idx="669">
                  <c:v>121.304673247855</c:v>
                </c:pt>
                <c:pt idx="670">
                  <c:v>121.108350616763</c:v>
                </c:pt>
                <c:pt idx="671">
                  <c:v>120.912980176192</c:v>
                </c:pt>
                <c:pt idx="672">
                  <c:v>120.718561083966</c:v>
                </c:pt>
                <c:pt idx="673">
                  <c:v>120.525092502995</c:v>
                </c:pt>
                <c:pt idx="674">
                  <c:v>120.332573601255</c:v>
                </c:pt>
                <c:pt idx="675">
                  <c:v>120.141003551772</c:v>
                </c:pt>
                <c:pt idx="676">
                  <c:v>119.950381532599</c:v>
                </c:pt>
                <c:pt idx="677">
                  <c:v>119.760706726799</c:v>
                </c:pt>
                <c:pt idx="678">
                  <c:v>119.571978322426</c:v>
                </c:pt>
                <c:pt idx="679">
                  <c:v>119.384195512505</c:v>
                </c:pt>
                <c:pt idx="680">
                  <c:v>119.197357495017</c:v>
                </c:pt>
                <c:pt idx="681">
                  <c:v>119.011463472876</c:v>
                </c:pt>
                <c:pt idx="682">
                  <c:v>118.826512653913</c:v>
                </c:pt>
                <c:pt idx="683">
                  <c:v>118.642504250859</c:v>
                </c:pt>
                <c:pt idx="684">
                  <c:v>118.459437481325</c:v>
                </c:pt>
                <c:pt idx="685">
                  <c:v>118.277311567784</c:v>
                </c:pt>
                <c:pt idx="686">
                  <c:v>118.096125737556</c:v>
                </c:pt>
                <c:pt idx="687">
                  <c:v>117.915879222787</c:v>
                </c:pt>
                <c:pt idx="688">
                  <c:v>117.736571260435</c:v>
                </c:pt>
                <c:pt idx="689">
                  <c:v>117.55820109225</c:v>
                </c:pt>
                <c:pt idx="690">
                  <c:v>117.380767964757</c:v>
                </c:pt>
                <c:pt idx="691">
                  <c:v>117.204271129242</c:v>
                </c:pt>
                <c:pt idx="692">
                  <c:v>117.028709841731</c:v>
                </c:pt>
                <c:pt idx="693">
                  <c:v>116.854083362977</c:v>
                </c:pt>
                <c:pt idx="694">
                  <c:v>116.680390958441</c:v>
                </c:pt>
                <c:pt idx="695">
                  <c:v>116.507631898274</c:v>
                </c:pt>
                <c:pt idx="696">
                  <c:v>116.335805457308</c:v>
                </c:pt>
                <c:pt idx="697">
                  <c:v>116.164910915029</c:v>
                </c:pt>
                <c:pt idx="698">
                  <c:v>115.994947555572</c:v>
                </c:pt>
                <c:pt idx="699">
                  <c:v>115.825914667695</c:v>
                </c:pt>
                <c:pt idx="700">
                  <c:v>115.657811544771</c:v>
                </c:pt>
                <c:pt idx="701">
                  <c:v>115.490637484768</c:v>
                </c:pt>
                <c:pt idx="702">
                  <c:v>115.324391790236</c:v>
                </c:pt>
                <c:pt idx="703">
                  <c:v>115.159073768288</c:v>
                </c:pt>
                <c:pt idx="704">
                  <c:v>114.994682730589</c:v>
                </c:pt>
                <c:pt idx="705">
                  <c:v>114.831217993338</c:v>
                </c:pt>
                <c:pt idx="706">
                  <c:v>114.668678877253</c:v>
                </c:pt>
                <c:pt idx="707">
                  <c:v>114.507064707559</c:v>
                </c:pt>
                <c:pt idx="708">
                  <c:v>114.346374813968</c:v>
                </c:pt>
                <c:pt idx="709">
                  <c:v>114.186608530671</c:v>
                </c:pt>
                <c:pt idx="710">
                  <c:v>114.027765196317</c:v>
                </c:pt>
                <c:pt idx="711">
                  <c:v>113.869844154001</c:v>
                </c:pt>
                <c:pt idx="712">
                  <c:v>113.712844751253</c:v>
                </c:pt>
                <c:pt idx="713">
                  <c:v>113.556766340018</c:v>
                </c:pt>
                <c:pt idx="714">
                  <c:v>113.401608276645</c:v>
                </c:pt>
                <c:pt idx="715">
                  <c:v>113.247369921875</c:v>
                </c:pt>
                <c:pt idx="716">
                  <c:v>113.094050640822</c:v>
                </c:pt>
                <c:pt idx="717">
                  <c:v>112.941649802964</c:v>
                </c:pt>
                <c:pt idx="718">
                  <c:v>112.790166782128</c:v>
                </c:pt>
                <c:pt idx="719">
                  <c:v>112.639600956473</c:v>
                </c:pt>
                <c:pt idx="720">
                  <c:v>112.489951708484</c:v>
                </c:pt>
                <c:pt idx="721">
                  <c:v>112.34121842495</c:v>
                </c:pt>
                <c:pt idx="722">
                  <c:v>112.193400496958</c:v>
                </c:pt>
                <c:pt idx="723">
                  <c:v>112.046497319876</c:v>
                </c:pt>
                <c:pt idx="724">
                  <c:v>111.900508293341</c:v>
                </c:pt>
                <c:pt idx="725">
                  <c:v>111.755432821248</c:v>
                </c:pt>
                <c:pt idx="726">
                  <c:v>111.611270311734</c:v>
                </c:pt>
                <c:pt idx="727">
                  <c:v>111.468020177167</c:v>
                </c:pt>
                <c:pt idx="728">
                  <c:v>111.325681834132</c:v>
                </c:pt>
                <c:pt idx="729">
                  <c:v>111.184254703425</c:v>
                </c:pt>
                <c:pt idx="730">
                  <c:v>111.043738210029</c:v>
                </c:pt>
                <c:pt idx="731">
                  <c:v>110.904131783114</c:v>
                </c:pt>
                <c:pt idx="732">
                  <c:v>110.765434856017</c:v>
                </c:pt>
                <c:pt idx="733">
                  <c:v>110.627646866232</c:v>
                </c:pt>
                <c:pt idx="734">
                  <c:v>110.4907672554</c:v>
                </c:pt>
                <c:pt idx="735">
                  <c:v>110.354795469295</c:v>
                </c:pt>
                <c:pt idx="736">
                  <c:v>110.219730957813</c:v>
                </c:pt>
                <c:pt idx="737">
                  <c:v>110.085573174961</c:v>
                </c:pt>
                <c:pt idx="738">
                  <c:v>109.952321578843</c:v>
                </c:pt>
                <c:pt idx="739">
                  <c:v>109.819975631655</c:v>
                </c:pt>
                <c:pt idx="740">
                  <c:v>109.688534799664</c:v>
                </c:pt>
                <c:pt idx="741">
                  <c:v>109.557998553207</c:v>
                </c:pt>
                <c:pt idx="742">
                  <c:v>109.428366366673</c:v>
                </c:pt>
                <c:pt idx="743">
                  <c:v>109.299637718492</c:v>
                </c:pt>
                <c:pt idx="744">
                  <c:v>109.171812091131</c:v>
                </c:pt>
                <c:pt idx="745">
                  <c:v>109.044888971075</c:v>
                </c:pt>
                <c:pt idx="746">
                  <c:v>108.918867848821</c:v>
                </c:pt>
                <c:pt idx="747">
                  <c:v>108.793748218865</c:v>
                </c:pt>
                <c:pt idx="748">
                  <c:v>108.669529579695</c:v>
                </c:pt>
                <c:pt idx="749">
                  <c:v>108.546211433777</c:v>
                </c:pt>
                <c:pt idx="750">
                  <c:v>108.423793287546</c:v>
                </c:pt>
                <c:pt idx="751">
                  <c:v>108.302274651395</c:v>
                </c:pt>
                <c:pt idx="752">
                  <c:v>108.181655039668</c:v>
                </c:pt>
                <c:pt idx="753">
                  <c:v>108.061933970646</c:v>
                </c:pt>
                <c:pt idx="754">
                  <c:v>107.943110966539</c:v>
                </c:pt>
                <c:pt idx="755">
                  <c:v>107.825185553476</c:v>
                </c:pt>
                <c:pt idx="756">
                  <c:v>107.708157261495</c:v>
                </c:pt>
                <c:pt idx="757">
                  <c:v>107.592025624535</c:v>
                </c:pt>
                <c:pt idx="758">
                  <c:v>107.476790180422</c:v>
                </c:pt>
                <c:pt idx="759">
                  <c:v>107.362450470866</c:v>
                </c:pt>
                <c:pt idx="760">
                  <c:v>107.249006041445</c:v>
                </c:pt>
                <c:pt idx="761">
                  <c:v>107.136456441602</c:v>
                </c:pt>
                <c:pt idx="762">
                  <c:v>107.024801224629</c:v>
                </c:pt>
                <c:pt idx="763">
                  <c:v>106.914039947665</c:v>
                </c:pt>
                <c:pt idx="764">
                  <c:v>106.804172171681</c:v>
                </c:pt>
                <c:pt idx="765">
                  <c:v>106.695197461475</c:v>
                </c:pt>
                <c:pt idx="766">
                  <c:v>106.587115385661</c:v>
                </c:pt>
                <c:pt idx="767">
                  <c:v>106.479925516662</c:v>
                </c:pt>
                <c:pt idx="768">
                  <c:v>106.373627430698</c:v>
                </c:pt>
                <c:pt idx="769">
                  <c:v>106.268220707783</c:v>
                </c:pt>
                <c:pt idx="770">
                  <c:v>106.16370493171</c:v>
                </c:pt>
                <c:pt idx="771">
                  <c:v>106.060079690047</c:v>
                </c:pt>
                <c:pt idx="772">
                  <c:v>105.957344574129</c:v>
                </c:pt>
                <c:pt idx="773">
                  <c:v>105.855499179045</c:v>
                </c:pt>
                <c:pt idx="774">
                  <c:v>105.754543103637</c:v>
                </c:pt>
                <c:pt idx="775">
                  <c:v>105.654475950483</c:v>
                </c:pt>
                <c:pt idx="776">
                  <c:v>105.555297325899</c:v>
                </c:pt>
                <c:pt idx="777">
                  <c:v>105.457006839922</c:v>
                </c:pt>
                <c:pt idx="778">
                  <c:v>105.359604106309</c:v>
                </c:pt>
                <c:pt idx="779">
                  <c:v>105.263088742524</c:v>
                </c:pt>
                <c:pt idx="780">
                  <c:v>105.167460369736</c:v>
                </c:pt>
                <c:pt idx="781">
                  <c:v>105.072718612805</c:v>
                </c:pt>
                <c:pt idx="782">
                  <c:v>104.978863100279</c:v>
                </c:pt>
                <c:pt idx="783">
                  <c:v>104.885893464385</c:v>
                </c:pt>
                <c:pt idx="784">
                  <c:v>104.793809341023</c:v>
                </c:pt>
                <c:pt idx="785">
                  <c:v>104.702610369755</c:v>
                </c:pt>
                <c:pt idx="786">
                  <c:v>104.612296193804</c:v>
                </c:pt>
                <c:pt idx="787">
                  <c:v>104.522866460041</c:v>
                </c:pt>
                <c:pt idx="788">
                  <c:v>104.43432081898</c:v>
                </c:pt>
                <c:pt idx="789">
                  <c:v>104.346658924772</c:v>
                </c:pt>
                <c:pt idx="790">
                  <c:v>104.259880435199</c:v>
                </c:pt>
                <c:pt idx="791">
                  <c:v>104.173985011664</c:v>
                </c:pt>
                <c:pt idx="792">
                  <c:v>104.088972319186</c:v>
                </c:pt>
                <c:pt idx="793">
                  <c:v>104.004842026393</c:v>
                </c:pt>
                <c:pt idx="794">
                  <c:v>103.921593805517</c:v>
                </c:pt>
                <c:pt idx="795">
                  <c:v>103.839227332386</c:v>
                </c:pt>
                <c:pt idx="796">
                  <c:v>103.757742286417</c:v>
                </c:pt>
                <c:pt idx="797">
                  <c:v>103.677138350612</c:v>
                </c:pt>
                <c:pt idx="798">
                  <c:v>103.597415211548</c:v>
                </c:pt>
                <c:pt idx="799">
                  <c:v>103.518572559376</c:v>
                </c:pt>
                <c:pt idx="800">
                  <c:v>103.44061008781</c:v>
                </c:pt>
                <c:pt idx="801">
                  <c:v>103.363527494124</c:v>
                </c:pt>
                <c:pt idx="802">
                  <c:v>103.287324479143</c:v>
                </c:pt>
                <c:pt idx="803">
                  <c:v>103.212000747243</c:v>
                </c:pt>
                <c:pt idx="804">
                  <c:v>103.137556006337</c:v>
                </c:pt>
                <c:pt idx="805">
                  <c:v>103.063989967876</c:v>
                </c:pt>
                <c:pt idx="806">
                  <c:v>102.991302346842</c:v>
                </c:pt>
                <c:pt idx="807">
                  <c:v>102.919492861737</c:v>
                </c:pt>
                <c:pt idx="808">
                  <c:v>102.848561234588</c:v>
                </c:pt>
                <c:pt idx="809">
                  <c:v>102.778507190929</c:v>
                </c:pt>
                <c:pt idx="810">
                  <c:v>102.709330459807</c:v>
                </c:pt>
                <c:pt idx="811">
                  <c:v>102.641030773769</c:v>
                </c:pt>
                <c:pt idx="812">
                  <c:v>102.573607868861</c:v>
                </c:pt>
                <c:pt idx="813">
                  <c:v>102.507061484619</c:v>
                </c:pt>
                <c:pt idx="814">
                  <c:v>102.44139136407</c:v>
                </c:pt>
                <c:pt idx="815">
                  <c:v>102.37659725372</c:v>
                </c:pt>
                <c:pt idx="816">
                  <c:v>102.312678903552</c:v>
                </c:pt>
                <c:pt idx="817">
                  <c:v>102.249636067026</c:v>
                </c:pt>
                <c:pt idx="818">
                  <c:v>102.187468501063</c:v>
                </c:pt>
                <c:pt idx="819">
                  <c:v>102.126175966053</c:v>
                </c:pt>
                <c:pt idx="820">
                  <c:v>102.065758225841</c:v>
                </c:pt>
                <c:pt idx="821">
                  <c:v>102.006215047726</c:v>
                </c:pt>
                <c:pt idx="822">
                  <c:v>101.947546202456</c:v>
                </c:pt>
                <c:pt idx="823">
                  <c:v>101.889751464224</c:v>
                </c:pt>
                <c:pt idx="824">
                  <c:v>101.832830610665</c:v>
                </c:pt>
                <c:pt idx="825">
                  <c:v>101.776783422846</c:v>
                </c:pt>
                <c:pt idx="826">
                  <c:v>101.721609685271</c:v>
                </c:pt>
                <c:pt idx="827">
                  <c:v>101.667309185867</c:v>
                </c:pt>
                <c:pt idx="828">
                  <c:v>101.613881715987</c:v>
                </c:pt>
                <c:pt idx="829">
                  <c:v>101.561327070402</c:v>
                </c:pt>
                <c:pt idx="830">
                  <c:v>101.5096450473</c:v>
                </c:pt>
                <c:pt idx="831">
                  <c:v>101.45883544828</c:v>
                </c:pt>
                <c:pt idx="832">
                  <c:v>101.408898078348</c:v>
                </c:pt>
                <c:pt idx="833">
                  <c:v>101.359832745915</c:v>
                </c:pt>
                <c:pt idx="834">
                  <c:v>101.311639262791</c:v>
                </c:pt>
                <c:pt idx="835">
                  <c:v>101.264317444185</c:v>
                </c:pt>
                <c:pt idx="836">
                  <c:v>101.217867108696</c:v>
                </c:pt>
                <c:pt idx="837">
                  <c:v>101.172288078316</c:v>
                </c:pt>
                <c:pt idx="838">
                  <c:v>101.127580178421</c:v>
                </c:pt>
                <c:pt idx="839">
                  <c:v>101.08374323777</c:v>
                </c:pt>
                <c:pt idx="840">
                  <c:v>101.040777088501</c:v>
                </c:pt>
                <c:pt idx="841">
                  <c:v>100.998681566131</c:v>
                </c:pt>
                <c:pt idx="842">
                  <c:v>100.957456509546</c:v>
                </c:pt>
                <c:pt idx="843">
                  <c:v>100.917101761007</c:v>
                </c:pt>
                <c:pt idx="844">
                  <c:v>100.877617166137</c:v>
                </c:pt>
                <c:pt idx="845">
                  <c:v>100.839002573927</c:v>
                </c:pt>
                <c:pt idx="846">
                  <c:v>100.801257836727</c:v>
                </c:pt>
                <c:pt idx="847">
                  <c:v>100.764382810246</c:v>
                </c:pt>
                <c:pt idx="848">
                  <c:v>100.728377353548</c:v>
                </c:pt>
                <c:pt idx="849">
                  <c:v>100.693241329051</c:v>
                </c:pt>
                <c:pt idx="850">
                  <c:v>100.658974602522</c:v>
                </c:pt>
                <c:pt idx="851">
                  <c:v>100.625577043077</c:v>
                </c:pt>
                <c:pt idx="852">
                  <c:v>100.593048523175</c:v>
                </c:pt>
                <c:pt idx="853">
                  <c:v>100.561388918621</c:v>
                </c:pt>
                <c:pt idx="854">
                  <c:v>100.530598108556</c:v>
                </c:pt>
                <c:pt idx="855">
                  <c:v>100.500675975463</c:v>
                </c:pt>
                <c:pt idx="856">
                  <c:v>100.471622405158</c:v>
                </c:pt>
                <c:pt idx="857">
                  <c:v>100.443437286793</c:v>
                </c:pt>
                <c:pt idx="858">
                  <c:v>100.41612051285</c:v>
                </c:pt>
                <c:pt idx="859">
                  <c:v>100.389671979139</c:v>
                </c:pt>
                <c:pt idx="860">
                  <c:v>100.364091584801</c:v>
                </c:pt>
                <c:pt idx="861">
                  <c:v>100.3393792323</c:v>
                </c:pt>
                <c:pt idx="862">
                  <c:v>100.315534827423</c:v>
                </c:pt>
                <c:pt idx="863">
                  <c:v>100.292558279282</c:v>
                </c:pt>
                <c:pt idx="864">
                  <c:v>100.270449500305</c:v>
                </c:pt>
                <c:pt idx="865">
                  <c:v>100.249208406242</c:v>
                </c:pt>
                <c:pt idx="866">
                  <c:v>100.228834916157</c:v>
                </c:pt>
                <c:pt idx="867">
                  <c:v>100.209328952432</c:v>
                </c:pt>
                <c:pt idx="868">
                  <c:v>100.190690440761</c:v>
                </c:pt>
                <c:pt idx="869">
                  <c:v>100.172919310151</c:v>
                </c:pt>
                <c:pt idx="870">
                  <c:v>100.156015492918</c:v>
                </c:pt>
                <c:pt idx="871">
                  <c:v>100.139978924692</c:v>
                </c:pt>
                <c:pt idx="872">
                  <c:v>100.124809544408</c:v>
                </c:pt>
                <c:pt idx="873">
                  <c:v>100.110507294309</c:v>
                </c:pt>
                <c:pt idx="874">
                  <c:v>100.097072119945</c:v>
                </c:pt>
                <c:pt idx="875">
                  <c:v>100.084503970171</c:v>
                </c:pt>
                <c:pt idx="876">
                  <c:v>100.072802797146</c:v>
                </c:pt>
                <c:pt idx="877">
                  <c:v>100.061968556333</c:v>
                </c:pt>
                <c:pt idx="878">
                  <c:v>100.052001206496</c:v>
                </c:pt>
                <c:pt idx="879">
                  <c:v>100.042900709702</c:v>
                </c:pt>
                <c:pt idx="880">
                  <c:v>100.034667031319</c:v>
                </c:pt>
                <c:pt idx="881">
                  <c:v>100.027300140014</c:v>
                </c:pt>
                <c:pt idx="882">
                  <c:v>100.020800007755</c:v>
                </c:pt>
                <c:pt idx="883">
                  <c:v>100.015166609809</c:v>
                </c:pt>
                <c:pt idx="884">
                  <c:v>100.010399924742</c:v>
                </c:pt>
                <c:pt idx="885">
                  <c:v>100.006499934417</c:v>
                </c:pt>
                <c:pt idx="886">
                  <c:v>100.003466623995</c:v>
                </c:pt>
                <c:pt idx="887">
                  <c:v>100.001299981938</c:v>
                </c:pt>
                <c:pt idx="888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66872"/>
        <c:axId val="870357871"/>
      </c:scatterChart>
      <c:valAx>
        <c:axId val="52096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357871"/>
        <c:crosses val="autoZero"/>
        <c:crossBetween val="midCat"/>
      </c:valAx>
      <c:valAx>
        <c:axId val="8703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96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'10月5日最新排名赋分'!$G$3</c:f>
              <c:strCache>
                <c:ptCount val="1"/>
                <c:pt idx="0">
                  <c:v>人工修正值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'10月5日最新排名赋分'!$F$4:$F$892</c:f>
              <c:numCache>
                <c:formatCode>General</c:formatCode>
                <c:ptCount val="889"/>
                <c:pt idx="0">
                  <c:v>889</c:v>
                </c:pt>
                <c:pt idx="1">
                  <c:v>888</c:v>
                </c:pt>
                <c:pt idx="2">
                  <c:v>887</c:v>
                </c:pt>
                <c:pt idx="3">
                  <c:v>886</c:v>
                </c:pt>
                <c:pt idx="4">
                  <c:v>885</c:v>
                </c:pt>
                <c:pt idx="5">
                  <c:v>884</c:v>
                </c:pt>
                <c:pt idx="6">
                  <c:v>883</c:v>
                </c:pt>
                <c:pt idx="7">
                  <c:v>882</c:v>
                </c:pt>
                <c:pt idx="8">
                  <c:v>881</c:v>
                </c:pt>
                <c:pt idx="9">
                  <c:v>880</c:v>
                </c:pt>
                <c:pt idx="10">
                  <c:v>879</c:v>
                </c:pt>
                <c:pt idx="11">
                  <c:v>878</c:v>
                </c:pt>
                <c:pt idx="12">
                  <c:v>877</c:v>
                </c:pt>
                <c:pt idx="13">
                  <c:v>876</c:v>
                </c:pt>
                <c:pt idx="14">
                  <c:v>875</c:v>
                </c:pt>
                <c:pt idx="15">
                  <c:v>874</c:v>
                </c:pt>
                <c:pt idx="16">
                  <c:v>873</c:v>
                </c:pt>
                <c:pt idx="17">
                  <c:v>872</c:v>
                </c:pt>
                <c:pt idx="18">
                  <c:v>871</c:v>
                </c:pt>
                <c:pt idx="19">
                  <c:v>870</c:v>
                </c:pt>
                <c:pt idx="20">
                  <c:v>869</c:v>
                </c:pt>
                <c:pt idx="21">
                  <c:v>868</c:v>
                </c:pt>
                <c:pt idx="22">
                  <c:v>867</c:v>
                </c:pt>
                <c:pt idx="23">
                  <c:v>866</c:v>
                </c:pt>
                <c:pt idx="24">
                  <c:v>865</c:v>
                </c:pt>
                <c:pt idx="25">
                  <c:v>864</c:v>
                </c:pt>
                <c:pt idx="26">
                  <c:v>863</c:v>
                </c:pt>
                <c:pt idx="27">
                  <c:v>862</c:v>
                </c:pt>
                <c:pt idx="28">
                  <c:v>861</c:v>
                </c:pt>
                <c:pt idx="29">
                  <c:v>860</c:v>
                </c:pt>
                <c:pt idx="30">
                  <c:v>859</c:v>
                </c:pt>
                <c:pt idx="31">
                  <c:v>858</c:v>
                </c:pt>
                <c:pt idx="32">
                  <c:v>857</c:v>
                </c:pt>
                <c:pt idx="33">
                  <c:v>856</c:v>
                </c:pt>
                <c:pt idx="34">
                  <c:v>855</c:v>
                </c:pt>
                <c:pt idx="35">
                  <c:v>854</c:v>
                </c:pt>
                <c:pt idx="36">
                  <c:v>853</c:v>
                </c:pt>
                <c:pt idx="37">
                  <c:v>852</c:v>
                </c:pt>
                <c:pt idx="38">
                  <c:v>851</c:v>
                </c:pt>
                <c:pt idx="39">
                  <c:v>850</c:v>
                </c:pt>
                <c:pt idx="40">
                  <c:v>849</c:v>
                </c:pt>
                <c:pt idx="41">
                  <c:v>848</c:v>
                </c:pt>
                <c:pt idx="42">
                  <c:v>847</c:v>
                </c:pt>
                <c:pt idx="43">
                  <c:v>846</c:v>
                </c:pt>
                <c:pt idx="44">
                  <c:v>845</c:v>
                </c:pt>
                <c:pt idx="45">
                  <c:v>844</c:v>
                </c:pt>
                <c:pt idx="46">
                  <c:v>843</c:v>
                </c:pt>
                <c:pt idx="47">
                  <c:v>842</c:v>
                </c:pt>
                <c:pt idx="48">
                  <c:v>841</c:v>
                </c:pt>
                <c:pt idx="49">
                  <c:v>840</c:v>
                </c:pt>
                <c:pt idx="50">
                  <c:v>839</c:v>
                </c:pt>
                <c:pt idx="51">
                  <c:v>838</c:v>
                </c:pt>
                <c:pt idx="52">
                  <c:v>837</c:v>
                </c:pt>
                <c:pt idx="53">
                  <c:v>836</c:v>
                </c:pt>
                <c:pt idx="54">
                  <c:v>835</c:v>
                </c:pt>
                <c:pt idx="55">
                  <c:v>834</c:v>
                </c:pt>
                <c:pt idx="56">
                  <c:v>833</c:v>
                </c:pt>
                <c:pt idx="57">
                  <c:v>832</c:v>
                </c:pt>
                <c:pt idx="58">
                  <c:v>831</c:v>
                </c:pt>
                <c:pt idx="59">
                  <c:v>830</c:v>
                </c:pt>
                <c:pt idx="60">
                  <c:v>829</c:v>
                </c:pt>
                <c:pt idx="61">
                  <c:v>828</c:v>
                </c:pt>
                <c:pt idx="62">
                  <c:v>827</c:v>
                </c:pt>
                <c:pt idx="63">
                  <c:v>826</c:v>
                </c:pt>
                <c:pt idx="64">
                  <c:v>825</c:v>
                </c:pt>
                <c:pt idx="65">
                  <c:v>824</c:v>
                </c:pt>
                <c:pt idx="66">
                  <c:v>823</c:v>
                </c:pt>
                <c:pt idx="67">
                  <c:v>822</c:v>
                </c:pt>
                <c:pt idx="68">
                  <c:v>821</c:v>
                </c:pt>
                <c:pt idx="69">
                  <c:v>820</c:v>
                </c:pt>
                <c:pt idx="70">
                  <c:v>819</c:v>
                </c:pt>
                <c:pt idx="71">
                  <c:v>818</c:v>
                </c:pt>
                <c:pt idx="72">
                  <c:v>817</c:v>
                </c:pt>
                <c:pt idx="73">
                  <c:v>816</c:v>
                </c:pt>
                <c:pt idx="74">
                  <c:v>815</c:v>
                </c:pt>
                <c:pt idx="75">
                  <c:v>814</c:v>
                </c:pt>
                <c:pt idx="76">
                  <c:v>813</c:v>
                </c:pt>
                <c:pt idx="77">
                  <c:v>812</c:v>
                </c:pt>
                <c:pt idx="78">
                  <c:v>811</c:v>
                </c:pt>
                <c:pt idx="79">
                  <c:v>810</c:v>
                </c:pt>
                <c:pt idx="80">
                  <c:v>809</c:v>
                </c:pt>
                <c:pt idx="81">
                  <c:v>808</c:v>
                </c:pt>
                <c:pt idx="82">
                  <c:v>807</c:v>
                </c:pt>
                <c:pt idx="83">
                  <c:v>806</c:v>
                </c:pt>
                <c:pt idx="84">
                  <c:v>805</c:v>
                </c:pt>
                <c:pt idx="85">
                  <c:v>804</c:v>
                </c:pt>
                <c:pt idx="86">
                  <c:v>803</c:v>
                </c:pt>
                <c:pt idx="87">
                  <c:v>802</c:v>
                </c:pt>
                <c:pt idx="88">
                  <c:v>801</c:v>
                </c:pt>
                <c:pt idx="89">
                  <c:v>800</c:v>
                </c:pt>
                <c:pt idx="90">
                  <c:v>799</c:v>
                </c:pt>
                <c:pt idx="91">
                  <c:v>798</c:v>
                </c:pt>
                <c:pt idx="92">
                  <c:v>797</c:v>
                </c:pt>
                <c:pt idx="93">
                  <c:v>796</c:v>
                </c:pt>
                <c:pt idx="94">
                  <c:v>795</c:v>
                </c:pt>
                <c:pt idx="95">
                  <c:v>794</c:v>
                </c:pt>
                <c:pt idx="96">
                  <c:v>793</c:v>
                </c:pt>
                <c:pt idx="97">
                  <c:v>792</c:v>
                </c:pt>
                <c:pt idx="98">
                  <c:v>791</c:v>
                </c:pt>
                <c:pt idx="99">
                  <c:v>790</c:v>
                </c:pt>
                <c:pt idx="100">
                  <c:v>789</c:v>
                </c:pt>
                <c:pt idx="101">
                  <c:v>788</c:v>
                </c:pt>
                <c:pt idx="102">
                  <c:v>787</c:v>
                </c:pt>
                <c:pt idx="103">
                  <c:v>786</c:v>
                </c:pt>
                <c:pt idx="104">
                  <c:v>785</c:v>
                </c:pt>
                <c:pt idx="105">
                  <c:v>784</c:v>
                </c:pt>
                <c:pt idx="106">
                  <c:v>783</c:v>
                </c:pt>
                <c:pt idx="107">
                  <c:v>782</c:v>
                </c:pt>
                <c:pt idx="108">
                  <c:v>781</c:v>
                </c:pt>
                <c:pt idx="109">
                  <c:v>780</c:v>
                </c:pt>
                <c:pt idx="110">
                  <c:v>779</c:v>
                </c:pt>
                <c:pt idx="111">
                  <c:v>778</c:v>
                </c:pt>
                <c:pt idx="112">
                  <c:v>777</c:v>
                </c:pt>
                <c:pt idx="113">
                  <c:v>776</c:v>
                </c:pt>
                <c:pt idx="114">
                  <c:v>775</c:v>
                </c:pt>
                <c:pt idx="115">
                  <c:v>774</c:v>
                </c:pt>
                <c:pt idx="116">
                  <c:v>773</c:v>
                </c:pt>
                <c:pt idx="117">
                  <c:v>772</c:v>
                </c:pt>
                <c:pt idx="118">
                  <c:v>771</c:v>
                </c:pt>
                <c:pt idx="119">
                  <c:v>770</c:v>
                </c:pt>
                <c:pt idx="120">
                  <c:v>769</c:v>
                </c:pt>
                <c:pt idx="121">
                  <c:v>768</c:v>
                </c:pt>
                <c:pt idx="122">
                  <c:v>767</c:v>
                </c:pt>
                <c:pt idx="123">
                  <c:v>766</c:v>
                </c:pt>
                <c:pt idx="124">
                  <c:v>765</c:v>
                </c:pt>
                <c:pt idx="125">
                  <c:v>764</c:v>
                </c:pt>
                <c:pt idx="126">
                  <c:v>763</c:v>
                </c:pt>
                <c:pt idx="127">
                  <c:v>762</c:v>
                </c:pt>
                <c:pt idx="128">
                  <c:v>761</c:v>
                </c:pt>
                <c:pt idx="129">
                  <c:v>760</c:v>
                </c:pt>
                <c:pt idx="130">
                  <c:v>759</c:v>
                </c:pt>
                <c:pt idx="131">
                  <c:v>758</c:v>
                </c:pt>
                <c:pt idx="132">
                  <c:v>757</c:v>
                </c:pt>
                <c:pt idx="133">
                  <c:v>756</c:v>
                </c:pt>
                <c:pt idx="134">
                  <c:v>755</c:v>
                </c:pt>
                <c:pt idx="135">
                  <c:v>754</c:v>
                </c:pt>
                <c:pt idx="136">
                  <c:v>753</c:v>
                </c:pt>
                <c:pt idx="137">
                  <c:v>752</c:v>
                </c:pt>
                <c:pt idx="138">
                  <c:v>751</c:v>
                </c:pt>
                <c:pt idx="139">
                  <c:v>750</c:v>
                </c:pt>
                <c:pt idx="140">
                  <c:v>749</c:v>
                </c:pt>
                <c:pt idx="141">
                  <c:v>748</c:v>
                </c:pt>
                <c:pt idx="142">
                  <c:v>747</c:v>
                </c:pt>
                <c:pt idx="143">
                  <c:v>746</c:v>
                </c:pt>
                <c:pt idx="144">
                  <c:v>745</c:v>
                </c:pt>
                <c:pt idx="145">
                  <c:v>744</c:v>
                </c:pt>
                <c:pt idx="146">
                  <c:v>743</c:v>
                </c:pt>
                <c:pt idx="147">
                  <c:v>742</c:v>
                </c:pt>
                <c:pt idx="148">
                  <c:v>741</c:v>
                </c:pt>
                <c:pt idx="149">
                  <c:v>740</c:v>
                </c:pt>
                <c:pt idx="150">
                  <c:v>739</c:v>
                </c:pt>
                <c:pt idx="151">
                  <c:v>738</c:v>
                </c:pt>
                <c:pt idx="152">
                  <c:v>737</c:v>
                </c:pt>
                <c:pt idx="153">
                  <c:v>736</c:v>
                </c:pt>
                <c:pt idx="154">
                  <c:v>735</c:v>
                </c:pt>
                <c:pt idx="155">
                  <c:v>734</c:v>
                </c:pt>
                <c:pt idx="156">
                  <c:v>733</c:v>
                </c:pt>
                <c:pt idx="157">
                  <c:v>732</c:v>
                </c:pt>
                <c:pt idx="158">
                  <c:v>731</c:v>
                </c:pt>
                <c:pt idx="159">
                  <c:v>730</c:v>
                </c:pt>
                <c:pt idx="160">
                  <c:v>729</c:v>
                </c:pt>
                <c:pt idx="161">
                  <c:v>728</c:v>
                </c:pt>
                <c:pt idx="162">
                  <c:v>727</c:v>
                </c:pt>
                <c:pt idx="163">
                  <c:v>726</c:v>
                </c:pt>
                <c:pt idx="164">
                  <c:v>725</c:v>
                </c:pt>
                <c:pt idx="165">
                  <c:v>724</c:v>
                </c:pt>
                <c:pt idx="166">
                  <c:v>723</c:v>
                </c:pt>
                <c:pt idx="167">
                  <c:v>722</c:v>
                </c:pt>
                <c:pt idx="168">
                  <c:v>721</c:v>
                </c:pt>
                <c:pt idx="169">
                  <c:v>720</c:v>
                </c:pt>
                <c:pt idx="170">
                  <c:v>719</c:v>
                </c:pt>
                <c:pt idx="171">
                  <c:v>718</c:v>
                </c:pt>
                <c:pt idx="172">
                  <c:v>717</c:v>
                </c:pt>
                <c:pt idx="173">
                  <c:v>716</c:v>
                </c:pt>
                <c:pt idx="174">
                  <c:v>715</c:v>
                </c:pt>
                <c:pt idx="175">
                  <c:v>714</c:v>
                </c:pt>
                <c:pt idx="176">
                  <c:v>713</c:v>
                </c:pt>
                <c:pt idx="177">
                  <c:v>712</c:v>
                </c:pt>
                <c:pt idx="178">
                  <c:v>711</c:v>
                </c:pt>
                <c:pt idx="179">
                  <c:v>710</c:v>
                </c:pt>
                <c:pt idx="180">
                  <c:v>709</c:v>
                </c:pt>
                <c:pt idx="181">
                  <c:v>708</c:v>
                </c:pt>
                <c:pt idx="182">
                  <c:v>707</c:v>
                </c:pt>
                <c:pt idx="183">
                  <c:v>706</c:v>
                </c:pt>
                <c:pt idx="184">
                  <c:v>705</c:v>
                </c:pt>
                <c:pt idx="185">
                  <c:v>704</c:v>
                </c:pt>
                <c:pt idx="186">
                  <c:v>703</c:v>
                </c:pt>
                <c:pt idx="187">
                  <c:v>702</c:v>
                </c:pt>
                <c:pt idx="188">
                  <c:v>701</c:v>
                </c:pt>
                <c:pt idx="189">
                  <c:v>700</c:v>
                </c:pt>
                <c:pt idx="190">
                  <c:v>699</c:v>
                </c:pt>
                <c:pt idx="191">
                  <c:v>698</c:v>
                </c:pt>
                <c:pt idx="192">
                  <c:v>697</c:v>
                </c:pt>
                <c:pt idx="193">
                  <c:v>696</c:v>
                </c:pt>
                <c:pt idx="194">
                  <c:v>695</c:v>
                </c:pt>
                <c:pt idx="195">
                  <c:v>694</c:v>
                </c:pt>
                <c:pt idx="196">
                  <c:v>693</c:v>
                </c:pt>
                <c:pt idx="197">
                  <c:v>692</c:v>
                </c:pt>
                <c:pt idx="198">
                  <c:v>691</c:v>
                </c:pt>
                <c:pt idx="199">
                  <c:v>690</c:v>
                </c:pt>
                <c:pt idx="200">
                  <c:v>689</c:v>
                </c:pt>
                <c:pt idx="201">
                  <c:v>688</c:v>
                </c:pt>
                <c:pt idx="202">
                  <c:v>687</c:v>
                </c:pt>
                <c:pt idx="203">
                  <c:v>686</c:v>
                </c:pt>
                <c:pt idx="204">
                  <c:v>685</c:v>
                </c:pt>
                <c:pt idx="205">
                  <c:v>684</c:v>
                </c:pt>
                <c:pt idx="206">
                  <c:v>683</c:v>
                </c:pt>
                <c:pt idx="207">
                  <c:v>682</c:v>
                </c:pt>
                <c:pt idx="208">
                  <c:v>681</c:v>
                </c:pt>
                <c:pt idx="209">
                  <c:v>680</c:v>
                </c:pt>
                <c:pt idx="210">
                  <c:v>679</c:v>
                </c:pt>
                <c:pt idx="211">
                  <c:v>678</c:v>
                </c:pt>
                <c:pt idx="212">
                  <c:v>677</c:v>
                </c:pt>
                <c:pt idx="213">
                  <c:v>676</c:v>
                </c:pt>
                <c:pt idx="214">
                  <c:v>675</c:v>
                </c:pt>
                <c:pt idx="215">
                  <c:v>674</c:v>
                </c:pt>
                <c:pt idx="216">
                  <c:v>673</c:v>
                </c:pt>
                <c:pt idx="217">
                  <c:v>672</c:v>
                </c:pt>
                <c:pt idx="218">
                  <c:v>671</c:v>
                </c:pt>
                <c:pt idx="219">
                  <c:v>670</c:v>
                </c:pt>
                <c:pt idx="220">
                  <c:v>669</c:v>
                </c:pt>
                <c:pt idx="221">
                  <c:v>668</c:v>
                </c:pt>
                <c:pt idx="222">
                  <c:v>667</c:v>
                </c:pt>
                <c:pt idx="223">
                  <c:v>666</c:v>
                </c:pt>
                <c:pt idx="224">
                  <c:v>665</c:v>
                </c:pt>
                <c:pt idx="225">
                  <c:v>664</c:v>
                </c:pt>
                <c:pt idx="226">
                  <c:v>663</c:v>
                </c:pt>
                <c:pt idx="227">
                  <c:v>662</c:v>
                </c:pt>
                <c:pt idx="228">
                  <c:v>661</c:v>
                </c:pt>
                <c:pt idx="229">
                  <c:v>660</c:v>
                </c:pt>
                <c:pt idx="230">
                  <c:v>659</c:v>
                </c:pt>
                <c:pt idx="231">
                  <c:v>658</c:v>
                </c:pt>
                <c:pt idx="232">
                  <c:v>657</c:v>
                </c:pt>
                <c:pt idx="233">
                  <c:v>656</c:v>
                </c:pt>
                <c:pt idx="234">
                  <c:v>655</c:v>
                </c:pt>
                <c:pt idx="235">
                  <c:v>654</c:v>
                </c:pt>
                <c:pt idx="236">
                  <c:v>653</c:v>
                </c:pt>
                <c:pt idx="237">
                  <c:v>652</c:v>
                </c:pt>
                <c:pt idx="238">
                  <c:v>651</c:v>
                </c:pt>
                <c:pt idx="239">
                  <c:v>650</c:v>
                </c:pt>
                <c:pt idx="240">
                  <c:v>649</c:v>
                </c:pt>
                <c:pt idx="241">
                  <c:v>648</c:v>
                </c:pt>
                <c:pt idx="242">
                  <c:v>647</c:v>
                </c:pt>
                <c:pt idx="243">
                  <c:v>646</c:v>
                </c:pt>
                <c:pt idx="244">
                  <c:v>645</c:v>
                </c:pt>
                <c:pt idx="245">
                  <c:v>644</c:v>
                </c:pt>
                <c:pt idx="246">
                  <c:v>643</c:v>
                </c:pt>
                <c:pt idx="247">
                  <c:v>642</c:v>
                </c:pt>
                <c:pt idx="248">
                  <c:v>641</c:v>
                </c:pt>
                <c:pt idx="249">
                  <c:v>640</c:v>
                </c:pt>
                <c:pt idx="250">
                  <c:v>639</c:v>
                </c:pt>
                <c:pt idx="251">
                  <c:v>638</c:v>
                </c:pt>
                <c:pt idx="252">
                  <c:v>637</c:v>
                </c:pt>
                <c:pt idx="253">
                  <c:v>636</c:v>
                </c:pt>
                <c:pt idx="254">
                  <c:v>635</c:v>
                </c:pt>
                <c:pt idx="255">
                  <c:v>634</c:v>
                </c:pt>
                <c:pt idx="256">
                  <c:v>633</c:v>
                </c:pt>
                <c:pt idx="257">
                  <c:v>632</c:v>
                </c:pt>
                <c:pt idx="258">
                  <c:v>631</c:v>
                </c:pt>
                <c:pt idx="259">
                  <c:v>630</c:v>
                </c:pt>
                <c:pt idx="260">
                  <c:v>629</c:v>
                </c:pt>
                <c:pt idx="261">
                  <c:v>628</c:v>
                </c:pt>
                <c:pt idx="262">
                  <c:v>627</c:v>
                </c:pt>
                <c:pt idx="263">
                  <c:v>626</c:v>
                </c:pt>
                <c:pt idx="264">
                  <c:v>625</c:v>
                </c:pt>
                <c:pt idx="265">
                  <c:v>624</c:v>
                </c:pt>
                <c:pt idx="266">
                  <c:v>623</c:v>
                </c:pt>
                <c:pt idx="267">
                  <c:v>622</c:v>
                </c:pt>
                <c:pt idx="268">
                  <c:v>621</c:v>
                </c:pt>
                <c:pt idx="269">
                  <c:v>620</c:v>
                </c:pt>
                <c:pt idx="270">
                  <c:v>619</c:v>
                </c:pt>
                <c:pt idx="271">
                  <c:v>618</c:v>
                </c:pt>
                <c:pt idx="272">
                  <c:v>617</c:v>
                </c:pt>
                <c:pt idx="273">
                  <c:v>616</c:v>
                </c:pt>
                <c:pt idx="274">
                  <c:v>615</c:v>
                </c:pt>
                <c:pt idx="275">
                  <c:v>614</c:v>
                </c:pt>
                <c:pt idx="276">
                  <c:v>613</c:v>
                </c:pt>
                <c:pt idx="277">
                  <c:v>612</c:v>
                </c:pt>
                <c:pt idx="278">
                  <c:v>611</c:v>
                </c:pt>
                <c:pt idx="279">
                  <c:v>610</c:v>
                </c:pt>
                <c:pt idx="280">
                  <c:v>609</c:v>
                </c:pt>
                <c:pt idx="281">
                  <c:v>608</c:v>
                </c:pt>
                <c:pt idx="282">
                  <c:v>607</c:v>
                </c:pt>
                <c:pt idx="283">
                  <c:v>606</c:v>
                </c:pt>
                <c:pt idx="284">
                  <c:v>605</c:v>
                </c:pt>
                <c:pt idx="285">
                  <c:v>604</c:v>
                </c:pt>
                <c:pt idx="286">
                  <c:v>603</c:v>
                </c:pt>
                <c:pt idx="287">
                  <c:v>602</c:v>
                </c:pt>
                <c:pt idx="288">
                  <c:v>601</c:v>
                </c:pt>
                <c:pt idx="289">
                  <c:v>600</c:v>
                </c:pt>
                <c:pt idx="290">
                  <c:v>599</c:v>
                </c:pt>
                <c:pt idx="291">
                  <c:v>598</c:v>
                </c:pt>
                <c:pt idx="292">
                  <c:v>597</c:v>
                </c:pt>
                <c:pt idx="293">
                  <c:v>596</c:v>
                </c:pt>
                <c:pt idx="294">
                  <c:v>595</c:v>
                </c:pt>
                <c:pt idx="295">
                  <c:v>594</c:v>
                </c:pt>
                <c:pt idx="296">
                  <c:v>593</c:v>
                </c:pt>
                <c:pt idx="297">
                  <c:v>592</c:v>
                </c:pt>
                <c:pt idx="298">
                  <c:v>591</c:v>
                </c:pt>
                <c:pt idx="299">
                  <c:v>590</c:v>
                </c:pt>
                <c:pt idx="300">
                  <c:v>589</c:v>
                </c:pt>
                <c:pt idx="301">
                  <c:v>588</c:v>
                </c:pt>
                <c:pt idx="302">
                  <c:v>587</c:v>
                </c:pt>
                <c:pt idx="303">
                  <c:v>586</c:v>
                </c:pt>
                <c:pt idx="304">
                  <c:v>585</c:v>
                </c:pt>
                <c:pt idx="305">
                  <c:v>584</c:v>
                </c:pt>
                <c:pt idx="306">
                  <c:v>583</c:v>
                </c:pt>
                <c:pt idx="307">
                  <c:v>582</c:v>
                </c:pt>
                <c:pt idx="308">
                  <c:v>581</c:v>
                </c:pt>
                <c:pt idx="309">
                  <c:v>580</c:v>
                </c:pt>
                <c:pt idx="310">
                  <c:v>579</c:v>
                </c:pt>
                <c:pt idx="311">
                  <c:v>578</c:v>
                </c:pt>
                <c:pt idx="312">
                  <c:v>577</c:v>
                </c:pt>
                <c:pt idx="313">
                  <c:v>576</c:v>
                </c:pt>
                <c:pt idx="314">
                  <c:v>575</c:v>
                </c:pt>
                <c:pt idx="315">
                  <c:v>574</c:v>
                </c:pt>
                <c:pt idx="316">
                  <c:v>573</c:v>
                </c:pt>
                <c:pt idx="317">
                  <c:v>572</c:v>
                </c:pt>
                <c:pt idx="318">
                  <c:v>571</c:v>
                </c:pt>
                <c:pt idx="319">
                  <c:v>570</c:v>
                </c:pt>
                <c:pt idx="320">
                  <c:v>569</c:v>
                </c:pt>
                <c:pt idx="321">
                  <c:v>568</c:v>
                </c:pt>
                <c:pt idx="322">
                  <c:v>567</c:v>
                </c:pt>
                <c:pt idx="323">
                  <c:v>566</c:v>
                </c:pt>
                <c:pt idx="324">
                  <c:v>565</c:v>
                </c:pt>
                <c:pt idx="325">
                  <c:v>564</c:v>
                </c:pt>
                <c:pt idx="326">
                  <c:v>563</c:v>
                </c:pt>
                <c:pt idx="327">
                  <c:v>562</c:v>
                </c:pt>
                <c:pt idx="328">
                  <c:v>561</c:v>
                </c:pt>
                <c:pt idx="329">
                  <c:v>560</c:v>
                </c:pt>
                <c:pt idx="330">
                  <c:v>559</c:v>
                </c:pt>
                <c:pt idx="331">
                  <c:v>558</c:v>
                </c:pt>
                <c:pt idx="332">
                  <c:v>557</c:v>
                </c:pt>
                <c:pt idx="333">
                  <c:v>556</c:v>
                </c:pt>
                <c:pt idx="334">
                  <c:v>555</c:v>
                </c:pt>
                <c:pt idx="335">
                  <c:v>554</c:v>
                </c:pt>
                <c:pt idx="336">
                  <c:v>553</c:v>
                </c:pt>
                <c:pt idx="337">
                  <c:v>552</c:v>
                </c:pt>
                <c:pt idx="338">
                  <c:v>551</c:v>
                </c:pt>
                <c:pt idx="339">
                  <c:v>550</c:v>
                </c:pt>
                <c:pt idx="340">
                  <c:v>549</c:v>
                </c:pt>
                <c:pt idx="341">
                  <c:v>548</c:v>
                </c:pt>
                <c:pt idx="342">
                  <c:v>547</c:v>
                </c:pt>
                <c:pt idx="343">
                  <c:v>546</c:v>
                </c:pt>
                <c:pt idx="344">
                  <c:v>545</c:v>
                </c:pt>
                <c:pt idx="345">
                  <c:v>544</c:v>
                </c:pt>
                <c:pt idx="346">
                  <c:v>543</c:v>
                </c:pt>
                <c:pt idx="347">
                  <c:v>542</c:v>
                </c:pt>
                <c:pt idx="348">
                  <c:v>541</c:v>
                </c:pt>
                <c:pt idx="349">
                  <c:v>540</c:v>
                </c:pt>
                <c:pt idx="350">
                  <c:v>539</c:v>
                </c:pt>
                <c:pt idx="351">
                  <c:v>538</c:v>
                </c:pt>
                <c:pt idx="352">
                  <c:v>537</c:v>
                </c:pt>
                <c:pt idx="353">
                  <c:v>536</c:v>
                </c:pt>
                <c:pt idx="354">
                  <c:v>535</c:v>
                </c:pt>
                <c:pt idx="355">
                  <c:v>534</c:v>
                </c:pt>
                <c:pt idx="356">
                  <c:v>533</c:v>
                </c:pt>
                <c:pt idx="357">
                  <c:v>532</c:v>
                </c:pt>
                <c:pt idx="358">
                  <c:v>531</c:v>
                </c:pt>
                <c:pt idx="359">
                  <c:v>530</c:v>
                </c:pt>
                <c:pt idx="360">
                  <c:v>529</c:v>
                </c:pt>
                <c:pt idx="361">
                  <c:v>528</c:v>
                </c:pt>
                <c:pt idx="362">
                  <c:v>527</c:v>
                </c:pt>
                <c:pt idx="363">
                  <c:v>526</c:v>
                </c:pt>
                <c:pt idx="364">
                  <c:v>525</c:v>
                </c:pt>
                <c:pt idx="365">
                  <c:v>524</c:v>
                </c:pt>
                <c:pt idx="366">
                  <c:v>523</c:v>
                </c:pt>
                <c:pt idx="367">
                  <c:v>522</c:v>
                </c:pt>
                <c:pt idx="368">
                  <c:v>521</c:v>
                </c:pt>
                <c:pt idx="369">
                  <c:v>520</c:v>
                </c:pt>
                <c:pt idx="370">
                  <c:v>519</c:v>
                </c:pt>
                <c:pt idx="371">
                  <c:v>518</c:v>
                </c:pt>
                <c:pt idx="372">
                  <c:v>517</c:v>
                </c:pt>
                <c:pt idx="373">
                  <c:v>516</c:v>
                </c:pt>
                <c:pt idx="374">
                  <c:v>515</c:v>
                </c:pt>
                <c:pt idx="375">
                  <c:v>514</c:v>
                </c:pt>
                <c:pt idx="376">
                  <c:v>513</c:v>
                </c:pt>
                <c:pt idx="377">
                  <c:v>512</c:v>
                </c:pt>
                <c:pt idx="378">
                  <c:v>511</c:v>
                </c:pt>
                <c:pt idx="379">
                  <c:v>510</c:v>
                </c:pt>
                <c:pt idx="380">
                  <c:v>509</c:v>
                </c:pt>
                <c:pt idx="381">
                  <c:v>508</c:v>
                </c:pt>
                <c:pt idx="382">
                  <c:v>507</c:v>
                </c:pt>
                <c:pt idx="383">
                  <c:v>506</c:v>
                </c:pt>
                <c:pt idx="384">
                  <c:v>505</c:v>
                </c:pt>
                <c:pt idx="385">
                  <c:v>504</c:v>
                </c:pt>
                <c:pt idx="386">
                  <c:v>503</c:v>
                </c:pt>
                <c:pt idx="387">
                  <c:v>502</c:v>
                </c:pt>
                <c:pt idx="388">
                  <c:v>501</c:v>
                </c:pt>
                <c:pt idx="389">
                  <c:v>500</c:v>
                </c:pt>
                <c:pt idx="390">
                  <c:v>499</c:v>
                </c:pt>
                <c:pt idx="391">
                  <c:v>498</c:v>
                </c:pt>
                <c:pt idx="392">
                  <c:v>497</c:v>
                </c:pt>
                <c:pt idx="393">
                  <c:v>496</c:v>
                </c:pt>
                <c:pt idx="394">
                  <c:v>495</c:v>
                </c:pt>
                <c:pt idx="395">
                  <c:v>494</c:v>
                </c:pt>
                <c:pt idx="396">
                  <c:v>493</c:v>
                </c:pt>
                <c:pt idx="397">
                  <c:v>492</c:v>
                </c:pt>
                <c:pt idx="398">
                  <c:v>491</c:v>
                </c:pt>
                <c:pt idx="399">
                  <c:v>490</c:v>
                </c:pt>
                <c:pt idx="400">
                  <c:v>489</c:v>
                </c:pt>
                <c:pt idx="401">
                  <c:v>488</c:v>
                </c:pt>
                <c:pt idx="402">
                  <c:v>487</c:v>
                </c:pt>
                <c:pt idx="403">
                  <c:v>486</c:v>
                </c:pt>
                <c:pt idx="404">
                  <c:v>485</c:v>
                </c:pt>
                <c:pt idx="405">
                  <c:v>484</c:v>
                </c:pt>
                <c:pt idx="406">
                  <c:v>483</c:v>
                </c:pt>
                <c:pt idx="407">
                  <c:v>482</c:v>
                </c:pt>
                <c:pt idx="408">
                  <c:v>481</c:v>
                </c:pt>
                <c:pt idx="409">
                  <c:v>480</c:v>
                </c:pt>
                <c:pt idx="410">
                  <c:v>479</c:v>
                </c:pt>
                <c:pt idx="411">
                  <c:v>478</c:v>
                </c:pt>
                <c:pt idx="412">
                  <c:v>477</c:v>
                </c:pt>
                <c:pt idx="413">
                  <c:v>476</c:v>
                </c:pt>
                <c:pt idx="414">
                  <c:v>475</c:v>
                </c:pt>
                <c:pt idx="415">
                  <c:v>474</c:v>
                </c:pt>
                <c:pt idx="416">
                  <c:v>473</c:v>
                </c:pt>
                <c:pt idx="417">
                  <c:v>472</c:v>
                </c:pt>
                <c:pt idx="418">
                  <c:v>471</c:v>
                </c:pt>
                <c:pt idx="419">
                  <c:v>470</c:v>
                </c:pt>
                <c:pt idx="420">
                  <c:v>469</c:v>
                </c:pt>
                <c:pt idx="421">
                  <c:v>468</c:v>
                </c:pt>
                <c:pt idx="422">
                  <c:v>467</c:v>
                </c:pt>
                <c:pt idx="423">
                  <c:v>466</c:v>
                </c:pt>
                <c:pt idx="424">
                  <c:v>465</c:v>
                </c:pt>
                <c:pt idx="425">
                  <c:v>464</c:v>
                </c:pt>
                <c:pt idx="426">
                  <c:v>463</c:v>
                </c:pt>
                <c:pt idx="427">
                  <c:v>462</c:v>
                </c:pt>
                <c:pt idx="428">
                  <c:v>461</c:v>
                </c:pt>
                <c:pt idx="429">
                  <c:v>460</c:v>
                </c:pt>
                <c:pt idx="430">
                  <c:v>459</c:v>
                </c:pt>
                <c:pt idx="431">
                  <c:v>458</c:v>
                </c:pt>
                <c:pt idx="432">
                  <c:v>457</c:v>
                </c:pt>
                <c:pt idx="433">
                  <c:v>456</c:v>
                </c:pt>
                <c:pt idx="434">
                  <c:v>455</c:v>
                </c:pt>
                <c:pt idx="435">
                  <c:v>454</c:v>
                </c:pt>
                <c:pt idx="436">
                  <c:v>453</c:v>
                </c:pt>
                <c:pt idx="437">
                  <c:v>452</c:v>
                </c:pt>
                <c:pt idx="438">
                  <c:v>451</c:v>
                </c:pt>
                <c:pt idx="439">
                  <c:v>450</c:v>
                </c:pt>
                <c:pt idx="440">
                  <c:v>449</c:v>
                </c:pt>
                <c:pt idx="441">
                  <c:v>448</c:v>
                </c:pt>
                <c:pt idx="442">
                  <c:v>447</c:v>
                </c:pt>
                <c:pt idx="443">
                  <c:v>446</c:v>
                </c:pt>
                <c:pt idx="444">
                  <c:v>445</c:v>
                </c:pt>
                <c:pt idx="445">
                  <c:v>444</c:v>
                </c:pt>
                <c:pt idx="446">
                  <c:v>443</c:v>
                </c:pt>
                <c:pt idx="447">
                  <c:v>442</c:v>
                </c:pt>
                <c:pt idx="448">
                  <c:v>441</c:v>
                </c:pt>
                <c:pt idx="449">
                  <c:v>440</c:v>
                </c:pt>
                <c:pt idx="450">
                  <c:v>439</c:v>
                </c:pt>
                <c:pt idx="451">
                  <c:v>438</c:v>
                </c:pt>
                <c:pt idx="452">
                  <c:v>437</c:v>
                </c:pt>
                <c:pt idx="453">
                  <c:v>436</c:v>
                </c:pt>
                <c:pt idx="454">
                  <c:v>435</c:v>
                </c:pt>
                <c:pt idx="455">
                  <c:v>434</c:v>
                </c:pt>
                <c:pt idx="456">
                  <c:v>433</c:v>
                </c:pt>
                <c:pt idx="457">
                  <c:v>432</c:v>
                </c:pt>
                <c:pt idx="458">
                  <c:v>431</c:v>
                </c:pt>
                <c:pt idx="459">
                  <c:v>430</c:v>
                </c:pt>
                <c:pt idx="460">
                  <c:v>429</c:v>
                </c:pt>
                <c:pt idx="461">
                  <c:v>428</c:v>
                </c:pt>
                <c:pt idx="462">
                  <c:v>427</c:v>
                </c:pt>
                <c:pt idx="463">
                  <c:v>426</c:v>
                </c:pt>
                <c:pt idx="464">
                  <c:v>425</c:v>
                </c:pt>
                <c:pt idx="465">
                  <c:v>424</c:v>
                </c:pt>
                <c:pt idx="466">
                  <c:v>423</c:v>
                </c:pt>
                <c:pt idx="467">
                  <c:v>422</c:v>
                </c:pt>
                <c:pt idx="468">
                  <c:v>421</c:v>
                </c:pt>
                <c:pt idx="469">
                  <c:v>420</c:v>
                </c:pt>
                <c:pt idx="470">
                  <c:v>419</c:v>
                </c:pt>
                <c:pt idx="471">
                  <c:v>418</c:v>
                </c:pt>
                <c:pt idx="472">
                  <c:v>417</c:v>
                </c:pt>
                <c:pt idx="473">
                  <c:v>416</c:v>
                </c:pt>
                <c:pt idx="474">
                  <c:v>415</c:v>
                </c:pt>
                <c:pt idx="475">
                  <c:v>414</c:v>
                </c:pt>
                <c:pt idx="476">
                  <c:v>413</c:v>
                </c:pt>
                <c:pt idx="477">
                  <c:v>412</c:v>
                </c:pt>
                <c:pt idx="478">
                  <c:v>411</c:v>
                </c:pt>
                <c:pt idx="479">
                  <c:v>410</c:v>
                </c:pt>
                <c:pt idx="480">
                  <c:v>409</c:v>
                </c:pt>
                <c:pt idx="481">
                  <c:v>408</c:v>
                </c:pt>
                <c:pt idx="482">
                  <c:v>407</c:v>
                </c:pt>
                <c:pt idx="483">
                  <c:v>406</c:v>
                </c:pt>
                <c:pt idx="484">
                  <c:v>405</c:v>
                </c:pt>
                <c:pt idx="485">
                  <c:v>404</c:v>
                </c:pt>
                <c:pt idx="486">
                  <c:v>403</c:v>
                </c:pt>
                <c:pt idx="487">
                  <c:v>402</c:v>
                </c:pt>
                <c:pt idx="488">
                  <c:v>401</c:v>
                </c:pt>
                <c:pt idx="489">
                  <c:v>400</c:v>
                </c:pt>
                <c:pt idx="490">
                  <c:v>399</c:v>
                </c:pt>
                <c:pt idx="491">
                  <c:v>398</c:v>
                </c:pt>
                <c:pt idx="492">
                  <c:v>397</c:v>
                </c:pt>
                <c:pt idx="493">
                  <c:v>396</c:v>
                </c:pt>
                <c:pt idx="494">
                  <c:v>395</c:v>
                </c:pt>
                <c:pt idx="495">
                  <c:v>394</c:v>
                </c:pt>
                <c:pt idx="496">
                  <c:v>393</c:v>
                </c:pt>
                <c:pt idx="497">
                  <c:v>392</c:v>
                </c:pt>
                <c:pt idx="498">
                  <c:v>391</c:v>
                </c:pt>
                <c:pt idx="499">
                  <c:v>390</c:v>
                </c:pt>
                <c:pt idx="500">
                  <c:v>389</c:v>
                </c:pt>
                <c:pt idx="501">
                  <c:v>388</c:v>
                </c:pt>
                <c:pt idx="502">
                  <c:v>387</c:v>
                </c:pt>
                <c:pt idx="503">
                  <c:v>386</c:v>
                </c:pt>
                <c:pt idx="504">
                  <c:v>385</c:v>
                </c:pt>
                <c:pt idx="505">
                  <c:v>384</c:v>
                </c:pt>
                <c:pt idx="506">
                  <c:v>383</c:v>
                </c:pt>
                <c:pt idx="507">
                  <c:v>382</c:v>
                </c:pt>
                <c:pt idx="508">
                  <c:v>381</c:v>
                </c:pt>
                <c:pt idx="509">
                  <c:v>380</c:v>
                </c:pt>
                <c:pt idx="510">
                  <c:v>379</c:v>
                </c:pt>
                <c:pt idx="511">
                  <c:v>378</c:v>
                </c:pt>
                <c:pt idx="512">
                  <c:v>377</c:v>
                </c:pt>
                <c:pt idx="513">
                  <c:v>376</c:v>
                </c:pt>
                <c:pt idx="514">
                  <c:v>375</c:v>
                </c:pt>
                <c:pt idx="515">
                  <c:v>374</c:v>
                </c:pt>
                <c:pt idx="516">
                  <c:v>373</c:v>
                </c:pt>
                <c:pt idx="517">
                  <c:v>372</c:v>
                </c:pt>
                <c:pt idx="518">
                  <c:v>371</c:v>
                </c:pt>
                <c:pt idx="519">
                  <c:v>370</c:v>
                </c:pt>
                <c:pt idx="520">
                  <c:v>369</c:v>
                </c:pt>
                <c:pt idx="521">
                  <c:v>368</c:v>
                </c:pt>
                <c:pt idx="522">
                  <c:v>367</c:v>
                </c:pt>
                <c:pt idx="523">
                  <c:v>366</c:v>
                </c:pt>
                <c:pt idx="524">
                  <c:v>365</c:v>
                </c:pt>
                <c:pt idx="525">
                  <c:v>364</c:v>
                </c:pt>
                <c:pt idx="526">
                  <c:v>363</c:v>
                </c:pt>
                <c:pt idx="527">
                  <c:v>362</c:v>
                </c:pt>
                <c:pt idx="528">
                  <c:v>361</c:v>
                </c:pt>
                <c:pt idx="529">
                  <c:v>360</c:v>
                </c:pt>
                <c:pt idx="530">
                  <c:v>359</c:v>
                </c:pt>
                <c:pt idx="531">
                  <c:v>358</c:v>
                </c:pt>
                <c:pt idx="532">
                  <c:v>357</c:v>
                </c:pt>
                <c:pt idx="533">
                  <c:v>356</c:v>
                </c:pt>
                <c:pt idx="534">
                  <c:v>355</c:v>
                </c:pt>
                <c:pt idx="535">
                  <c:v>354</c:v>
                </c:pt>
                <c:pt idx="536">
                  <c:v>353</c:v>
                </c:pt>
                <c:pt idx="537">
                  <c:v>352</c:v>
                </c:pt>
                <c:pt idx="538">
                  <c:v>351</c:v>
                </c:pt>
                <c:pt idx="539">
                  <c:v>350</c:v>
                </c:pt>
                <c:pt idx="540">
                  <c:v>349</c:v>
                </c:pt>
                <c:pt idx="541">
                  <c:v>348</c:v>
                </c:pt>
                <c:pt idx="542">
                  <c:v>347</c:v>
                </c:pt>
                <c:pt idx="543">
                  <c:v>346</c:v>
                </c:pt>
                <c:pt idx="544">
                  <c:v>345</c:v>
                </c:pt>
                <c:pt idx="545">
                  <c:v>344</c:v>
                </c:pt>
                <c:pt idx="546">
                  <c:v>343</c:v>
                </c:pt>
                <c:pt idx="547">
                  <c:v>342</c:v>
                </c:pt>
                <c:pt idx="548">
                  <c:v>341</c:v>
                </c:pt>
                <c:pt idx="549">
                  <c:v>340</c:v>
                </c:pt>
                <c:pt idx="550">
                  <c:v>339</c:v>
                </c:pt>
                <c:pt idx="551">
                  <c:v>338</c:v>
                </c:pt>
                <c:pt idx="552">
                  <c:v>337</c:v>
                </c:pt>
                <c:pt idx="553">
                  <c:v>336</c:v>
                </c:pt>
                <c:pt idx="554">
                  <c:v>335</c:v>
                </c:pt>
                <c:pt idx="555">
                  <c:v>334</c:v>
                </c:pt>
                <c:pt idx="556">
                  <c:v>333</c:v>
                </c:pt>
                <c:pt idx="557">
                  <c:v>332</c:v>
                </c:pt>
                <c:pt idx="558">
                  <c:v>331</c:v>
                </c:pt>
                <c:pt idx="559">
                  <c:v>330</c:v>
                </c:pt>
                <c:pt idx="560">
                  <c:v>329</c:v>
                </c:pt>
                <c:pt idx="561">
                  <c:v>328</c:v>
                </c:pt>
                <c:pt idx="562">
                  <c:v>327</c:v>
                </c:pt>
                <c:pt idx="563">
                  <c:v>326</c:v>
                </c:pt>
                <c:pt idx="564">
                  <c:v>325</c:v>
                </c:pt>
                <c:pt idx="565">
                  <c:v>324</c:v>
                </c:pt>
                <c:pt idx="566">
                  <c:v>323</c:v>
                </c:pt>
                <c:pt idx="567">
                  <c:v>322</c:v>
                </c:pt>
                <c:pt idx="568">
                  <c:v>321</c:v>
                </c:pt>
                <c:pt idx="569">
                  <c:v>320</c:v>
                </c:pt>
                <c:pt idx="570">
                  <c:v>319</c:v>
                </c:pt>
                <c:pt idx="571">
                  <c:v>318</c:v>
                </c:pt>
                <c:pt idx="572">
                  <c:v>317</c:v>
                </c:pt>
                <c:pt idx="573">
                  <c:v>316</c:v>
                </c:pt>
                <c:pt idx="574">
                  <c:v>315</c:v>
                </c:pt>
                <c:pt idx="575">
                  <c:v>314</c:v>
                </c:pt>
                <c:pt idx="576">
                  <c:v>313</c:v>
                </c:pt>
                <c:pt idx="577">
                  <c:v>312</c:v>
                </c:pt>
                <c:pt idx="578">
                  <c:v>311</c:v>
                </c:pt>
                <c:pt idx="579">
                  <c:v>310</c:v>
                </c:pt>
                <c:pt idx="580">
                  <c:v>309</c:v>
                </c:pt>
                <c:pt idx="581">
                  <c:v>308</c:v>
                </c:pt>
                <c:pt idx="582">
                  <c:v>307</c:v>
                </c:pt>
                <c:pt idx="583">
                  <c:v>306</c:v>
                </c:pt>
                <c:pt idx="584">
                  <c:v>305</c:v>
                </c:pt>
                <c:pt idx="585">
                  <c:v>304</c:v>
                </c:pt>
                <c:pt idx="586">
                  <c:v>303</c:v>
                </c:pt>
                <c:pt idx="587">
                  <c:v>302</c:v>
                </c:pt>
                <c:pt idx="588">
                  <c:v>301</c:v>
                </c:pt>
                <c:pt idx="589">
                  <c:v>300</c:v>
                </c:pt>
                <c:pt idx="590">
                  <c:v>299</c:v>
                </c:pt>
                <c:pt idx="591">
                  <c:v>298</c:v>
                </c:pt>
                <c:pt idx="592">
                  <c:v>297</c:v>
                </c:pt>
                <c:pt idx="593">
                  <c:v>296</c:v>
                </c:pt>
                <c:pt idx="594">
                  <c:v>295</c:v>
                </c:pt>
                <c:pt idx="595">
                  <c:v>294</c:v>
                </c:pt>
                <c:pt idx="596">
                  <c:v>293</c:v>
                </c:pt>
                <c:pt idx="597">
                  <c:v>292</c:v>
                </c:pt>
                <c:pt idx="598">
                  <c:v>291</c:v>
                </c:pt>
                <c:pt idx="599">
                  <c:v>290</c:v>
                </c:pt>
                <c:pt idx="600">
                  <c:v>289</c:v>
                </c:pt>
                <c:pt idx="601">
                  <c:v>288</c:v>
                </c:pt>
                <c:pt idx="602">
                  <c:v>287</c:v>
                </c:pt>
                <c:pt idx="603">
                  <c:v>286</c:v>
                </c:pt>
                <c:pt idx="604">
                  <c:v>285</c:v>
                </c:pt>
                <c:pt idx="605">
                  <c:v>284</c:v>
                </c:pt>
                <c:pt idx="606">
                  <c:v>283</c:v>
                </c:pt>
                <c:pt idx="607">
                  <c:v>282</c:v>
                </c:pt>
                <c:pt idx="608">
                  <c:v>281</c:v>
                </c:pt>
                <c:pt idx="609">
                  <c:v>280</c:v>
                </c:pt>
                <c:pt idx="610">
                  <c:v>279</c:v>
                </c:pt>
                <c:pt idx="611">
                  <c:v>278</c:v>
                </c:pt>
                <c:pt idx="612">
                  <c:v>277</c:v>
                </c:pt>
                <c:pt idx="613">
                  <c:v>276</c:v>
                </c:pt>
                <c:pt idx="614">
                  <c:v>275</c:v>
                </c:pt>
                <c:pt idx="615">
                  <c:v>274</c:v>
                </c:pt>
                <c:pt idx="616">
                  <c:v>273</c:v>
                </c:pt>
                <c:pt idx="617">
                  <c:v>272</c:v>
                </c:pt>
                <c:pt idx="618">
                  <c:v>271</c:v>
                </c:pt>
                <c:pt idx="619">
                  <c:v>270</c:v>
                </c:pt>
                <c:pt idx="620">
                  <c:v>269</c:v>
                </c:pt>
                <c:pt idx="621">
                  <c:v>268</c:v>
                </c:pt>
                <c:pt idx="622">
                  <c:v>267</c:v>
                </c:pt>
                <c:pt idx="623">
                  <c:v>266</c:v>
                </c:pt>
                <c:pt idx="624">
                  <c:v>265</c:v>
                </c:pt>
                <c:pt idx="625">
                  <c:v>264</c:v>
                </c:pt>
                <c:pt idx="626">
                  <c:v>263</c:v>
                </c:pt>
                <c:pt idx="627">
                  <c:v>262</c:v>
                </c:pt>
                <c:pt idx="628">
                  <c:v>261</c:v>
                </c:pt>
                <c:pt idx="629">
                  <c:v>260</c:v>
                </c:pt>
                <c:pt idx="630">
                  <c:v>259</c:v>
                </c:pt>
                <c:pt idx="631">
                  <c:v>258</c:v>
                </c:pt>
                <c:pt idx="632">
                  <c:v>257</c:v>
                </c:pt>
                <c:pt idx="633">
                  <c:v>256</c:v>
                </c:pt>
                <c:pt idx="634">
                  <c:v>255</c:v>
                </c:pt>
                <c:pt idx="635">
                  <c:v>254</c:v>
                </c:pt>
                <c:pt idx="636">
                  <c:v>253</c:v>
                </c:pt>
                <c:pt idx="637">
                  <c:v>252</c:v>
                </c:pt>
                <c:pt idx="638">
                  <c:v>251</c:v>
                </c:pt>
                <c:pt idx="639">
                  <c:v>250</c:v>
                </c:pt>
                <c:pt idx="640">
                  <c:v>249</c:v>
                </c:pt>
                <c:pt idx="641">
                  <c:v>248</c:v>
                </c:pt>
                <c:pt idx="642">
                  <c:v>247</c:v>
                </c:pt>
                <c:pt idx="643">
                  <c:v>246</c:v>
                </c:pt>
                <c:pt idx="644">
                  <c:v>245</c:v>
                </c:pt>
                <c:pt idx="645">
                  <c:v>244</c:v>
                </c:pt>
                <c:pt idx="646">
                  <c:v>243</c:v>
                </c:pt>
                <c:pt idx="647">
                  <c:v>242</c:v>
                </c:pt>
                <c:pt idx="648">
                  <c:v>241</c:v>
                </c:pt>
                <c:pt idx="649">
                  <c:v>240</c:v>
                </c:pt>
                <c:pt idx="650">
                  <c:v>239</c:v>
                </c:pt>
                <c:pt idx="651">
                  <c:v>238</c:v>
                </c:pt>
                <c:pt idx="652">
                  <c:v>237</c:v>
                </c:pt>
                <c:pt idx="653">
                  <c:v>236</c:v>
                </c:pt>
                <c:pt idx="654">
                  <c:v>235</c:v>
                </c:pt>
                <c:pt idx="655">
                  <c:v>234</c:v>
                </c:pt>
                <c:pt idx="656">
                  <c:v>233</c:v>
                </c:pt>
                <c:pt idx="657">
                  <c:v>232</c:v>
                </c:pt>
                <c:pt idx="658">
                  <c:v>231</c:v>
                </c:pt>
                <c:pt idx="659">
                  <c:v>230</c:v>
                </c:pt>
                <c:pt idx="660">
                  <c:v>229</c:v>
                </c:pt>
                <c:pt idx="661">
                  <c:v>228</c:v>
                </c:pt>
                <c:pt idx="662">
                  <c:v>227</c:v>
                </c:pt>
                <c:pt idx="663">
                  <c:v>226</c:v>
                </c:pt>
                <c:pt idx="664">
                  <c:v>225</c:v>
                </c:pt>
                <c:pt idx="665">
                  <c:v>224</c:v>
                </c:pt>
                <c:pt idx="666">
                  <c:v>223</c:v>
                </c:pt>
                <c:pt idx="667">
                  <c:v>222</c:v>
                </c:pt>
                <c:pt idx="668">
                  <c:v>221</c:v>
                </c:pt>
                <c:pt idx="669">
                  <c:v>220</c:v>
                </c:pt>
                <c:pt idx="670">
                  <c:v>219</c:v>
                </c:pt>
                <c:pt idx="671">
                  <c:v>218</c:v>
                </c:pt>
                <c:pt idx="672">
                  <c:v>217</c:v>
                </c:pt>
                <c:pt idx="673">
                  <c:v>216</c:v>
                </c:pt>
                <c:pt idx="674">
                  <c:v>215</c:v>
                </c:pt>
                <c:pt idx="675">
                  <c:v>214</c:v>
                </c:pt>
                <c:pt idx="676">
                  <c:v>213</c:v>
                </c:pt>
                <c:pt idx="677">
                  <c:v>212</c:v>
                </c:pt>
                <c:pt idx="678">
                  <c:v>211</c:v>
                </c:pt>
                <c:pt idx="679">
                  <c:v>210</c:v>
                </c:pt>
                <c:pt idx="680">
                  <c:v>209</c:v>
                </c:pt>
                <c:pt idx="681">
                  <c:v>208</c:v>
                </c:pt>
                <c:pt idx="682">
                  <c:v>207</c:v>
                </c:pt>
                <c:pt idx="683">
                  <c:v>206</c:v>
                </c:pt>
                <c:pt idx="684">
                  <c:v>205</c:v>
                </c:pt>
                <c:pt idx="685">
                  <c:v>204</c:v>
                </c:pt>
                <c:pt idx="686">
                  <c:v>203</c:v>
                </c:pt>
                <c:pt idx="687">
                  <c:v>202</c:v>
                </c:pt>
                <c:pt idx="688">
                  <c:v>201</c:v>
                </c:pt>
                <c:pt idx="689">
                  <c:v>200</c:v>
                </c:pt>
                <c:pt idx="690">
                  <c:v>199</c:v>
                </c:pt>
                <c:pt idx="691">
                  <c:v>198</c:v>
                </c:pt>
                <c:pt idx="692">
                  <c:v>197</c:v>
                </c:pt>
                <c:pt idx="693">
                  <c:v>196</c:v>
                </c:pt>
                <c:pt idx="694">
                  <c:v>195</c:v>
                </c:pt>
                <c:pt idx="695">
                  <c:v>194</c:v>
                </c:pt>
                <c:pt idx="696">
                  <c:v>193</c:v>
                </c:pt>
                <c:pt idx="697">
                  <c:v>192</c:v>
                </c:pt>
                <c:pt idx="698">
                  <c:v>191</c:v>
                </c:pt>
                <c:pt idx="699">
                  <c:v>190</c:v>
                </c:pt>
                <c:pt idx="700">
                  <c:v>189</c:v>
                </c:pt>
                <c:pt idx="701">
                  <c:v>188</c:v>
                </c:pt>
                <c:pt idx="702">
                  <c:v>187</c:v>
                </c:pt>
                <c:pt idx="703">
                  <c:v>186</c:v>
                </c:pt>
                <c:pt idx="704">
                  <c:v>185</c:v>
                </c:pt>
                <c:pt idx="705">
                  <c:v>184</c:v>
                </c:pt>
                <c:pt idx="706">
                  <c:v>183</c:v>
                </c:pt>
                <c:pt idx="707">
                  <c:v>182</c:v>
                </c:pt>
                <c:pt idx="708">
                  <c:v>181</c:v>
                </c:pt>
                <c:pt idx="709">
                  <c:v>180</c:v>
                </c:pt>
                <c:pt idx="710">
                  <c:v>179</c:v>
                </c:pt>
                <c:pt idx="711">
                  <c:v>178</c:v>
                </c:pt>
                <c:pt idx="712">
                  <c:v>177</c:v>
                </c:pt>
                <c:pt idx="713">
                  <c:v>176</c:v>
                </c:pt>
                <c:pt idx="714">
                  <c:v>175</c:v>
                </c:pt>
                <c:pt idx="715">
                  <c:v>174</c:v>
                </c:pt>
                <c:pt idx="716">
                  <c:v>173</c:v>
                </c:pt>
                <c:pt idx="717">
                  <c:v>172</c:v>
                </c:pt>
                <c:pt idx="718">
                  <c:v>171</c:v>
                </c:pt>
                <c:pt idx="719">
                  <c:v>170</c:v>
                </c:pt>
                <c:pt idx="720">
                  <c:v>169</c:v>
                </c:pt>
                <c:pt idx="721">
                  <c:v>168</c:v>
                </c:pt>
                <c:pt idx="722">
                  <c:v>167</c:v>
                </c:pt>
                <c:pt idx="723">
                  <c:v>166</c:v>
                </c:pt>
                <c:pt idx="724">
                  <c:v>165</c:v>
                </c:pt>
                <c:pt idx="725">
                  <c:v>164</c:v>
                </c:pt>
                <c:pt idx="726">
                  <c:v>163</c:v>
                </c:pt>
                <c:pt idx="727">
                  <c:v>162</c:v>
                </c:pt>
                <c:pt idx="728">
                  <c:v>161</c:v>
                </c:pt>
                <c:pt idx="729">
                  <c:v>160</c:v>
                </c:pt>
                <c:pt idx="730">
                  <c:v>159</c:v>
                </c:pt>
                <c:pt idx="731">
                  <c:v>158</c:v>
                </c:pt>
                <c:pt idx="732">
                  <c:v>157</c:v>
                </c:pt>
                <c:pt idx="733">
                  <c:v>156</c:v>
                </c:pt>
                <c:pt idx="734">
                  <c:v>155</c:v>
                </c:pt>
                <c:pt idx="735">
                  <c:v>154</c:v>
                </c:pt>
                <c:pt idx="736">
                  <c:v>153</c:v>
                </c:pt>
                <c:pt idx="737">
                  <c:v>152</c:v>
                </c:pt>
                <c:pt idx="738">
                  <c:v>151</c:v>
                </c:pt>
                <c:pt idx="739">
                  <c:v>150</c:v>
                </c:pt>
                <c:pt idx="740">
                  <c:v>149</c:v>
                </c:pt>
                <c:pt idx="741">
                  <c:v>148</c:v>
                </c:pt>
                <c:pt idx="742">
                  <c:v>147</c:v>
                </c:pt>
                <c:pt idx="743">
                  <c:v>146</c:v>
                </c:pt>
                <c:pt idx="744">
                  <c:v>145</c:v>
                </c:pt>
                <c:pt idx="745">
                  <c:v>144</c:v>
                </c:pt>
                <c:pt idx="746">
                  <c:v>143</c:v>
                </c:pt>
                <c:pt idx="747">
                  <c:v>142</c:v>
                </c:pt>
                <c:pt idx="748">
                  <c:v>141</c:v>
                </c:pt>
                <c:pt idx="749">
                  <c:v>140</c:v>
                </c:pt>
                <c:pt idx="750">
                  <c:v>139</c:v>
                </c:pt>
                <c:pt idx="751">
                  <c:v>138</c:v>
                </c:pt>
                <c:pt idx="752">
                  <c:v>137</c:v>
                </c:pt>
                <c:pt idx="753">
                  <c:v>136</c:v>
                </c:pt>
                <c:pt idx="754">
                  <c:v>135</c:v>
                </c:pt>
                <c:pt idx="755">
                  <c:v>134</c:v>
                </c:pt>
                <c:pt idx="756">
                  <c:v>133</c:v>
                </c:pt>
                <c:pt idx="757">
                  <c:v>132</c:v>
                </c:pt>
                <c:pt idx="758">
                  <c:v>131</c:v>
                </c:pt>
                <c:pt idx="759">
                  <c:v>130</c:v>
                </c:pt>
                <c:pt idx="760">
                  <c:v>129</c:v>
                </c:pt>
                <c:pt idx="761">
                  <c:v>128</c:v>
                </c:pt>
                <c:pt idx="762">
                  <c:v>127</c:v>
                </c:pt>
                <c:pt idx="763">
                  <c:v>126</c:v>
                </c:pt>
                <c:pt idx="764">
                  <c:v>125</c:v>
                </c:pt>
                <c:pt idx="765">
                  <c:v>124</c:v>
                </c:pt>
                <c:pt idx="766">
                  <c:v>123</c:v>
                </c:pt>
                <c:pt idx="767">
                  <c:v>122</c:v>
                </c:pt>
                <c:pt idx="768">
                  <c:v>121</c:v>
                </c:pt>
                <c:pt idx="769">
                  <c:v>120</c:v>
                </c:pt>
                <c:pt idx="770">
                  <c:v>119</c:v>
                </c:pt>
                <c:pt idx="771">
                  <c:v>118</c:v>
                </c:pt>
                <c:pt idx="772">
                  <c:v>117</c:v>
                </c:pt>
                <c:pt idx="773">
                  <c:v>116</c:v>
                </c:pt>
                <c:pt idx="774">
                  <c:v>115</c:v>
                </c:pt>
                <c:pt idx="775">
                  <c:v>114</c:v>
                </c:pt>
                <c:pt idx="776">
                  <c:v>113</c:v>
                </c:pt>
                <c:pt idx="777">
                  <c:v>112</c:v>
                </c:pt>
                <c:pt idx="778">
                  <c:v>111</c:v>
                </c:pt>
                <c:pt idx="779">
                  <c:v>110</c:v>
                </c:pt>
                <c:pt idx="780">
                  <c:v>109</c:v>
                </c:pt>
                <c:pt idx="781">
                  <c:v>108</c:v>
                </c:pt>
                <c:pt idx="782">
                  <c:v>107</c:v>
                </c:pt>
                <c:pt idx="783">
                  <c:v>106</c:v>
                </c:pt>
                <c:pt idx="784">
                  <c:v>105</c:v>
                </c:pt>
                <c:pt idx="785">
                  <c:v>104</c:v>
                </c:pt>
                <c:pt idx="786">
                  <c:v>103</c:v>
                </c:pt>
                <c:pt idx="787">
                  <c:v>102</c:v>
                </c:pt>
                <c:pt idx="788">
                  <c:v>101</c:v>
                </c:pt>
                <c:pt idx="789">
                  <c:v>100</c:v>
                </c:pt>
                <c:pt idx="790">
                  <c:v>99</c:v>
                </c:pt>
                <c:pt idx="791">
                  <c:v>98</c:v>
                </c:pt>
                <c:pt idx="792">
                  <c:v>97</c:v>
                </c:pt>
                <c:pt idx="793">
                  <c:v>96</c:v>
                </c:pt>
                <c:pt idx="794">
                  <c:v>95</c:v>
                </c:pt>
                <c:pt idx="795">
                  <c:v>94</c:v>
                </c:pt>
                <c:pt idx="796">
                  <c:v>93</c:v>
                </c:pt>
                <c:pt idx="797">
                  <c:v>92</c:v>
                </c:pt>
                <c:pt idx="798">
                  <c:v>91</c:v>
                </c:pt>
                <c:pt idx="799">
                  <c:v>90</c:v>
                </c:pt>
                <c:pt idx="800">
                  <c:v>89</c:v>
                </c:pt>
                <c:pt idx="801">
                  <c:v>88</c:v>
                </c:pt>
                <c:pt idx="802">
                  <c:v>87</c:v>
                </c:pt>
                <c:pt idx="803">
                  <c:v>86</c:v>
                </c:pt>
                <c:pt idx="804">
                  <c:v>85</c:v>
                </c:pt>
                <c:pt idx="805">
                  <c:v>84</c:v>
                </c:pt>
                <c:pt idx="806">
                  <c:v>83</c:v>
                </c:pt>
                <c:pt idx="807">
                  <c:v>82</c:v>
                </c:pt>
                <c:pt idx="808">
                  <c:v>81</c:v>
                </c:pt>
                <c:pt idx="809">
                  <c:v>80</c:v>
                </c:pt>
                <c:pt idx="810">
                  <c:v>79</c:v>
                </c:pt>
                <c:pt idx="811">
                  <c:v>78</c:v>
                </c:pt>
                <c:pt idx="812">
                  <c:v>77</c:v>
                </c:pt>
                <c:pt idx="813">
                  <c:v>76</c:v>
                </c:pt>
                <c:pt idx="814">
                  <c:v>75</c:v>
                </c:pt>
                <c:pt idx="815">
                  <c:v>74</c:v>
                </c:pt>
                <c:pt idx="816">
                  <c:v>73</c:v>
                </c:pt>
                <c:pt idx="817">
                  <c:v>72</c:v>
                </c:pt>
                <c:pt idx="818">
                  <c:v>71</c:v>
                </c:pt>
                <c:pt idx="819">
                  <c:v>70</c:v>
                </c:pt>
                <c:pt idx="820">
                  <c:v>69</c:v>
                </c:pt>
                <c:pt idx="821">
                  <c:v>68</c:v>
                </c:pt>
                <c:pt idx="822">
                  <c:v>67</c:v>
                </c:pt>
                <c:pt idx="823">
                  <c:v>66</c:v>
                </c:pt>
                <c:pt idx="824">
                  <c:v>65</c:v>
                </c:pt>
                <c:pt idx="825">
                  <c:v>64</c:v>
                </c:pt>
                <c:pt idx="826">
                  <c:v>63</c:v>
                </c:pt>
                <c:pt idx="827">
                  <c:v>62</c:v>
                </c:pt>
                <c:pt idx="828">
                  <c:v>61</c:v>
                </c:pt>
                <c:pt idx="829">
                  <c:v>60</c:v>
                </c:pt>
                <c:pt idx="830">
                  <c:v>59</c:v>
                </c:pt>
                <c:pt idx="831">
                  <c:v>58</c:v>
                </c:pt>
                <c:pt idx="832">
                  <c:v>57</c:v>
                </c:pt>
                <c:pt idx="833">
                  <c:v>56</c:v>
                </c:pt>
                <c:pt idx="834">
                  <c:v>55</c:v>
                </c:pt>
                <c:pt idx="835">
                  <c:v>54</c:v>
                </c:pt>
                <c:pt idx="836">
                  <c:v>53</c:v>
                </c:pt>
                <c:pt idx="837">
                  <c:v>52</c:v>
                </c:pt>
                <c:pt idx="838">
                  <c:v>51</c:v>
                </c:pt>
                <c:pt idx="839">
                  <c:v>50</c:v>
                </c:pt>
                <c:pt idx="840">
                  <c:v>49</c:v>
                </c:pt>
                <c:pt idx="841">
                  <c:v>48</c:v>
                </c:pt>
                <c:pt idx="842">
                  <c:v>47</c:v>
                </c:pt>
                <c:pt idx="843">
                  <c:v>46</c:v>
                </c:pt>
                <c:pt idx="844">
                  <c:v>45</c:v>
                </c:pt>
                <c:pt idx="845">
                  <c:v>44</c:v>
                </c:pt>
                <c:pt idx="846">
                  <c:v>43</c:v>
                </c:pt>
                <c:pt idx="847">
                  <c:v>42</c:v>
                </c:pt>
                <c:pt idx="848">
                  <c:v>41</c:v>
                </c:pt>
                <c:pt idx="849">
                  <c:v>40</c:v>
                </c:pt>
                <c:pt idx="850">
                  <c:v>39</c:v>
                </c:pt>
                <c:pt idx="851">
                  <c:v>38</c:v>
                </c:pt>
                <c:pt idx="852">
                  <c:v>37</c:v>
                </c:pt>
                <c:pt idx="853">
                  <c:v>36</c:v>
                </c:pt>
                <c:pt idx="854">
                  <c:v>35</c:v>
                </c:pt>
                <c:pt idx="855">
                  <c:v>34</c:v>
                </c:pt>
                <c:pt idx="856">
                  <c:v>33</c:v>
                </c:pt>
                <c:pt idx="857">
                  <c:v>32</c:v>
                </c:pt>
                <c:pt idx="858">
                  <c:v>31</c:v>
                </c:pt>
                <c:pt idx="859">
                  <c:v>30</c:v>
                </c:pt>
                <c:pt idx="860">
                  <c:v>29</c:v>
                </c:pt>
                <c:pt idx="861">
                  <c:v>28</c:v>
                </c:pt>
                <c:pt idx="862">
                  <c:v>27</c:v>
                </c:pt>
                <c:pt idx="863">
                  <c:v>26</c:v>
                </c:pt>
                <c:pt idx="864">
                  <c:v>25</c:v>
                </c:pt>
                <c:pt idx="865">
                  <c:v>24</c:v>
                </c:pt>
                <c:pt idx="866">
                  <c:v>23</c:v>
                </c:pt>
                <c:pt idx="867">
                  <c:v>22</c:v>
                </c:pt>
                <c:pt idx="868">
                  <c:v>21</c:v>
                </c:pt>
                <c:pt idx="869">
                  <c:v>20</c:v>
                </c:pt>
                <c:pt idx="870">
                  <c:v>19</c:v>
                </c:pt>
                <c:pt idx="871">
                  <c:v>18</c:v>
                </c:pt>
                <c:pt idx="872">
                  <c:v>17</c:v>
                </c:pt>
                <c:pt idx="873">
                  <c:v>16</c:v>
                </c:pt>
                <c:pt idx="874">
                  <c:v>15</c:v>
                </c:pt>
                <c:pt idx="875">
                  <c:v>14</c:v>
                </c:pt>
                <c:pt idx="876">
                  <c:v>13</c:v>
                </c:pt>
                <c:pt idx="877">
                  <c:v>12</c:v>
                </c:pt>
                <c:pt idx="878">
                  <c:v>11</c:v>
                </c:pt>
                <c:pt idx="879">
                  <c:v>10</c:v>
                </c:pt>
                <c:pt idx="880">
                  <c:v>9</c:v>
                </c:pt>
                <c:pt idx="881">
                  <c:v>8</c:v>
                </c:pt>
                <c:pt idx="882">
                  <c:v>7</c:v>
                </c:pt>
                <c:pt idx="883">
                  <c:v>6</c:v>
                </c:pt>
                <c:pt idx="884">
                  <c:v>5</c:v>
                </c:pt>
                <c:pt idx="885">
                  <c:v>4</c:v>
                </c:pt>
                <c:pt idx="886">
                  <c:v>3</c:v>
                </c:pt>
                <c:pt idx="887">
                  <c:v>2</c:v>
                </c:pt>
                <c:pt idx="888">
                  <c:v>1</c:v>
                </c:pt>
              </c:numCache>
            </c:numRef>
          </c:xVal>
          <c:yVal>
            <c:numRef>
              <c:f>'10月5日最新排名赋分'!$G$4:$G$892</c:f>
              <c:numCache>
                <c:formatCode>0_ </c:formatCode>
                <c:ptCount val="889"/>
                <c:pt idx="0">
                  <c:v>10000</c:v>
                </c:pt>
                <c:pt idx="1">
                  <c:v>9990</c:v>
                </c:pt>
                <c:pt idx="2">
                  <c:v>9980</c:v>
                </c:pt>
                <c:pt idx="3">
                  <c:v>9970</c:v>
                </c:pt>
                <c:pt idx="4">
                  <c:v>9960</c:v>
                </c:pt>
                <c:pt idx="5">
                  <c:v>6705.2180032591</c:v>
                </c:pt>
                <c:pt idx="6">
                  <c:v>6665.2180032591</c:v>
                </c:pt>
                <c:pt idx="7">
                  <c:v>6625.2180032591</c:v>
                </c:pt>
                <c:pt idx="8">
                  <c:v>6585.2180032591</c:v>
                </c:pt>
                <c:pt idx="9">
                  <c:v>6545.2180032591</c:v>
                </c:pt>
                <c:pt idx="10">
                  <c:v>6505.2180032591</c:v>
                </c:pt>
                <c:pt idx="11">
                  <c:v>6496.61263400218</c:v>
                </c:pt>
                <c:pt idx="12">
                  <c:v>6446.61263400218</c:v>
                </c:pt>
                <c:pt idx="13">
                  <c:v>6396.61263400218</c:v>
                </c:pt>
                <c:pt idx="14">
                  <c:v>6296.70432953407</c:v>
                </c:pt>
                <c:pt idx="15">
                  <c:v>6186.70432953407</c:v>
                </c:pt>
                <c:pt idx="16">
                  <c:v>6076.70432953407</c:v>
                </c:pt>
                <c:pt idx="17">
                  <c:v>5966.70432953407</c:v>
                </c:pt>
                <c:pt idx="18">
                  <c:v>5856.70432953407</c:v>
                </c:pt>
                <c:pt idx="19">
                  <c:v>5746.70432953407</c:v>
                </c:pt>
                <c:pt idx="20">
                  <c:v>5636.70432953407</c:v>
                </c:pt>
                <c:pt idx="21">
                  <c:v>5526.70432953407</c:v>
                </c:pt>
                <c:pt idx="22">
                  <c:v>5416.70432953407</c:v>
                </c:pt>
                <c:pt idx="23">
                  <c:v>4769.82266109257</c:v>
                </c:pt>
                <c:pt idx="24">
                  <c:v>4622.12292806548</c:v>
                </c:pt>
                <c:pt idx="25">
                  <c:v>4477.72645927692</c:v>
                </c:pt>
                <c:pt idx="26">
                  <c:v>4336.43147154413</c:v>
                </c:pt>
                <c:pt idx="27">
                  <c:v>4198.05612561763</c:v>
                </c:pt>
                <c:pt idx="28">
                  <c:v>4062.43586753824</c:v>
                </c:pt>
                <c:pt idx="29">
                  <c:v>3929.42120921528</c:v>
                </c:pt>
                <c:pt idx="30">
                  <c:v>3798.87586265011</c:v>
                </c:pt>
                <c:pt idx="31">
                  <c:v>3670.67516126411</c:v>
                </c:pt>
                <c:pt idx="32">
                  <c:v>3544.7047161011</c:v>
                </c:pt>
                <c:pt idx="33">
                  <c:v>3420.85926554651</c:v>
                </c:pt>
                <c:pt idx="34">
                  <c:v>3299.0416855469</c:v>
                </c:pt>
                <c:pt idx="35">
                  <c:v>3179.16213377235</c:v>
                </c:pt>
                <c:pt idx="36">
                  <c:v>3061.13730620647</c:v>
                </c:pt>
                <c:pt idx="37">
                  <c:v>2944.88978861891</c:v>
                </c:pt>
                <c:pt idx="38">
                  <c:v>2830.34748852186</c:v>
                </c:pt>
                <c:pt idx="39">
                  <c:v>2717.44313572609</c:v>
                </c:pt>
                <c:pt idx="40">
                  <c:v>2606.11384163205</c:v>
                </c:pt>
                <c:pt idx="41">
                  <c:v>2496.30070902547</c:v>
                </c:pt>
                <c:pt idx="42">
                  <c:v>2387.94848547688</c:v>
                </c:pt>
                <c:pt idx="43">
                  <c:v>2281.00525453141</c:v>
                </c:pt>
                <c:pt idx="44">
                  <c:v>2175.42215977028</c:v>
                </c:pt>
                <c:pt idx="45">
                  <c:v>2071.15315756441</c:v>
                </c:pt>
                <c:pt idx="46">
                  <c:v>1968.15479495464</c:v>
                </c:pt>
                <c:pt idx="47">
                  <c:v>1866.38600960531</c:v>
                </c:pt>
                <c:pt idx="48">
                  <c:v>1765.8079492069</c:v>
                </c:pt>
                <c:pt idx="49">
                  <c:v>1666.38380806474</c:v>
                </c:pt>
                <c:pt idx="50">
                  <c:v>1568.07867891507</c:v>
                </c:pt>
                <c:pt idx="51">
                  <c:v>1470.8594182691</c:v>
                </c:pt>
                <c:pt idx="52">
                  <c:v>1374.69452380446</c:v>
                </c:pt>
                <c:pt idx="53">
                  <c:v>1279.55402251217</c:v>
                </c:pt>
                <c:pt idx="54">
                  <c:v>1185.40936846723</c:v>
                </c:pt>
                <c:pt idx="55">
                  <c:v>1092.23334922945</c:v>
                </c:pt>
                <c:pt idx="56">
                  <c:v>1000</c:v>
                </c:pt>
                <c:pt idx="57">
                  <c:v>920</c:v>
                </c:pt>
                <c:pt idx="58">
                  <c:v>903.707196556647</c:v>
                </c:pt>
                <c:pt idx="59">
                  <c:v>887.571427345857</c:v>
                </c:pt>
                <c:pt idx="60">
                  <c:v>871.588781796359</c:v>
                </c:pt>
                <c:pt idx="61">
                  <c:v>855.755513422858</c:v>
                </c:pt>
                <c:pt idx="62">
                  <c:v>840.068030317846</c:v>
                </c:pt>
                <c:pt idx="63">
                  <c:v>824.52288634109</c:v>
                </c:pt>
                <c:pt idx="64">
                  <c:v>809.116772945169</c:v>
                </c:pt>
                <c:pt idx="65">
                  <c:v>793.846511581797</c:v>
                </c:pt>
                <c:pt idx="66">
                  <c:v>778.709046639267</c:v>
                </c:pt>
                <c:pt idx="67">
                  <c:v>763.70143886627</c:v>
                </c:pt>
                <c:pt idx="68">
                  <c:v>748.820859241755</c:v>
                </c:pt>
                <c:pt idx="69">
                  <c:v>734.064583254364</c:v>
                </c:pt>
                <c:pt idx="70">
                  <c:v>719.42998555849</c:v>
                </c:pt>
                <c:pt idx="71">
                  <c:v>704.91453497705</c:v>
                </c:pt>
                <c:pt idx="72">
                  <c:v>690.515789823859</c:v>
                </c:pt>
                <c:pt idx="73">
                  <c:v>676.231393520973</c:v>
                </c:pt>
                <c:pt idx="74">
                  <c:v>662.059070488536</c:v>
                </c:pt>
                <c:pt idx="75">
                  <c:v>647.996622286727</c:v>
                </c:pt>
                <c:pt idx="76">
                  <c:v>634.041923991118</c:v>
                </c:pt>
                <c:pt idx="77">
                  <c:v>620.192920784425</c:v>
                </c:pt>
                <c:pt idx="78">
                  <c:v>606.447624749044</c:v>
                </c:pt>
                <c:pt idx="79">
                  <c:v>592.804111846106</c:v>
                </c:pt>
                <c:pt idx="80">
                  <c:v>579.260519067935</c:v>
                </c:pt>
                <c:pt idx="81">
                  <c:v>565.815041751909</c:v>
                </c:pt>
                <c:pt idx="82">
                  <c:v>552.465931044663</c:v>
                </c:pt>
                <c:pt idx="83">
                  <c:v>539.211491506472</c:v>
                </c:pt>
                <c:pt idx="84">
                  <c:v>526.050078846444</c:v>
                </c:pt>
                <c:pt idx="85">
                  <c:v>512.980097779906</c:v>
                </c:pt>
                <c:pt idx="86">
                  <c:v>500</c:v>
                </c:pt>
                <c:pt idx="87">
                  <c:v>490</c:v>
                </c:pt>
                <c:pt idx="88">
                  <c:v>488.386471222072</c:v>
                </c:pt>
                <c:pt idx="89">
                  <c:v>486.783716464341</c:v>
                </c:pt>
                <c:pt idx="90">
                  <c:v>485.191562004591</c:v>
                </c:pt>
                <c:pt idx="91">
                  <c:v>483.609838948026</c:v>
                </c:pt>
                <c:pt idx="92">
                  <c:v>482.038383040791</c:v>
                </c:pt>
                <c:pt idx="93">
                  <c:v>480.477034492683</c:v>
                </c:pt>
                <c:pt idx="94">
                  <c:v>478.925637808476</c:v>
                </c:pt>
                <c:pt idx="95">
                  <c:v>477.384041627379</c:v>
                </c:pt>
                <c:pt idx="96">
                  <c:v>475.852098570134</c:v>
                </c:pt>
                <c:pt idx="97">
                  <c:v>474.329665093332</c:v>
                </c:pt>
                <c:pt idx="98">
                  <c:v>472.816601350511</c:v>
                </c:pt>
                <c:pt idx="99">
                  <c:v>471.312771059675</c:v>
                </c:pt>
                <c:pt idx="100">
                  <c:v>469.818041376867</c:v>
                </c:pt>
                <c:pt idx="101">
                  <c:v>468.332282775456</c:v>
                </c:pt>
                <c:pt idx="102">
                  <c:v>466.855368930834</c:v>
                </c:pt>
                <c:pt idx="103">
                  <c:v>465.387176610219</c:v>
                </c:pt>
                <c:pt idx="104">
                  <c:v>463.927585567306</c:v>
                </c:pt>
                <c:pt idx="105">
                  <c:v>462.476478441486</c:v>
                </c:pt>
                <c:pt idx="106">
                  <c:v>461.033740661414</c:v>
                </c:pt>
                <c:pt idx="107">
                  <c:v>459.599260352685</c:v>
                </c:pt>
                <c:pt idx="108">
                  <c:v>458.172928249411</c:v>
                </c:pt>
                <c:pt idx="109">
                  <c:v>456.754637609499</c:v>
                </c:pt>
                <c:pt idx="110">
                  <c:v>455.344284133438</c:v>
                </c:pt>
                <c:pt idx="111">
                  <c:v>453.941765886434</c:v>
                </c:pt>
                <c:pt idx="112">
                  <c:v>452.546983223695</c:v>
                </c:pt>
                <c:pt idx="113">
                  <c:v>451.159838718751</c:v>
                </c:pt>
                <c:pt idx="114">
                  <c:v>449.780237094626</c:v>
                </c:pt>
                <c:pt idx="115">
                  <c:v>448.408085157742</c:v>
                </c:pt>
                <c:pt idx="116">
                  <c:v>447.043291734419</c:v>
                </c:pt>
                <c:pt idx="117">
                  <c:v>445.685767609847</c:v>
                </c:pt>
                <c:pt idx="118">
                  <c:v>444.335425469415</c:v>
                </c:pt>
                <c:pt idx="119">
                  <c:v>442.992179842284</c:v>
                </c:pt>
                <c:pt idx="120">
                  <c:v>441.6559470471</c:v>
                </c:pt>
                <c:pt idx="121">
                  <c:v>440.326645139756</c:v>
                </c:pt>
                <c:pt idx="122">
                  <c:v>439.00419386309</c:v>
                </c:pt>
                <c:pt idx="123">
                  <c:v>437.688514598463</c:v>
                </c:pt>
                <c:pt idx="124">
                  <c:v>436.379530319094</c:v>
                </c:pt>
                <c:pt idx="125">
                  <c:v>435.077165545112</c:v>
                </c:pt>
                <c:pt idx="126">
                  <c:v>433.781346300218</c:v>
                </c:pt>
                <c:pt idx="127">
                  <c:v>432.492000069903</c:v>
                </c:pt>
                <c:pt idx="128">
                  <c:v>431.209055761157</c:v>
                </c:pt>
                <c:pt idx="129">
                  <c:v>429.932443663586</c:v>
                </c:pt>
                <c:pt idx="130">
                  <c:v>428.662095411902</c:v>
                </c:pt>
                <c:pt idx="131">
                  <c:v>427.397943949707</c:v>
                </c:pt>
                <c:pt idx="132">
                  <c:v>426.139923494525</c:v>
                </c:pt>
                <c:pt idx="133">
                  <c:v>424.887969504031</c:v>
                </c:pt>
                <c:pt idx="134">
                  <c:v>423.642018643427</c:v>
                </c:pt>
                <c:pt idx="135">
                  <c:v>422.40200875391</c:v>
                </c:pt>
                <c:pt idx="136">
                  <c:v>421.167878822202</c:v>
                </c:pt>
                <c:pt idx="137">
                  <c:v>419.939568951081</c:v>
                </c:pt>
                <c:pt idx="138">
                  <c:v>418.717020330892</c:v>
                </c:pt>
                <c:pt idx="139">
                  <c:v>417.500175211979</c:v>
                </c:pt>
                <c:pt idx="140">
                  <c:v>416.288976878021</c:v>
                </c:pt>
                <c:pt idx="141">
                  <c:v>415.083369620219</c:v>
                </c:pt>
                <c:pt idx="142">
                  <c:v>413.88329871231</c:v>
                </c:pt>
                <c:pt idx="143">
                  <c:v>412.688710386383</c:v>
                </c:pt>
                <c:pt idx="144">
                  <c:v>411.499551809439</c:v>
                </c:pt>
                <c:pt idx="145">
                  <c:v>410.315771060707</c:v>
                </c:pt>
                <c:pt idx="146">
                  <c:v>409.137317109646</c:v>
                </c:pt>
                <c:pt idx="147">
                  <c:v>407.964139794638</c:v>
                </c:pt>
                <c:pt idx="148">
                  <c:v>406.79618980233</c:v>
                </c:pt>
                <c:pt idx="149">
                  <c:v>405.633418647605</c:v>
                </c:pt>
                <c:pt idx="150">
                  <c:v>404.475778654161</c:v>
                </c:pt>
                <c:pt idx="151">
                  <c:v>403.323222935666</c:v>
                </c:pt>
                <c:pt idx="152">
                  <c:v>402.17570537749</c:v>
                </c:pt>
                <c:pt idx="153">
                  <c:v>401.033180618963</c:v>
                </c:pt>
                <c:pt idx="154">
                  <c:v>399.895604036163</c:v>
                </c:pt>
                <c:pt idx="155">
                  <c:v>398.76293172521</c:v>
                </c:pt>
                <c:pt idx="156">
                  <c:v>397.635120486037</c:v>
                </c:pt>
                <c:pt idx="157">
                  <c:v>396.512127806641</c:v>
                </c:pt>
                <c:pt idx="158">
                  <c:v>395.393911847772</c:v>
                </c:pt>
                <c:pt idx="159">
                  <c:v>394.280431428074</c:v>
                </c:pt>
                <c:pt idx="160">
                  <c:v>393.171646009634</c:v>
                </c:pt>
                <c:pt idx="161">
                  <c:v>392.067515683943</c:v>
                </c:pt>
                <c:pt idx="162">
                  <c:v>390.968001158253</c:v>
                </c:pt>
                <c:pt idx="163">
                  <c:v>389.873063742306</c:v>
                </c:pt>
                <c:pt idx="164">
                  <c:v>388.782665335436</c:v>
                </c:pt>
                <c:pt idx="165">
                  <c:v>387.696768414019</c:v>
                </c:pt>
                <c:pt idx="166">
                  <c:v>386.615336019275</c:v>
                </c:pt>
                <c:pt idx="167">
                  <c:v>385.538331745388</c:v>
                </c:pt>
                <c:pt idx="168">
                  <c:v>384.465719727959</c:v>
                </c:pt>
                <c:pt idx="169">
                  <c:v>383.397464632757</c:v>
                </c:pt>
                <c:pt idx="170">
                  <c:v>382.333531644781</c:v>
                </c:pt>
                <c:pt idx="171">
                  <c:v>381.273886457602</c:v>
                </c:pt>
                <c:pt idx="172">
                  <c:v>380.218495262989</c:v>
                </c:pt>
                <c:pt idx="173">
                  <c:v>379.167324740811</c:v>
                </c:pt>
                <c:pt idx="174">
                  <c:v>378.12034204919</c:v>
                </c:pt>
                <c:pt idx="175">
                  <c:v>377.077514814927</c:v>
                </c:pt>
                <c:pt idx="176">
                  <c:v>376.038811124152</c:v>
                </c:pt>
                <c:pt idx="177">
                  <c:v>375.004199513233</c:v>
                </c:pt>
                <c:pt idx="178">
                  <c:v>373.973648959905</c:v>
                </c:pt>
                <c:pt idx="179">
                  <c:v>372.947128874623</c:v>
                </c:pt>
                <c:pt idx="180">
                  <c:v>371.92460909214</c:v>
                </c:pt>
                <c:pt idx="181">
                  <c:v>370.906059863289</c:v>
                </c:pt>
                <c:pt idx="182">
                  <c:v>369.891451846968</c:v>
                </c:pt>
                <c:pt idx="183">
                  <c:v>368.880756102332</c:v>
                </c:pt>
                <c:pt idx="184">
                  <c:v>367.873944081167</c:v>
                </c:pt>
                <c:pt idx="185">
                  <c:v>366.870987620456</c:v>
                </c:pt>
                <c:pt idx="186">
                  <c:v>365.871858935123</c:v>
                </c:pt>
                <c:pt idx="187">
                  <c:v>364.876530610956</c:v>
                </c:pt>
                <c:pt idx="188">
                  <c:v>363.884975597696</c:v>
                </c:pt>
                <c:pt idx="189">
                  <c:v>362.897167202297</c:v>
                </c:pt>
                <c:pt idx="190">
                  <c:v>361.913079082338</c:v>
                </c:pt>
                <c:pt idx="191">
                  <c:v>360.932685239597</c:v>
                </c:pt>
                <c:pt idx="192">
                  <c:v>359.955960013779</c:v>
                </c:pt>
                <c:pt idx="193">
                  <c:v>358.982878076382</c:v>
                </c:pt>
                <c:pt idx="194">
                  <c:v>358.013414424712</c:v>
                </c:pt>
                <c:pt idx="195">
                  <c:v>357.04754437604</c:v>
                </c:pt>
                <c:pt idx="196">
                  <c:v>356.085243561882</c:v>
                </c:pt>
                <c:pt idx="197">
                  <c:v>355.126487922422</c:v>
                </c:pt>
                <c:pt idx="198">
                  <c:v>354.17125370106</c:v>
                </c:pt>
                <c:pt idx="199">
                  <c:v>353.219517439075</c:v>
                </c:pt>
                <c:pt idx="200">
                  <c:v>352.27125597042</c:v>
                </c:pt>
                <c:pt idx="201">
                  <c:v>351.326446416631</c:v>
                </c:pt>
                <c:pt idx="202">
                  <c:v>350.385066181841</c:v>
                </c:pt>
                <c:pt idx="203">
                  <c:v>349.447092947918</c:v>
                </c:pt>
                <c:pt idx="204">
                  <c:v>348.512504669703</c:v>
                </c:pt>
                <c:pt idx="205">
                  <c:v>347.581279570355</c:v>
                </c:pt>
                <c:pt idx="206">
                  <c:v>346.653396136796</c:v>
                </c:pt>
                <c:pt idx="207">
                  <c:v>345.728833115258</c:v>
                </c:pt>
                <c:pt idx="208">
                  <c:v>344.807569506927</c:v>
                </c:pt>
                <c:pt idx="209">
                  <c:v>343.889584563677</c:v>
                </c:pt>
                <c:pt idx="210">
                  <c:v>342.974857783903</c:v>
                </c:pt>
                <c:pt idx="211">
                  <c:v>342.063368908432</c:v>
                </c:pt>
                <c:pt idx="212">
                  <c:v>341.155097916535</c:v>
                </c:pt>
                <c:pt idx="213">
                  <c:v>340.250025022012</c:v>
                </c:pt>
                <c:pt idx="214">
                  <c:v>339.348130669364</c:v>
                </c:pt>
                <c:pt idx="215">
                  <c:v>338.44939553005</c:v>
                </c:pt>
                <c:pt idx="216">
                  <c:v>337.553800498808</c:v>
                </c:pt>
                <c:pt idx="217">
                  <c:v>336.661326690074</c:v>
                </c:pt>
                <c:pt idx="218">
                  <c:v>335.771955434453</c:v>
                </c:pt>
                <c:pt idx="219">
                  <c:v>334.885668275278</c:v>
                </c:pt>
                <c:pt idx="220">
                  <c:v>334.002446965235</c:v>
                </c:pt>
                <c:pt idx="221">
                  <c:v>333.122273463054</c:v>
                </c:pt>
                <c:pt idx="222">
                  <c:v>332.245129930269</c:v>
                </c:pt>
                <c:pt idx="223">
                  <c:v>331.370998728048</c:v>
                </c:pt>
                <c:pt idx="224">
                  <c:v>330.499862414082</c:v>
                </c:pt>
                <c:pt idx="225">
                  <c:v>329.631703739532</c:v>
                </c:pt>
                <c:pt idx="226">
                  <c:v>328.766505646051</c:v>
                </c:pt>
                <c:pt idx="227">
                  <c:v>327.904251262851</c:v>
                </c:pt>
                <c:pt idx="228">
                  <c:v>327.044923903834</c:v>
                </c:pt>
                <c:pt idx="229">
                  <c:v>326.188507064782</c:v>
                </c:pt>
                <c:pt idx="230">
                  <c:v>325.334984420597</c:v>
                </c:pt>
                <c:pt idx="231">
                  <c:v>324.484339822596</c:v>
                </c:pt>
                <c:pt idx="232">
                  <c:v>323.636557295864</c:v>
                </c:pt>
                <c:pt idx="233">
                  <c:v>322.791621036647</c:v>
                </c:pt>
                <c:pt idx="234">
                  <c:v>321.949515409811</c:v>
                </c:pt>
                <c:pt idx="235">
                  <c:v>321.110224946334</c:v>
                </c:pt>
                <c:pt idx="236">
                  <c:v>320.273734340854</c:v>
                </c:pt>
                <c:pt idx="237">
                  <c:v>319.440028449267</c:v>
                </c:pt>
                <c:pt idx="238">
                  <c:v>318.609092286359</c:v>
                </c:pt>
                <c:pt idx="239">
                  <c:v>317.780911023497</c:v>
                </c:pt>
                <c:pt idx="240">
                  <c:v>316.955469986351</c:v>
                </c:pt>
                <c:pt idx="241">
                  <c:v>316.132754652663</c:v>
                </c:pt>
                <c:pt idx="242">
                  <c:v>315.312750650064</c:v>
                </c:pt>
                <c:pt idx="243">
                  <c:v>314.495443753919</c:v>
                </c:pt>
                <c:pt idx="244">
                  <c:v>313.680819885224</c:v>
                </c:pt>
                <c:pt idx="245">
                  <c:v>312.868865108533</c:v>
                </c:pt>
                <c:pt idx="246">
                  <c:v>312.059565629926</c:v>
                </c:pt>
                <c:pt idx="247">
                  <c:v>311.252907795018</c:v>
                </c:pt>
                <c:pt idx="248">
                  <c:v>310.448878086994</c:v>
                </c:pt>
                <c:pt idx="249">
                  <c:v>309.647463124694</c:v>
                </c:pt>
                <c:pt idx="250">
                  <c:v>308.848649660716</c:v>
                </c:pt>
                <c:pt idx="251">
                  <c:v>308.05242457957</c:v>
                </c:pt>
                <c:pt idx="252">
                  <c:v>307.258774895851</c:v>
                </c:pt>
                <c:pt idx="253">
                  <c:v>306.46768775245</c:v>
                </c:pt>
                <c:pt idx="254">
                  <c:v>305.679150418801</c:v>
                </c:pt>
                <c:pt idx="255">
                  <c:v>304.893150289151</c:v>
                </c:pt>
                <c:pt idx="256">
                  <c:v>304.109674880867</c:v>
                </c:pt>
                <c:pt idx="257">
                  <c:v>303.328711832767</c:v>
                </c:pt>
                <c:pt idx="258">
                  <c:v>302.550248903486</c:v>
                </c:pt>
                <c:pt idx="259">
                  <c:v>301.774273969865</c:v>
                </c:pt>
                <c:pt idx="260">
                  <c:v>301.000775025374</c:v>
                </c:pt>
                <c:pt idx="261">
                  <c:v>300.229740178554</c:v>
                </c:pt>
                <c:pt idx="262">
                  <c:v>299.461157651494</c:v>
                </c:pt>
                <c:pt idx="263">
                  <c:v>298.695015778328</c:v>
                </c:pt>
                <c:pt idx="264">
                  <c:v>297.931303003764</c:v>
                </c:pt>
                <c:pt idx="265">
                  <c:v>297.17000788163</c:v>
                </c:pt>
                <c:pt idx="266">
                  <c:v>296.41111907345</c:v>
                </c:pt>
                <c:pt idx="267">
                  <c:v>295.654625347043</c:v>
                </c:pt>
                <c:pt idx="268">
                  <c:v>294.900515575147</c:v>
                </c:pt>
                <c:pt idx="269">
                  <c:v>294.148778734062</c:v>
                </c:pt>
                <c:pt idx="270">
                  <c:v>293.399403902318</c:v>
                </c:pt>
                <c:pt idx="271">
                  <c:v>292.652380259368</c:v>
                </c:pt>
                <c:pt idx="272">
                  <c:v>291.907697084295</c:v>
                </c:pt>
                <c:pt idx="273">
                  <c:v>291.165343754549</c:v>
                </c:pt>
                <c:pt idx="274">
                  <c:v>290.425309744701</c:v>
                </c:pt>
                <c:pt idx="275">
                  <c:v>289.687584625213</c:v>
                </c:pt>
                <c:pt idx="276">
                  <c:v>288.952158061238</c:v>
                </c:pt>
                <c:pt idx="277">
                  <c:v>288.219019811429</c:v>
                </c:pt>
                <c:pt idx="278">
                  <c:v>287.488159726774</c:v>
                </c:pt>
                <c:pt idx="279">
                  <c:v>286.759567749448</c:v>
                </c:pt>
                <c:pt idx="280">
                  <c:v>286.033233911684</c:v>
                </c:pt>
                <c:pt idx="281">
                  <c:v>285.30914833466</c:v>
                </c:pt>
                <c:pt idx="282">
                  <c:v>284.587301227405</c:v>
                </c:pt>
                <c:pt idx="283">
                  <c:v>283.867682885723</c:v>
                </c:pt>
                <c:pt idx="284">
                  <c:v>283.150283691136</c:v>
                </c:pt>
                <c:pt idx="285">
                  <c:v>282.435094109838</c:v>
                </c:pt>
                <c:pt idx="286">
                  <c:v>281.722104691669</c:v>
                </c:pt>
                <c:pt idx="287">
                  <c:v>281.011306069107</c:v>
                </c:pt>
                <c:pt idx="288">
                  <c:v>280.302688956271</c:v>
                </c:pt>
                <c:pt idx="289">
                  <c:v>279.596244147947</c:v>
                </c:pt>
                <c:pt idx="290">
                  <c:v>278.891962518616</c:v>
                </c:pt>
                <c:pt idx="291">
                  <c:v>278.189835021514</c:v>
                </c:pt>
                <c:pt idx="292">
                  <c:v>277.489852687692</c:v>
                </c:pt>
                <c:pt idx="293">
                  <c:v>276.792006625097</c:v>
                </c:pt>
                <c:pt idx="294">
                  <c:v>276.096288017671</c:v>
                </c:pt>
                <c:pt idx="295">
                  <c:v>275.40268812445</c:v>
                </c:pt>
                <c:pt idx="296">
                  <c:v>274.711198278696</c:v>
                </c:pt>
                <c:pt idx="297">
                  <c:v>274.021809887024</c:v>
                </c:pt>
                <c:pt idx="298">
                  <c:v>273.334514428552</c:v>
                </c:pt>
                <c:pt idx="299">
                  <c:v>272.649303454066</c:v>
                </c:pt>
                <c:pt idx="300">
                  <c:v>271.966168585186</c:v>
                </c:pt>
                <c:pt idx="301">
                  <c:v>271.28510151356</c:v>
                </c:pt>
                <c:pt idx="302">
                  <c:v>270.606094000053</c:v>
                </c:pt>
                <c:pt idx="303">
                  <c:v>269.929137873964</c:v>
                </c:pt>
                <c:pt idx="304">
                  <c:v>269.254225032246</c:v>
                </c:pt>
                <c:pt idx="305">
                  <c:v>268.581347438734</c:v>
                </c:pt>
                <c:pt idx="306">
                  <c:v>267.910497123397</c:v>
                </c:pt>
                <c:pt idx="307">
                  <c:v>267.241666181586</c:v>
                </c:pt>
                <c:pt idx="308">
                  <c:v>266.574846773305</c:v>
                </c:pt>
                <c:pt idx="309">
                  <c:v>265.910031122486</c:v>
                </c:pt>
                <c:pt idx="310">
                  <c:v>265.247211516278</c:v>
                </c:pt>
                <c:pt idx="311">
                  <c:v>264.586380304341</c:v>
                </c:pt>
                <c:pt idx="312">
                  <c:v>263.927529898158</c:v>
                </c:pt>
                <c:pt idx="313">
                  <c:v>263.270652770348</c:v>
                </c:pt>
                <c:pt idx="314">
                  <c:v>262.615741453999</c:v>
                </c:pt>
                <c:pt idx="315">
                  <c:v>261.962788542002</c:v>
                </c:pt>
                <c:pt idx="316">
                  <c:v>261.311786686397</c:v>
                </c:pt>
                <c:pt idx="317">
                  <c:v>260.66272859773</c:v>
                </c:pt>
                <c:pt idx="318">
                  <c:v>260.015607044417</c:v>
                </c:pt>
                <c:pt idx="319">
                  <c:v>259.37041485212</c:v>
                </c:pt>
                <c:pt idx="320">
                  <c:v>258.727144903126</c:v>
                </c:pt>
                <c:pt idx="321">
                  <c:v>258.085790135742</c:v>
                </c:pt>
                <c:pt idx="322">
                  <c:v>257.446343543693</c:v>
                </c:pt>
                <c:pt idx="323">
                  <c:v>256.80879817553</c:v>
                </c:pt>
                <c:pt idx="324">
                  <c:v>256.173147134046</c:v>
                </c:pt>
                <c:pt idx="325">
                  <c:v>255.539383575702</c:v>
                </c:pt>
                <c:pt idx="326">
                  <c:v>254.90750071006</c:v>
                </c:pt>
                <c:pt idx="327">
                  <c:v>254.27749179922</c:v>
                </c:pt>
                <c:pt idx="328">
                  <c:v>253.649350157269</c:v>
                </c:pt>
                <c:pt idx="329">
                  <c:v>253.023069149738</c:v>
                </c:pt>
                <c:pt idx="330">
                  <c:v>252.398642193065</c:v>
                </c:pt>
                <c:pt idx="331">
                  <c:v>251.776062754063</c:v>
                </c:pt>
                <c:pt idx="332">
                  <c:v>251.155324349397</c:v>
                </c:pt>
                <c:pt idx="333">
                  <c:v>250.536420545072</c:v>
                </c:pt>
                <c:pt idx="334">
                  <c:v>249.919344955921</c:v>
                </c:pt>
                <c:pt idx="335">
                  <c:v>249.304091245103</c:v>
                </c:pt>
                <c:pt idx="336">
                  <c:v>248.690653123612</c:v>
                </c:pt>
                <c:pt idx="337">
                  <c:v>248.079024349783</c:v>
                </c:pt>
                <c:pt idx="338">
                  <c:v>247.469198728811</c:v>
                </c:pt>
                <c:pt idx="339">
                  <c:v>246.861170112281</c:v>
                </c:pt>
                <c:pt idx="340">
                  <c:v>246.254932397691</c:v>
                </c:pt>
                <c:pt idx="341">
                  <c:v>245.650479527994</c:v>
                </c:pt>
                <c:pt idx="342">
                  <c:v>245.047805491137</c:v>
                </c:pt>
                <c:pt idx="343">
                  <c:v>244.446904319614</c:v>
                </c:pt>
                <c:pt idx="344">
                  <c:v>243.847770090018</c:v>
                </c:pt>
                <c:pt idx="345">
                  <c:v>243.250396922603</c:v>
                </c:pt>
                <c:pt idx="346">
                  <c:v>242.654778980849</c:v>
                </c:pt>
                <c:pt idx="347">
                  <c:v>242.060910471035</c:v>
                </c:pt>
                <c:pt idx="348">
                  <c:v>241.468785641816</c:v>
                </c:pt>
                <c:pt idx="349">
                  <c:v>240.878398783806</c:v>
                </c:pt>
                <c:pt idx="350">
                  <c:v>240.289744229166</c:v>
                </c:pt>
                <c:pt idx="351">
                  <c:v>239.702816351198</c:v>
                </c:pt>
                <c:pt idx="352">
                  <c:v>239.117609563945</c:v>
                </c:pt>
                <c:pt idx="353">
                  <c:v>238.534118321791</c:v>
                </c:pt>
                <c:pt idx="354">
                  <c:v>237.952337119073</c:v>
                </c:pt>
                <c:pt idx="355">
                  <c:v>237.372260489695</c:v>
                </c:pt>
                <c:pt idx="356">
                  <c:v>236.793883006746</c:v>
                </c:pt>
                <c:pt idx="357">
                  <c:v>236.217199282121</c:v>
                </c:pt>
                <c:pt idx="358">
                  <c:v>235.642203966153</c:v>
                </c:pt>
                <c:pt idx="359">
                  <c:v>235.068891747246</c:v>
                </c:pt>
                <c:pt idx="360">
                  <c:v>234.497257351507</c:v>
                </c:pt>
                <c:pt idx="361">
                  <c:v>233.927295542396</c:v>
                </c:pt>
                <c:pt idx="362">
                  <c:v>233.359001120365</c:v>
                </c:pt>
                <c:pt idx="363">
                  <c:v>232.792368922515</c:v>
                </c:pt>
                <c:pt idx="364">
                  <c:v>232.227393822245</c:v>
                </c:pt>
                <c:pt idx="365">
                  <c:v>231.664070728918</c:v>
                </c:pt>
                <c:pt idx="366">
                  <c:v>231.102394587518</c:v>
                </c:pt>
                <c:pt idx="367">
                  <c:v>230.542360378323</c:v>
                </c:pt>
                <c:pt idx="368">
                  <c:v>229.983963116574</c:v>
                </c:pt>
                <c:pt idx="369">
                  <c:v>229.427197852152</c:v>
                </c:pt>
                <c:pt idx="370">
                  <c:v>228.872059669255</c:v>
                </c:pt>
                <c:pt idx="371">
                  <c:v>228.318543686086</c:v>
                </c:pt>
                <c:pt idx="372">
                  <c:v>227.766645054536</c:v>
                </c:pt>
                <c:pt idx="373">
                  <c:v>227.216358959879</c:v>
                </c:pt>
                <c:pt idx="374">
                  <c:v>226.667680620463</c:v>
                </c:pt>
                <c:pt idx="375">
                  <c:v>226.120605287413</c:v>
                </c:pt>
                <c:pt idx="376">
                  <c:v>225.575128244329</c:v>
                </c:pt>
                <c:pt idx="377">
                  <c:v>225.031244806993</c:v>
                </c:pt>
                <c:pt idx="378">
                  <c:v>224.488950323079</c:v>
                </c:pt>
                <c:pt idx="379">
                  <c:v>223.948240171867</c:v>
                </c:pt>
                <c:pt idx="380">
                  <c:v>223.409109763955</c:v>
                </c:pt>
                <c:pt idx="381">
                  <c:v>222.871554540981</c:v>
                </c:pt>
                <c:pt idx="382">
                  <c:v>222.335569975347</c:v>
                </c:pt>
                <c:pt idx="383">
                  <c:v>221.801151569942</c:v>
                </c:pt>
                <c:pt idx="384">
                  <c:v>221.268294857872</c:v>
                </c:pt>
                <c:pt idx="385">
                  <c:v>220.736995402195</c:v>
                </c:pt>
                <c:pt idx="386">
                  <c:v>220.207248795651</c:v>
                </c:pt>
                <c:pt idx="387">
                  <c:v>219.679050660407</c:v>
                </c:pt>
                <c:pt idx="388">
                  <c:v>219.152396647795</c:v>
                </c:pt>
                <c:pt idx="389">
                  <c:v>218.627282438054</c:v>
                </c:pt>
                <c:pt idx="390">
                  <c:v>218.103703740083</c:v>
                </c:pt>
                <c:pt idx="391">
                  <c:v>217.58165629119</c:v>
                </c:pt>
                <c:pt idx="392">
                  <c:v>217.061135856841</c:v>
                </c:pt>
                <c:pt idx="393">
                  <c:v>216.542138230421</c:v>
                </c:pt>
                <c:pt idx="394">
                  <c:v>216.024659232991</c:v>
                </c:pt>
                <c:pt idx="395">
                  <c:v>215.508694713049</c:v>
                </c:pt>
                <c:pt idx="396">
                  <c:v>214.994240546296</c:v>
                </c:pt>
                <c:pt idx="397">
                  <c:v>214.481292635401</c:v>
                </c:pt>
                <c:pt idx="398">
                  <c:v>213.969846909773</c:v>
                </c:pt>
                <c:pt idx="399">
                  <c:v>213.459899325331</c:v>
                </c:pt>
                <c:pt idx="400">
                  <c:v>212.95144586428</c:v>
                </c:pt>
                <c:pt idx="401">
                  <c:v>212.444482534887</c:v>
                </c:pt>
                <c:pt idx="402">
                  <c:v>211.939005371264</c:v>
                </c:pt>
                <c:pt idx="403">
                  <c:v>211.435010433146</c:v>
                </c:pt>
                <c:pt idx="404">
                  <c:v>210.93249380568</c:v>
                </c:pt>
                <c:pt idx="405">
                  <c:v>210.431451599208</c:v>
                </c:pt>
                <c:pt idx="406">
                  <c:v>209.931879949059</c:v>
                </c:pt>
                <c:pt idx="407">
                  <c:v>209.433775015341</c:v>
                </c:pt>
                <c:pt idx="408">
                  <c:v>208.937132982735</c:v>
                </c:pt>
                <c:pt idx="409">
                  <c:v>208.441950060287</c:v>
                </c:pt>
                <c:pt idx="410">
                  <c:v>207.948222481214</c:v>
                </c:pt>
                <c:pt idx="411">
                  <c:v>207.455946502701</c:v>
                </c:pt>
                <c:pt idx="412">
                  <c:v>206.9651184057</c:v>
                </c:pt>
                <c:pt idx="413">
                  <c:v>206.475734494745</c:v>
                </c:pt>
                <c:pt idx="414">
                  <c:v>205.987791097748</c:v>
                </c:pt>
                <c:pt idx="415">
                  <c:v>205.501284565817</c:v>
                </c:pt>
                <c:pt idx="416">
                  <c:v>205.016211273064</c:v>
                </c:pt>
                <c:pt idx="417">
                  <c:v>204.532567616417</c:v>
                </c:pt>
                <c:pt idx="418">
                  <c:v>204.050350015438</c:v>
                </c:pt>
                <c:pt idx="419">
                  <c:v>203.56955491214</c:v>
                </c:pt>
                <c:pt idx="420">
                  <c:v>203.090178770805</c:v>
                </c:pt>
                <c:pt idx="421">
                  <c:v>202.612218077806</c:v>
                </c:pt>
                <c:pt idx="422">
                  <c:v>202.135669341431</c:v>
                </c:pt>
                <c:pt idx="423">
                  <c:v>201.660529091708</c:v>
                </c:pt>
                <c:pt idx="424">
                  <c:v>201.18679388023</c:v>
                </c:pt>
                <c:pt idx="425">
                  <c:v>200.714460279987</c:v>
                </c:pt>
                <c:pt idx="426">
                  <c:v>200.243524885195</c:v>
                </c:pt>
                <c:pt idx="427">
                  <c:v>199.773984311126</c:v>
                </c:pt>
                <c:pt idx="428">
                  <c:v>199.305835193948</c:v>
                </c:pt>
                <c:pt idx="429">
                  <c:v>198.839074190555</c:v>
                </c:pt>
                <c:pt idx="430">
                  <c:v>198.373697978407</c:v>
                </c:pt>
                <c:pt idx="431">
                  <c:v>197.909703255371</c:v>
                </c:pt>
                <c:pt idx="432">
                  <c:v>197.44708673956</c:v>
                </c:pt>
                <c:pt idx="433">
                  <c:v>196.985845169176</c:v>
                </c:pt>
                <c:pt idx="434">
                  <c:v>196.525975302354</c:v>
                </c:pt>
                <c:pt idx="435">
                  <c:v>196.067473917009</c:v>
                </c:pt>
                <c:pt idx="436">
                  <c:v>195.610337810683</c:v>
                </c:pt>
                <c:pt idx="437">
                  <c:v>195.154563800394</c:v>
                </c:pt>
                <c:pt idx="438">
                  <c:v>194.700148722485</c:v>
                </c:pt>
                <c:pt idx="439">
                  <c:v>194.247089432481</c:v>
                </c:pt>
                <c:pt idx="440">
                  <c:v>193.795382804937</c:v>
                </c:pt>
                <c:pt idx="441">
                  <c:v>193.345025733296</c:v>
                </c:pt>
                <c:pt idx="442">
                  <c:v>192.896015129746</c:v>
                </c:pt>
                <c:pt idx="443">
                  <c:v>192.448347925079</c:v>
                </c:pt>
                <c:pt idx="444">
                  <c:v>192.002021068546</c:v>
                </c:pt>
                <c:pt idx="445">
                  <c:v>191.557031527724</c:v>
                </c:pt>
                <c:pt idx="446">
                  <c:v>191.113376288373</c:v>
                </c:pt>
                <c:pt idx="447">
                  <c:v>190.671052354305</c:v>
                </c:pt>
                <c:pt idx="448">
                  <c:v>190.230056747244</c:v>
                </c:pt>
                <c:pt idx="449">
                  <c:v>189.790386506697</c:v>
                </c:pt>
                <c:pt idx="450">
                  <c:v>189.35203868982</c:v>
                </c:pt>
                <c:pt idx="451">
                  <c:v>188.915010371285</c:v>
                </c:pt>
                <c:pt idx="452">
                  <c:v>188.479298643155</c:v>
                </c:pt>
                <c:pt idx="453">
                  <c:v>188.044900614752</c:v>
                </c:pt>
                <c:pt idx="454">
                  <c:v>187.611813412532</c:v>
                </c:pt>
                <c:pt idx="455">
                  <c:v>187.180034179959</c:v>
                </c:pt>
                <c:pt idx="456">
                  <c:v>186.74956007738</c:v>
                </c:pt>
                <c:pt idx="457">
                  <c:v>186.320388281903</c:v>
                </c:pt>
                <c:pt idx="458">
                  <c:v>185.892515987273</c:v>
                </c:pt>
                <c:pt idx="459">
                  <c:v>185.465940403755</c:v>
                </c:pt>
                <c:pt idx="460">
                  <c:v>185.040658758009</c:v>
                </c:pt>
                <c:pt idx="461">
                  <c:v>184.616668292976</c:v>
                </c:pt>
                <c:pt idx="462">
                  <c:v>184.193966267759</c:v>
                </c:pt>
                <c:pt idx="463">
                  <c:v>183.772549957508</c:v>
                </c:pt>
                <c:pt idx="464">
                  <c:v>183.352416653302</c:v>
                </c:pt>
                <c:pt idx="465">
                  <c:v>182.933563662041</c:v>
                </c:pt>
                <c:pt idx="466">
                  <c:v>182.515988306325</c:v>
                </c:pt>
                <c:pt idx="467">
                  <c:v>182.099687924352</c:v>
                </c:pt>
                <c:pt idx="468">
                  <c:v>181.684659869798</c:v>
                </c:pt>
                <c:pt idx="469">
                  <c:v>181.270901511714</c:v>
                </c:pt>
                <c:pt idx="470">
                  <c:v>180.858410234417</c:v>
                </c:pt>
                <c:pt idx="471">
                  <c:v>180.447183437377</c:v>
                </c:pt>
                <c:pt idx="472">
                  <c:v>180.037218535119</c:v>
                </c:pt>
                <c:pt idx="473">
                  <c:v>179.62851295711</c:v>
                </c:pt>
                <c:pt idx="474">
                  <c:v>179.22106414766</c:v>
                </c:pt>
                <c:pt idx="475">
                  <c:v>178.814869565816</c:v>
                </c:pt>
                <c:pt idx="476">
                  <c:v>178.409926685261</c:v>
                </c:pt>
                <c:pt idx="477">
                  <c:v>178.00623299421</c:v>
                </c:pt>
                <c:pt idx="478">
                  <c:v>177.603785995314</c:v>
                </c:pt>
                <c:pt idx="479">
                  <c:v>177.202583205556</c:v>
                </c:pt>
                <c:pt idx="480">
                  <c:v>176.802622156156</c:v>
                </c:pt>
                <c:pt idx="481">
                  <c:v>176.403900392472</c:v>
                </c:pt>
                <c:pt idx="482">
                  <c:v>176.0064154739</c:v>
                </c:pt>
                <c:pt idx="483">
                  <c:v>175.610164973787</c:v>
                </c:pt>
                <c:pt idx="484">
                  <c:v>175.215146479325</c:v>
                </c:pt>
                <c:pt idx="485">
                  <c:v>174.821357591465</c:v>
                </c:pt>
                <c:pt idx="486">
                  <c:v>174.428795924824</c:v>
                </c:pt>
                <c:pt idx="487">
                  <c:v>174.037459107585</c:v>
                </c:pt>
                <c:pt idx="488">
                  <c:v>173.647344781415</c:v>
                </c:pt>
                <c:pt idx="489">
                  <c:v>173.258450601369</c:v>
                </c:pt>
                <c:pt idx="490">
                  <c:v>172.870774235801</c:v>
                </c:pt>
                <c:pt idx="491">
                  <c:v>172.484313366277</c:v>
                </c:pt>
                <c:pt idx="492">
                  <c:v>172.099065687485</c:v>
                </c:pt>
                <c:pt idx="493">
                  <c:v>171.715028907148</c:v>
                </c:pt>
                <c:pt idx="494">
                  <c:v>171.332200745939</c:v>
                </c:pt>
                <c:pt idx="495">
                  <c:v>170.950578937395</c:v>
                </c:pt>
                <c:pt idx="496">
                  <c:v>170.57016122783</c:v>
                </c:pt>
                <c:pt idx="497">
                  <c:v>170.190945376255</c:v>
                </c:pt>
                <c:pt idx="498">
                  <c:v>169.812929154289</c:v>
                </c:pt>
                <c:pt idx="499">
                  <c:v>169.436110346083</c:v>
                </c:pt>
                <c:pt idx="500">
                  <c:v>169.060486748232</c:v>
                </c:pt>
                <c:pt idx="501">
                  <c:v>168.686056169701</c:v>
                </c:pt>
                <c:pt idx="502">
                  <c:v>168.312816431736</c:v>
                </c:pt>
                <c:pt idx="503">
                  <c:v>167.940765367792</c:v>
                </c:pt>
                <c:pt idx="504">
                  <c:v>167.569900823451</c:v>
                </c:pt>
                <c:pt idx="505">
                  <c:v>167.200220656344</c:v>
                </c:pt>
                <c:pt idx="506">
                  <c:v>166.831722736073</c:v>
                </c:pt>
                <c:pt idx="507">
                  <c:v>166.464404944135</c:v>
                </c:pt>
                <c:pt idx="508">
                  <c:v>166.098265173847</c:v>
                </c:pt>
                <c:pt idx="509">
                  <c:v>165.733301330269</c:v>
                </c:pt>
                <c:pt idx="510">
                  <c:v>165.369511330128</c:v>
                </c:pt>
                <c:pt idx="511">
                  <c:v>165.00689310175</c:v>
                </c:pt>
                <c:pt idx="512">
                  <c:v>164.645444584979</c:v>
                </c:pt>
                <c:pt idx="513">
                  <c:v>164.285163731109</c:v>
                </c:pt>
                <c:pt idx="514">
                  <c:v>163.926048502811</c:v>
                </c:pt>
                <c:pt idx="515">
                  <c:v>163.568096874061</c:v>
                </c:pt>
                <c:pt idx="516">
                  <c:v>163.21130683007</c:v>
                </c:pt>
                <c:pt idx="517">
                  <c:v>162.855676367212</c:v>
                </c:pt>
                <c:pt idx="518">
                  <c:v>162.501203492957</c:v>
                </c:pt>
                <c:pt idx="519">
                  <c:v>162.147886225802</c:v>
                </c:pt>
                <c:pt idx="520">
                  <c:v>161.795722595201</c:v>
                </c:pt>
                <c:pt idx="521">
                  <c:v>161.444710641496</c:v>
                </c:pt>
                <c:pt idx="522">
                  <c:v>161.094848415854</c:v>
                </c:pt>
                <c:pt idx="523">
                  <c:v>160.746133980197</c:v>
                </c:pt>
                <c:pt idx="524">
                  <c:v>160.39856540714</c:v>
                </c:pt>
                <c:pt idx="525">
                  <c:v>160.05214077992</c:v>
                </c:pt>
                <c:pt idx="526">
                  <c:v>159.706858192335</c:v>
                </c:pt>
                <c:pt idx="527">
                  <c:v>159.36271574868</c:v>
                </c:pt>
                <c:pt idx="528">
                  <c:v>159.019711563682</c:v>
                </c:pt>
                <c:pt idx="529">
                  <c:v>158.677843762436</c:v>
                </c:pt>
                <c:pt idx="530">
                  <c:v>158.337110480346</c:v>
                </c:pt>
                <c:pt idx="531">
                  <c:v>157.997509863058</c:v>
                </c:pt>
                <c:pt idx="532">
                  <c:v>157.659040066403</c:v>
                </c:pt>
                <c:pt idx="533">
                  <c:v>157.321699256333</c:v>
                </c:pt>
                <c:pt idx="534">
                  <c:v>156.985485608863</c:v>
                </c:pt>
                <c:pt idx="535">
                  <c:v>156.650397310009</c:v>
                </c:pt>
                <c:pt idx="536">
                  <c:v>156.31643255573</c:v>
                </c:pt>
                <c:pt idx="537">
                  <c:v>155.983589551867</c:v>
                </c:pt>
                <c:pt idx="538">
                  <c:v>155.651866514089</c:v>
                </c:pt>
                <c:pt idx="539">
                  <c:v>155.321261667831</c:v>
                </c:pt>
                <c:pt idx="540">
                  <c:v>154.991773248236</c:v>
                </c:pt>
                <c:pt idx="541">
                  <c:v>154.663399500102</c:v>
                </c:pt>
                <c:pt idx="542">
                  <c:v>154.336138677825</c:v>
                </c:pt>
                <c:pt idx="543">
                  <c:v>154.00998904534</c:v>
                </c:pt>
                <c:pt idx="544">
                  <c:v>153.684948876065</c:v>
                </c:pt>
                <c:pt idx="545">
                  <c:v>153.361016452854</c:v>
                </c:pt>
                <c:pt idx="546">
                  <c:v>153.038190067931</c:v>
                </c:pt>
                <c:pt idx="547">
                  <c:v>152.716468022845</c:v>
                </c:pt>
                <c:pt idx="548">
                  <c:v>152.395848628412</c:v>
                </c:pt>
                <c:pt idx="549">
                  <c:v>152.076330204665</c:v>
                </c:pt>
                <c:pt idx="550">
                  <c:v>151.757911080795</c:v>
                </c:pt>
                <c:pt idx="551">
                  <c:v>151.440589595108</c:v>
                </c:pt>
                <c:pt idx="552">
                  <c:v>151.124364094964</c:v>
                </c:pt>
                <c:pt idx="553">
                  <c:v>150.809232936733</c:v>
                </c:pt>
                <c:pt idx="554">
                  <c:v>150.495194485739</c:v>
                </c:pt>
                <c:pt idx="555">
                  <c:v>150.182247116213</c:v>
                </c:pt>
                <c:pt idx="556">
                  <c:v>149.87038921124</c:v>
                </c:pt>
                <c:pt idx="557">
                  <c:v>149.559619162711</c:v>
                </c:pt>
                <c:pt idx="558">
                  <c:v>149.249935371273</c:v>
                </c:pt>
                <c:pt idx="559">
                  <c:v>148.941336246281</c:v>
                </c:pt>
                <c:pt idx="560">
                  <c:v>148.633820205749</c:v>
                </c:pt>
                <c:pt idx="561">
                  <c:v>148.327385676303</c:v>
                </c:pt>
                <c:pt idx="562">
                  <c:v>148.022031093131</c:v>
                </c:pt>
                <c:pt idx="563">
                  <c:v>147.717754899938</c:v>
                </c:pt>
                <c:pt idx="564">
                  <c:v>147.414555548897</c:v>
                </c:pt>
                <c:pt idx="565">
                  <c:v>147.112431500606</c:v>
                </c:pt>
                <c:pt idx="566">
                  <c:v>146.811381224038</c:v>
                </c:pt>
                <c:pt idx="567">
                  <c:v>146.511403196497</c:v>
                </c:pt>
                <c:pt idx="568">
                  <c:v>146.212495903575</c:v>
                </c:pt>
                <c:pt idx="569">
                  <c:v>145.914657839103</c:v>
                </c:pt>
                <c:pt idx="570">
                  <c:v>145.617887505107</c:v>
                </c:pt>
                <c:pt idx="571">
                  <c:v>145.322183411767</c:v>
                </c:pt>
                <c:pt idx="572">
                  <c:v>145.027544077372</c:v>
                </c:pt>
                <c:pt idx="573">
                  <c:v>144.733968028272</c:v>
                </c:pt>
                <c:pt idx="574">
                  <c:v>144.441453798843</c:v>
                </c:pt>
                <c:pt idx="575">
                  <c:v>144.149999931436</c:v>
                </c:pt>
                <c:pt idx="576">
                  <c:v>143.859604976341</c:v>
                </c:pt>
                <c:pt idx="577">
                  <c:v>143.570267491739</c:v>
                </c:pt>
                <c:pt idx="578">
                  <c:v>143.281986043668</c:v>
                </c:pt>
                <c:pt idx="579">
                  <c:v>142.994759205974</c:v>
                </c:pt>
                <c:pt idx="580">
                  <c:v>142.708585560273</c:v>
                </c:pt>
                <c:pt idx="581">
                  <c:v>142.423463695911</c:v>
                </c:pt>
                <c:pt idx="582">
                  <c:v>142.139392209923</c:v>
                </c:pt>
                <c:pt idx="583">
                  <c:v>141.856369706993</c:v>
                </c:pt>
                <c:pt idx="584">
                  <c:v>141.574394799413</c:v>
                </c:pt>
                <c:pt idx="585">
                  <c:v>141.293466107047</c:v>
                </c:pt>
                <c:pt idx="586">
                  <c:v>141.013582257286</c:v>
                </c:pt>
                <c:pt idx="587">
                  <c:v>140.734741885016</c:v>
                </c:pt>
                <c:pt idx="588">
                  <c:v>140.456943632574</c:v>
                </c:pt>
                <c:pt idx="589">
                  <c:v>140.180186149714</c:v>
                </c:pt>
                <c:pt idx="590">
                  <c:v>139.904468093565</c:v>
                </c:pt>
                <c:pt idx="591">
                  <c:v>139.629788128599</c:v>
                </c:pt>
                <c:pt idx="592">
                  <c:v>139.356144926586</c:v>
                </c:pt>
                <c:pt idx="593">
                  <c:v>139.083537166566</c:v>
                </c:pt>
                <c:pt idx="594">
                  <c:v>138.811963534804</c:v>
                </c:pt>
                <c:pt idx="595">
                  <c:v>138.541422724761</c:v>
                </c:pt>
                <c:pt idx="596">
                  <c:v>138.271913437052</c:v>
                </c:pt>
                <c:pt idx="597">
                  <c:v>138.003434379412</c:v>
                </c:pt>
                <c:pt idx="598">
                  <c:v>137.735984266665</c:v>
                </c:pt>
                <c:pt idx="599">
                  <c:v>137.469561820679</c:v>
                </c:pt>
                <c:pt idx="600">
                  <c:v>137.204165770343</c:v>
                </c:pt>
                <c:pt idx="601">
                  <c:v>136.939794851523</c:v>
                </c:pt>
                <c:pt idx="602">
                  <c:v>136.676447807031</c:v>
                </c:pt>
                <c:pt idx="603">
                  <c:v>136.414123386592</c:v>
                </c:pt>
                <c:pt idx="604">
                  <c:v>136.152820346808</c:v>
                </c:pt>
                <c:pt idx="605">
                  <c:v>135.892537451127</c:v>
                </c:pt>
                <c:pt idx="606">
                  <c:v>135.633273469806</c:v>
                </c:pt>
                <c:pt idx="607">
                  <c:v>135.375027179882</c:v>
                </c:pt>
                <c:pt idx="608">
                  <c:v>135.117797365136</c:v>
                </c:pt>
                <c:pt idx="609">
                  <c:v>134.861582816064</c:v>
                </c:pt>
                <c:pt idx="610">
                  <c:v>134.606382329841</c:v>
                </c:pt>
                <c:pt idx="611">
                  <c:v>134.35219471029</c:v>
                </c:pt>
                <c:pt idx="612">
                  <c:v>134.099018767853</c:v>
                </c:pt>
                <c:pt idx="613">
                  <c:v>133.846853319555</c:v>
                </c:pt>
                <c:pt idx="614">
                  <c:v>133.595697188978</c:v>
                </c:pt>
                <c:pt idx="615">
                  <c:v>133.345549206225</c:v>
                </c:pt>
                <c:pt idx="616">
                  <c:v>133.096408207892</c:v>
                </c:pt>
                <c:pt idx="617">
                  <c:v>132.848273037038</c:v>
                </c:pt>
                <c:pt idx="618">
                  <c:v>132.601142543152</c:v>
                </c:pt>
                <c:pt idx="619">
                  <c:v>132.355015582126</c:v>
                </c:pt>
                <c:pt idx="620">
                  <c:v>132.109891016223</c:v>
                </c:pt>
                <c:pt idx="621">
                  <c:v>131.86576771405</c:v>
                </c:pt>
                <c:pt idx="622">
                  <c:v>131.622644550525</c:v>
                </c:pt>
                <c:pt idx="623">
                  <c:v>131.380520406851</c:v>
                </c:pt>
                <c:pt idx="624">
                  <c:v>131.139394170485</c:v>
                </c:pt>
                <c:pt idx="625">
                  <c:v>130.899264735113</c:v>
                </c:pt>
                <c:pt idx="626">
                  <c:v>130.660131000616</c:v>
                </c:pt>
                <c:pt idx="627">
                  <c:v>130.421991873047</c:v>
                </c:pt>
                <c:pt idx="628">
                  <c:v>130.1848462646</c:v>
                </c:pt>
                <c:pt idx="629">
                  <c:v>129.948693093584</c:v>
                </c:pt>
                <c:pt idx="630">
                  <c:v>129.713531284393</c:v>
                </c:pt>
                <c:pt idx="631">
                  <c:v>129.479359767482</c:v>
                </c:pt>
                <c:pt idx="632">
                  <c:v>129.246177479337</c:v>
                </c:pt>
                <c:pt idx="633">
                  <c:v>129.01398336245</c:v>
                </c:pt>
                <c:pt idx="634">
                  <c:v>128.782776365293</c:v>
                </c:pt>
                <c:pt idx="635">
                  <c:v>128.552555442287</c:v>
                </c:pt>
                <c:pt idx="636">
                  <c:v>128.323319553783</c:v>
                </c:pt>
                <c:pt idx="637">
                  <c:v>128.095067666028</c:v>
                </c:pt>
                <c:pt idx="638">
                  <c:v>127.867798751147</c:v>
                </c:pt>
                <c:pt idx="639">
                  <c:v>127.641511787109</c:v>
                </c:pt>
                <c:pt idx="640">
                  <c:v>127.416205757711</c:v>
                </c:pt>
                <c:pt idx="641">
                  <c:v>127.191879652544</c:v>
                </c:pt>
                <c:pt idx="642">
                  <c:v>126.968532466973</c:v>
                </c:pt>
                <c:pt idx="643">
                  <c:v>126.746163202111</c:v>
                </c:pt>
                <c:pt idx="644">
                  <c:v>126.524770864794</c:v>
                </c:pt>
                <c:pt idx="645">
                  <c:v>126.304354467558</c:v>
                </c:pt>
                <c:pt idx="646">
                  <c:v>126.084913028611</c:v>
                </c:pt>
                <c:pt idx="647">
                  <c:v>125.866445571815</c:v>
                </c:pt>
                <c:pt idx="648">
                  <c:v>125.648951126654</c:v>
                </c:pt>
                <c:pt idx="649">
                  <c:v>125.43242872822</c:v>
                </c:pt>
                <c:pt idx="650">
                  <c:v>125.21687741718</c:v>
                </c:pt>
                <c:pt idx="651">
                  <c:v>125.00229623976</c:v>
                </c:pt>
                <c:pt idx="652">
                  <c:v>124.788684247716</c:v>
                </c:pt>
                <c:pt idx="653">
                  <c:v>124.576040498317</c:v>
                </c:pt>
                <c:pt idx="654">
                  <c:v>124.364364054318</c:v>
                </c:pt>
                <c:pt idx="655">
                  <c:v>124.153653983937</c:v>
                </c:pt>
                <c:pt idx="656">
                  <c:v>123.943909360835</c:v>
                </c:pt>
                <c:pt idx="657">
                  <c:v>123.735129264095</c:v>
                </c:pt>
                <c:pt idx="658">
                  <c:v>123.527312778194</c:v>
                </c:pt>
                <c:pt idx="659">
                  <c:v>123.320458992988</c:v>
                </c:pt>
                <c:pt idx="660">
                  <c:v>123.114567003685</c:v>
                </c:pt>
                <c:pt idx="661">
                  <c:v>122.909635910826</c:v>
                </c:pt>
                <c:pt idx="662">
                  <c:v>122.705664820264</c:v>
                </c:pt>
                <c:pt idx="663">
                  <c:v>122.502652843141</c:v>
                </c:pt>
                <c:pt idx="664">
                  <c:v>122.300599095869</c:v>
                </c:pt>
                <c:pt idx="665">
                  <c:v>122.099502700106</c:v>
                </c:pt>
                <c:pt idx="666">
                  <c:v>121.899362782739</c:v>
                </c:pt>
                <c:pt idx="667">
                  <c:v>121.700178475861</c:v>
                </c:pt>
                <c:pt idx="668">
                  <c:v>121.501948916751</c:v>
                </c:pt>
                <c:pt idx="669">
                  <c:v>121.304673247855</c:v>
                </c:pt>
                <c:pt idx="670">
                  <c:v>121.108350616763</c:v>
                </c:pt>
                <c:pt idx="671">
                  <c:v>120.912980176192</c:v>
                </c:pt>
                <c:pt idx="672">
                  <c:v>120.718561083966</c:v>
                </c:pt>
                <c:pt idx="673">
                  <c:v>120.525092502995</c:v>
                </c:pt>
                <c:pt idx="674">
                  <c:v>120.332573601255</c:v>
                </c:pt>
                <c:pt idx="675">
                  <c:v>120.141003551772</c:v>
                </c:pt>
                <c:pt idx="676">
                  <c:v>119.950381532599</c:v>
                </c:pt>
                <c:pt idx="677">
                  <c:v>119.760706726799</c:v>
                </c:pt>
                <c:pt idx="678">
                  <c:v>119.571978322426</c:v>
                </c:pt>
                <c:pt idx="679">
                  <c:v>119.384195512505</c:v>
                </c:pt>
                <c:pt idx="680">
                  <c:v>119.197357495017</c:v>
                </c:pt>
                <c:pt idx="681">
                  <c:v>119.011463472876</c:v>
                </c:pt>
                <c:pt idx="682">
                  <c:v>118.826512653913</c:v>
                </c:pt>
                <c:pt idx="683">
                  <c:v>118.642504250859</c:v>
                </c:pt>
                <c:pt idx="684">
                  <c:v>118.459437481325</c:v>
                </c:pt>
                <c:pt idx="685">
                  <c:v>118.277311567784</c:v>
                </c:pt>
                <c:pt idx="686">
                  <c:v>118.096125737556</c:v>
                </c:pt>
                <c:pt idx="687">
                  <c:v>117.915879222787</c:v>
                </c:pt>
                <c:pt idx="688">
                  <c:v>117.736571260435</c:v>
                </c:pt>
                <c:pt idx="689">
                  <c:v>117.55820109225</c:v>
                </c:pt>
                <c:pt idx="690">
                  <c:v>117.380767964757</c:v>
                </c:pt>
                <c:pt idx="691">
                  <c:v>117.204271129242</c:v>
                </c:pt>
                <c:pt idx="692">
                  <c:v>117.028709841731</c:v>
                </c:pt>
                <c:pt idx="693">
                  <c:v>116.854083362977</c:v>
                </c:pt>
                <c:pt idx="694">
                  <c:v>116.680390958441</c:v>
                </c:pt>
                <c:pt idx="695">
                  <c:v>116.507631898274</c:v>
                </c:pt>
                <c:pt idx="696">
                  <c:v>116.335805457308</c:v>
                </c:pt>
                <c:pt idx="697">
                  <c:v>116.164910915029</c:v>
                </c:pt>
                <c:pt idx="698">
                  <c:v>115.994947555572</c:v>
                </c:pt>
                <c:pt idx="699">
                  <c:v>115.825914667695</c:v>
                </c:pt>
                <c:pt idx="700">
                  <c:v>115.657811544771</c:v>
                </c:pt>
                <c:pt idx="701">
                  <c:v>115.490637484768</c:v>
                </c:pt>
                <c:pt idx="702">
                  <c:v>115.324391790236</c:v>
                </c:pt>
                <c:pt idx="703">
                  <c:v>115.159073768288</c:v>
                </c:pt>
                <c:pt idx="704">
                  <c:v>114.994682730589</c:v>
                </c:pt>
                <c:pt idx="705">
                  <c:v>114.831217993338</c:v>
                </c:pt>
                <c:pt idx="706">
                  <c:v>114.668678877253</c:v>
                </c:pt>
                <c:pt idx="707">
                  <c:v>114.507064707559</c:v>
                </c:pt>
                <c:pt idx="708">
                  <c:v>114.346374813968</c:v>
                </c:pt>
                <c:pt idx="709">
                  <c:v>114.186608530671</c:v>
                </c:pt>
                <c:pt idx="710">
                  <c:v>114.027765196317</c:v>
                </c:pt>
                <c:pt idx="711">
                  <c:v>113.869844154001</c:v>
                </c:pt>
                <c:pt idx="712">
                  <c:v>113.712844751253</c:v>
                </c:pt>
                <c:pt idx="713">
                  <c:v>113.556766340018</c:v>
                </c:pt>
                <c:pt idx="714">
                  <c:v>113.401608276645</c:v>
                </c:pt>
                <c:pt idx="715">
                  <c:v>113.247369921875</c:v>
                </c:pt>
                <c:pt idx="716">
                  <c:v>113.094050640822</c:v>
                </c:pt>
                <c:pt idx="717">
                  <c:v>112.941649802964</c:v>
                </c:pt>
                <c:pt idx="718">
                  <c:v>112.790166782128</c:v>
                </c:pt>
                <c:pt idx="719">
                  <c:v>112.639600956473</c:v>
                </c:pt>
                <c:pt idx="720">
                  <c:v>112.489951708484</c:v>
                </c:pt>
                <c:pt idx="721">
                  <c:v>112.34121842495</c:v>
                </c:pt>
                <c:pt idx="722">
                  <c:v>112.193400496958</c:v>
                </c:pt>
                <c:pt idx="723">
                  <c:v>112.046497319876</c:v>
                </c:pt>
                <c:pt idx="724">
                  <c:v>111.900508293341</c:v>
                </c:pt>
                <c:pt idx="725">
                  <c:v>111.755432821248</c:v>
                </c:pt>
                <c:pt idx="726">
                  <c:v>111.611270311734</c:v>
                </c:pt>
                <c:pt idx="727">
                  <c:v>111.468020177167</c:v>
                </c:pt>
                <c:pt idx="728">
                  <c:v>111.325681834132</c:v>
                </c:pt>
                <c:pt idx="729">
                  <c:v>111.184254703425</c:v>
                </c:pt>
                <c:pt idx="730">
                  <c:v>111.043738210029</c:v>
                </c:pt>
                <c:pt idx="731">
                  <c:v>110.904131783114</c:v>
                </c:pt>
                <c:pt idx="732">
                  <c:v>110.765434856017</c:v>
                </c:pt>
                <c:pt idx="733">
                  <c:v>110.627646866232</c:v>
                </c:pt>
                <c:pt idx="734">
                  <c:v>110.4907672554</c:v>
                </c:pt>
                <c:pt idx="735">
                  <c:v>110.354795469295</c:v>
                </c:pt>
                <c:pt idx="736">
                  <c:v>110.219730957813</c:v>
                </c:pt>
                <c:pt idx="737">
                  <c:v>110.085573174961</c:v>
                </c:pt>
                <c:pt idx="738">
                  <c:v>109.952321578843</c:v>
                </c:pt>
                <c:pt idx="739">
                  <c:v>109.819975631655</c:v>
                </c:pt>
                <c:pt idx="740">
                  <c:v>109.688534799664</c:v>
                </c:pt>
                <c:pt idx="741">
                  <c:v>109.557998553207</c:v>
                </c:pt>
                <c:pt idx="742">
                  <c:v>109.428366366673</c:v>
                </c:pt>
                <c:pt idx="743">
                  <c:v>109.299637718492</c:v>
                </c:pt>
                <c:pt idx="744">
                  <c:v>109.171812091131</c:v>
                </c:pt>
                <c:pt idx="745">
                  <c:v>109.044888971075</c:v>
                </c:pt>
                <c:pt idx="746">
                  <c:v>108.918867848821</c:v>
                </c:pt>
                <c:pt idx="747">
                  <c:v>108.793748218865</c:v>
                </c:pt>
                <c:pt idx="748">
                  <c:v>108.669529579695</c:v>
                </c:pt>
                <c:pt idx="749">
                  <c:v>108.546211433777</c:v>
                </c:pt>
                <c:pt idx="750">
                  <c:v>108.423793287546</c:v>
                </c:pt>
                <c:pt idx="751">
                  <c:v>108.302274651395</c:v>
                </c:pt>
                <c:pt idx="752">
                  <c:v>108.181655039668</c:v>
                </c:pt>
                <c:pt idx="753">
                  <c:v>108.061933970646</c:v>
                </c:pt>
                <c:pt idx="754">
                  <c:v>107.943110966539</c:v>
                </c:pt>
                <c:pt idx="755">
                  <c:v>107.825185553476</c:v>
                </c:pt>
                <c:pt idx="756">
                  <c:v>107.708157261495</c:v>
                </c:pt>
                <c:pt idx="757">
                  <c:v>107.592025624535</c:v>
                </c:pt>
                <c:pt idx="758">
                  <c:v>107.476790180422</c:v>
                </c:pt>
                <c:pt idx="759">
                  <c:v>107.362450470866</c:v>
                </c:pt>
                <c:pt idx="760">
                  <c:v>107.249006041445</c:v>
                </c:pt>
                <c:pt idx="761">
                  <c:v>107.136456441602</c:v>
                </c:pt>
                <c:pt idx="762">
                  <c:v>107.024801224629</c:v>
                </c:pt>
                <c:pt idx="763">
                  <c:v>106.914039947665</c:v>
                </c:pt>
                <c:pt idx="764">
                  <c:v>106.804172171681</c:v>
                </c:pt>
                <c:pt idx="765">
                  <c:v>106.695197461475</c:v>
                </c:pt>
                <c:pt idx="766">
                  <c:v>106.587115385661</c:v>
                </c:pt>
                <c:pt idx="767">
                  <c:v>106.479925516662</c:v>
                </c:pt>
                <c:pt idx="768">
                  <c:v>106.373627430698</c:v>
                </c:pt>
                <c:pt idx="769">
                  <c:v>106.268220707783</c:v>
                </c:pt>
                <c:pt idx="770">
                  <c:v>106.16370493171</c:v>
                </c:pt>
                <c:pt idx="771">
                  <c:v>106.060079690047</c:v>
                </c:pt>
                <c:pt idx="772">
                  <c:v>105.957344574129</c:v>
                </c:pt>
                <c:pt idx="773">
                  <c:v>105.855499179045</c:v>
                </c:pt>
                <c:pt idx="774">
                  <c:v>105.754543103637</c:v>
                </c:pt>
                <c:pt idx="775">
                  <c:v>105.654475950483</c:v>
                </c:pt>
                <c:pt idx="776">
                  <c:v>105.555297325899</c:v>
                </c:pt>
                <c:pt idx="777">
                  <c:v>105.457006839922</c:v>
                </c:pt>
                <c:pt idx="778">
                  <c:v>105.359604106309</c:v>
                </c:pt>
                <c:pt idx="779">
                  <c:v>105.263088742524</c:v>
                </c:pt>
                <c:pt idx="780">
                  <c:v>105.167460369736</c:v>
                </c:pt>
                <c:pt idx="781">
                  <c:v>105.072718612805</c:v>
                </c:pt>
                <c:pt idx="782">
                  <c:v>104.978863100279</c:v>
                </c:pt>
                <c:pt idx="783">
                  <c:v>104.885893464385</c:v>
                </c:pt>
                <c:pt idx="784">
                  <c:v>104.793809341023</c:v>
                </c:pt>
                <c:pt idx="785">
                  <c:v>104.702610369755</c:v>
                </c:pt>
                <c:pt idx="786">
                  <c:v>104.612296193804</c:v>
                </c:pt>
                <c:pt idx="787">
                  <c:v>104.522866460041</c:v>
                </c:pt>
                <c:pt idx="788">
                  <c:v>104.43432081898</c:v>
                </c:pt>
                <c:pt idx="789">
                  <c:v>104.346658924772</c:v>
                </c:pt>
                <c:pt idx="790">
                  <c:v>104.259880435199</c:v>
                </c:pt>
                <c:pt idx="791">
                  <c:v>104.173985011664</c:v>
                </c:pt>
                <c:pt idx="792">
                  <c:v>104.088972319186</c:v>
                </c:pt>
                <c:pt idx="793">
                  <c:v>104.004842026393</c:v>
                </c:pt>
                <c:pt idx="794">
                  <c:v>103.921593805517</c:v>
                </c:pt>
                <c:pt idx="795">
                  <c:v>103.839227332386</c:v>
                </c:pt>
                <c:pt idx="796">
                  <c:v>103.757742286417</c:v>
                </c:pt>
                <c:pt idx="797">
                  <c:v>103.677138350612</c:v>
                </c:pt>
                <c:pt idx="798">
                  <c:v>103.597415211548</c:v>
                </c:pt>
                <c:pt idx="799">
                  <c:v>103.518572559376</c:v>
                </c:pt>
                <c:pt idx="800">
                  <c:v>103.44061008781</c:v>
                </c:pt>
                <c:pt idx="801">
                  <c:v>103.363527494124</c:v>
                </c:pt>
                <c:pt idx="802">
                  <c:v>103.287324479143</c:v>
                </c:pt>
                <c:pt idx="803">
                  <c:v>103.212000747243</c:v>
                </c:pt>
                <c:pt idx="804">
                  <c:v>103.137556006337</c:v>
                </c:pt>
                <c:pt idx="805">
                  <c:v>103.063989967876</c:v>
                </c:pt>
                <c:pt idx="806">
                  <c:v>102.991302346842</c:v>
                </c:pt>
                <c:pt idx="807">
                  <c:v>102.919492861737</c:v>
                </c:pt>
                <c:pt idx="808">
                  <c:v>102.848561234588</c:v>
                </c:pt>
                <c:pt idx="809">
                  <c:v>102.778507190929</c:v>
                </c:pt>
                <c:pt idx="810">
                  <c:v>102.709330459807</c:v>
                </c:pt>
                <c:pt idx="811">
                  <c:v>102.641030773769</c:v>
                </c:pt>
                <c:pt idx="812">
                  <c:v>102.573607868861</c:v>
                </c:pt>
                <c:pt idx="813">
                  <c:v>102.507061484619</c:v>
                </c:pt>
                <c:pt idx="814">
                  <c:v>102.44139136407</c:v>
                </c:pt>
                <c:pt idx="815">
                  <c:v>102.37659725372</c:v>
                </c:pt>
                <c:pt idx="816">
                  <c:v>102.312678903552</c:v>
                </c:pt>
                <c:pt idx="817">
                  <c:v>102.249636067026</c:v>
                </c:pt>
                <c:pt idx="818">
                  <c:v>102.187468501063</c:v>
                </c:pt>
                <c:pt idx="819">
                  <c:v>102.126175966053</c:v>
                </c:pt>
                <c:pt idx="820">
                  <c:v>102.065758225841</c:v>
                </c:pt>
                <c:pt idx="821">
                  <c:v>102.006215047726</c:v>
                </c:pt>
                <c:pt idx="822">
                  <c:v>101.947546202456</c:v>
                </c:pt>
                <c:pt idx="823">
                  <c:v>101.889751464224</c:v>
                </c:pt>
                <c:pt idx="824">
                  <c:v>101.832830610665</c:v>
                </c:pt>
                <c:pt idx="825">
                  <c:v>101.776783422846</c:v>
                </c:pt>
                <c:pt idx="826">
                  <c:v>101.721609685271</c:v>
                </c:pt>
                <c:pt idx="827">
                  <c:v>101.667309185867</c:v>
                </c:pt>
                <c:pt idx="828">
                  <c:v>101.613881715987</c:v>
                </c:pt>
                <c:pt idx="829">
                  <c:v>101.561327070402</c:v>
                </c:pt>
                <c:pt idx="830">
                  <c:v>101.5096450473</c:v>
                </c:pt>
                <c:pt idx="831">
                  <c:v>101.45883544828</c:v>
                </c:pt>
                <c:pt idx="832">
                  <c:v>101.408898078348</c:v>
                </c:pt>
                <c:pt idx="833">
                  <c:v>101.359832745915</c:v>
                </c:pt>
                <c:pt idx="834">
                  <c:v>101.311639262791</c:v>
                </c:pt>
                <c:pt idx="835">
                  <c:v>101.264317444185</c:v>
                </c:pt>
                <c:pt idx="836">
                  <c:v>101.217867108696</c:v>
                </c:pt>
                <c:pt idx="837">
                  <c:v>101.172288078316</c:v>
                </c:pt>
                <c:pt idx="838">
                  <c:v>101.127580178421</c:v>
                </c:pt>
                <c:pt idx="839">
                  <c:v>101.08374323777</c:v>
                </c:pt>
                <c:pt idx="840">
                  <c:v>101.040777088501</c:v>
                </c:pt>
                <c:pt idx="841">
                  <c:v>100.998681566131</c:v>
                </c:pt>
                <c:pt idx="842">
                  <c:v>100.957456509546</c:v>
                </c:pt>
                <c:pt idx="843">
                  <c:v>100.917101761007</c:v>
                </c:pt>
                <c:pt idx="844">
                  <c:v>100.877617166137</c:v>
                </c:pt>
                <c:pt idx="845">
                  <c:v>100.839002573927</c:v>
                </c:pt>
                <c:pt idx="846">
                  <c:v>100.801257836727</c:v>
                </c:pt>
                <c:pt idx="847">
                  <c:v>100.764382810246</c:v>
                </c:pt>
                <c:pt idx="848">
                  <c:v>100.728377353548</c:v>
                </c:pt>
                <c:pt idx="849">
                  <c:v>100.693241329051</c:v>
                </c:pt>
                <c:pt idx="850">
                  <c:v>100.658974602522</c:v>
                </c:pt>
                <c:pt idx="851">
                  <c:v>100.625577043077</c:v>
                </c:pt>
                <c:pt idx="852">
                  <c:v>100.593048523175</c:v>
                </c:pt>
                <c:pt idx="853">
                  <c:v>100.561388918621</c:v>
                </c:pt>
                <c:pt idx="854">
                  <c:v>100.530598108556</c:v>
                </c:pt>
                <c:pt idx="855">
                  <c:v>100.500675975463</c:v>
                </c:pt>
                <c:pt idx="856">
                  <c:v>100.471622405158</c:v>
                </c:pt>
                <c:pt idx="857">
                  <c:v>100.443437286793</c:v>
                </c:pt>
                <c:pt idx="858">
                  <c:v>100.41612051285</c:v>
                </c:pt>
                <c:pt idx="859">
                  <c:v>100.389671979139</c:v>
                </c:pt>
                <c:pt idx="860">
                  <c:v>100.364091584801</c:v>
                </c:pt>
                <c:pt idx="861">
                  <c:v>100.3393792323</c:v>
                </c:pt>
                <c:pt idx="862">
                  <c:v>100.315534827423</c:v>
                </c:pt>
                <c:pt idx="863">
                  <c:v>100.292558279282</c:v>
                </c:pt>
                <c:pt idx="864">
                  <c:v>100.270449500305</c:v>
                </c:pt>
                <c:pt idx="865">
                  <c:v>100.249208406242</c:v>
                </c:pt>
                <c:pt idx="866">
                  <c:v>100.228834916157</c:v>
                </c:pt>
                <c:pt idx="867">
                  <c:v>100.209328952432</c:v>
                </c:pt>
                <c:pt idx="868">
                  <c:v>100.190690440761</c:v>
                </c:pt>
                <c:pt idx="869">
                  <c:v>100.172919310151</c:v>
                </c:pt>
                <c:pt idx="870">
                  <c:v>100.156015492918</c:v>
                </c:pt>
                <c:pt idx="871">
                  <c:v>100.139978924692</c:v>
                </c:pt>
                <c:pt idx="872">
                  <c:v>100.124809544408</c:v>
                </c:pt>
                <c:pt idx="873">
                  <c:v>100.110507294309</c:v>
                </c:pt>
                <c:pt idx="874">
                  <c:v>100.097072119945</c:v>
                </c:pt>
                <c:pt idx="875">
                  <c:v>100.084503970171</c:v>
                </c:pt>
                <c:pt idx="876">
                  <c:v>100.072802797146</c:v>
                </c:pt>
                <c:pt idx="877">
                  <c:v>100.061968556333</c:v>
                </c:pt>
                <c:pt idx="878">
                  <c:v>100.052001206496</c:v>
                </c:pt>
                <c:pt idx="879">
                  <c:v>100.042900709702</c:v>
                </c:pt>
                <c:pt idx="880">
                  <c:v>100.034667031319</c:v>
                </c:pt>
                <c:pt idx="881">
                  <c:v>100.027300140014</c:v>
                </c:pt>
                <c:pt idx="882">
                  <c:v>100.020800007755</c:v>
                </c:pt>
                <c:pt idx="883">
                  <c:v>100.015166609809</c:v>
                </c:pt>
                <c:pt idx="884">
                  <c:v>100.010399924742</c:v>
                </c:pt>
                <c:pt idx="885">
                  <c:v>100.006499934417</c:v>
                </c:pt>
                <c:pt idx="886">
                  <c:v>100.003466623995</c:v>
                </c:pt>
                <c:pt idx="887">
                  <c:v>100.001299981938</c:v>
                </c:pt>
                <c:pt idx="888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66872"/>
        <c:axId val="870357871"/>
      </c:scatterChart>
      <c:valAx>
        <c:axId val="52096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357871"/>
        <c:crosses val="autoZero"/>
        <c:crossBetween val="midCat"/>
      </c:valAx>
      <c:valAx>
        <c:axId val="8703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96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425450</xdr:colOff>
      <xdr:row>8</xdr:row>
      <xdr:rowOff>76835</xdr:rowOff>
    </xdr:from>
    <xdr:to>
      <xdr:col>21</xdr:col>
      <xdr:colOff>307340</xdr:colOff>
      <xdr:row>57</xdr:row>
      <xdr:rowOff>38100</xdr:rowOff>
    </xdr:to>
    <xdr:graphicFrame>
      <xdr:nvGraphicFramePr>
        <xdr:cNvPr id="8" name="图表 7"/>
        <xdr:cNvGraphicFramePr/>
      </xdr:nvGraphicFramePr>
      <xdr:xfrm>
        <a:off x="9321800" y="1581785"/>
        <a:ext cx="8981440" cy="8673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61595</xdr:colOff>
      <xdr:row>0</xdr:row>
      <xdr:rowOff>118745</xdr:rowOff>
    </xdr:from>
    <xdr:to>
      <xdr:col>19</xdr:col>
      <xdr:colOff>337185</xdr:colOff>
      <xdr:row>48</xdr:row>
      <xdr:rowOff>156210</xdr:rowOff>
    </xdr:to>
    <xdr:graphicFrame>
      <xdr:nvGraphicFramePr>
        <xdr:cNvPr id="2" name="图表 1"/>
        <xdr:cNvGraphicFramePr/>
      </xdr:nvGraphicFramePr>
      <xdr:xfrm>
        <a:off x="9184005" y="118745"/>
        <a:ext cx="8981440" cy="8495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31750</xdr:colOff>
      <xdr:row>17</xdr:row>
      <xdr:rowOff>40005</xdr:rowOff>
    </xdr:from>
    <xdr:to>
      <xdr:col>32</xdr:col>
      <xdr:colOff>371475</xdr:colOff>
      <xdr:row>40</xdr:row>
      <xdr:rowOff>102870</xdr:rowOff>
    </xdr:to>
    <xdr:graphicFrame>
      <xdr:nvGraphicFramePr>
        <xdr:cNvPr id="7" name="图表 6"/>
        <xdr:cNvGraphicFramePr/>
      </xdr:nvGraphicFramePr>
      <xdr:xfrm>
        <a:off x="14236700" y="3615055"/>
        <a:ext cx="8157845" cy="4888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266700</xdr:colOff>
      <xdr:row>9</xdr:row>
      <xdr:rowOff>190500</xdr:rowOff>
    </xdr:from>
    <xdr:to>
      <xdr:col>28</xdr:col>
      <xdr:colOff>95250</xdr:colOff>
      <xdr:row>23</xdr:row>
      <xdr:rowOff>0</xdr:rowOff>
    </xdr:to>
    <xdr:graphicFrame>
      <xdr:nvGraphicFramePr>
        <xdr:cNvPr id="3" name="图表 2"/>
        <xdr:cNvGraphicFramePr/>
      </xdr:nvGraphicFramePr>
      <xdr:xfrm>
        <a:off x="20808950" y="2282825"/>
        <a:ext cx="22669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76835</xdr:colOff>
      <xdr:row>11</xdr:row>
      <xdr:rowOff>180975</xdr:rowOff>
    </xdr:from>
    <xdr:to>
      <xdr:col>33</xdr:col>
      <xdr:colOff>416560</xdr:colOff>
      <xdr:row>35</xdr:row>
      <xdr:rowOff>24765</xdr:rowOff>
    </xdr:to>
    <xdr:graphicFrame>
      <xdr:nvGraphicFramePr>
        <xdr:cNvPr id="2" name="图表 1"/>
        <xdr:cNvGraphicFramePr/>
      </xdr:nvGraphicFramePr>
      <xdr:xfrm>
        <a:off x="11354435" y="2511425"/>
        <a:ext cx="8157845" cy="489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76835</xdr:colOff>
      <xdr:row>11</xdr:row>
      <xdr:rowOff>180975</xdr:rowOff>
    </xdr:from>
    <xdr:to>
      <xdr:col>33</xdr:col>
      <xdr:colOff>416560</xdr:colOff>
      <xdr:row>35</xdr:row>
      <xdr:rowOff>24765</xdr:rowOff>
    </xdr:to>
    <xdr:graphicFrame>
      <xdr:nvGraphicFramePr>
        <xdr:cNvPr id="2" name="图表 1"/>
        <xdr:cNvGraphicFramePr/>
      </xdr:nvGraphicFramePr>
      <xdr:xfrm>
        <a:off x="20123785" y="2511425"/>
        <a:ext cx="8157845" cy="489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89"/>
  <sheetViews>
    <sheetView workbookViewId="0">
      <pane ySplit="2" topLeftCell="A3" activePane="bottomLeft" state="frozen"/>
      <selection/>
      <selection pane="bottomLeft" activeCell="E2" sqref="E2"/>
    </sheetView>
  </sheetViews>
  <sheetFormatPr defaultColWidth="8.72727272727273" defaultRowHeight="14"/>
  <cols>
    <col min="1" max="2" width="8.72727272727273" style="4"/>
    <col min="3" max="3" width="8.72727272727273" style="189"/>
    <col min="4" max="4" width="11.8181818181818" style="189"/>
    <col min="5" max="5" width="12.9090909090909" style="4" customWidth="1"/>
    <col min="6" max="6" width="14" style="4"/>
    <col min="7" max="7" width="17.2727272727273" style="4" customWidth="1"/>
    <col min="8" max="9" width="12.8181818181818" style="334"/>
    <col min="10" max="10" width="15.1818181818182" style="335"/>
    <col min="11" max="11" width="15.1818181818182" style="336"/>
    <col min="12" max="12" width="12.8181818181818" style="334"/>
    <col min="13" max="13" width="15.1818181818182" style="334"/>
    <col min="14" max="14" width="14" style="334"/>
    <col min="15" max="15" width="12.8181818181818" style="334"/>
    <col min="16" max="16" width="12.9090909090909" style="4"/>
    <col min="17" max="16384" width="8.72727272727273" style="4"/>
  </cols>
  <sheetData>
    <row r="2" spans="2:16">
      <c r="B2" s="4">
        <v>100</v>
      </c>
      <c r="C2" s="189">
        <v>0.035</v>
      </c>
      <c r="D2" s="337">
        <v>10000</v>
      </c>
      <c r="E2" s="338">
        <f>B2/C2</f>
        <v>2857.14285714286</v>
      </c>
      <c r="G2" s="4">
        <v>2</v>
      </c>
      <c r="H2" s="334">
        <v>3</v>
      </c>
      <c r="J2" s="335">
        <v>4</v>
      </c>
      <c r="K2" s="336">
        <v>5</v>
      </c>
      <c r="L2" s="334">
        <v>6</v>
      </c>
      <c r="M2" s="334">
        <v>7</v>
      </c>
      <c r="N2" s="334">
        <v>8</v>
      </c>
      <c r="O2" s="334">
        <v>9</v>
      </c>
      <c r="P2" s="4">
        <v>10</v>
      </c>
    </row>
    <row r="3" spans="2:16">
      <c r="B3" s="4">
        <v>100</v>
      </c>
      <c r="C3" s="189">
        <v>0.04</v>
      </c>
      <c r="D3" s="337">
        <v>9888.8888888889</v>
      </c>
      <c r="E3" s="338">
        <f>B3/C3</f>
        <v>2500</v>
      </c>
      <c r="F3" s="339">
        <f>$E$2/E3</f>
        <v>1.14285714285714</v>
      </c>
      <c r="G3" s="178">
        <f>F3*$G$2</f>
        <v>2.28571428571429</v>
      </c>
      <c r="H3" s="334">
        <f>F3*$H$2</f>
        <v>3.42857142857143</v>
      </c>
      <c r="I3" s="334">
        <f ca="1">EXP(RAND()*(LN(10000)-LN(100))+LN(100))</f>
        <v>714.991443300246</v>
      </c>
      <c r="J3" s="335">
        <f>F3*$J$2</f>
        <v>4.57142857142857</v>
      </c>
      <c r="K3" s="345">
        <f>F3*$K$2</f>
        <v>5.71428571428571</v>
      </c>
      <c r="L3" s="334">
        <f>F3*$L$2</f>
        <v>6.85714285714286</v>
      </c>
      <c r="M3" s="334">
        <f>F3*$M$2</f>
        <v>8</v>
      </c>
      <c r="N3" s="334">
        <f>F3*$N$2</f>
        <v>9.14285714285714</v>
      </c>
      <c r="O3" s="334">
        <f>F3*$O$2</f>
        <v>10.2857142857143</v>
      </c>
      <c r="P3" s="338">
        <f>F3*$P$2</f>
        <v>11.4285714285714</v>
      </c>
    </row>
    <row r="4" spans="2:16">
      <c r="B4" s="4">
        <v>100</v>
      </c>
      <c r="C4" s="189">
        <v>0.05</v>
      </c>
      <c r="D4" s="337">
        <v>9777.77777777778</v>
      </c>
      <c r="E4" s="338">
        <f>B4/C4</f>
        <v>2000</v>
      </c>
      <c r="F4" s="339">
        <f t="shared" ref="F4:F9" si="0">$E$2/E4</f>
        <v>1.42857142857143</v>
      </c>
      <c r="G4" s="178">
        <f t="shared" ref="G4:G35" si="1">F4*$G$2</f>
        <v>2.85714285714286</v>
      </c>
      <c r="H4" s="334">
        <f t="shared" ref="H4:H35" si="2">F4*$H$2</f>
        <v>4.28571428571428</v>
      </c>
      <c r="I4" s="334">
        <f ca="1" t="shared" ref="I4:I13" si="3">EXP(RAND()*(LN(10000)-LN(100))+LN(100))</f>
        <v>139.379174455815</v>
      </c>
      <c r="J4" s="335">
        <f t="shared" ref="J4:J35" si="4">F4*$J$2</f>
        <v>5.71428571428571</v>
      </c>
      <c r="K4" s="345">
        <f t="shared" ref="K4:K35" si="5">F4*$K$2</f>
        <v>7.14285714285714</v>
      </c>
      <c r="L4" s="334">
        <f>F4*$L$2</f>
        <v>8.57142857142857</v>
      </c>
      <c r="M4" s="334">
        <f t="shared" ref="M4:M35" si="6">F4*$M$2</f>
        <v>10</v>
      </c>
      <c r="N4" s="334">
        <f t="shared" ref="N4:N35" si="7">F4*$N$2</f>
        <v>11.4285714285714</v>
      </c>
      <c r="O4" s="334">
        <f t="shared" ref="O4:O35" si="8">F4*$O$2</f>
        <v>12.8571428571429</v>
      </c>
      <c r="P4" s="338">
        <f t="shared" ref="P4:P35" si="9">F4*$P$2</f>
        <v>14.2857142857143</v>
      </c>
    </row>
    <row r="5" spans="2:16">
      <c r="B5" s="4">
        <v>100</v>
      </c>
      <c r="C5" s="189">
        <v>0.06</v>
      </c>
      <c r="D5" s="337">
        <v>9666.66666666667</v>
      </c>
      <c r="E5" s="338">
        <f t="shared" ref="E5:E36" si="10">B5/C5</f>
        <v>1666.66666666667</v>
      </c>
      <c r="F5" s="339">
        <f t="shared" si="0"/>
        <v>1.71428571428571</v>
      </c>
      <c r="G5" s="178">
        <f t="shared" si="1"/>
        <v>3.42857142857142</v>
      </c>
      <c r="H5" s="334">
        <f t="shared" si="2"/>
        <v>5.14285714285713</v>
      </c>
      <c r="I5" s="334">
        <f ca="1" t="shared" si="3"/>
        <v>3826.02607078687</v>
      </c>
      <c r="J5" s="335">
        <f t="shared" si="4"/>
        <v>6.85714285714284</v>
      </c>
      <c r="K5" s="345">
        <f t="shared" si="5"/>
        <v>8.57142857142856</v>
      </c>
      <c r="L5" s="334">
        <f t="shared" ref="L4:L35" si="11">F5*$L$2</f>
        <v>10.2857142857143</v>
      </c>
      <c r="M5" s="334">
        <f t="shared" si="6"/>
        <v>12</v>
      </c>
      <c r="N5" s="334">
        <f t="shared" si="7"/>
        <v>13.7142857142857</v>
      </c>
      <c r="O5" s="334">
        <f t="shared" si="8"/>
        <v>15.4285714285714</v>
      </c>
      <c r="P5" s="338">
        <f t="shared" si="9"/>
        <v>17.1428571428571</v>
      </c>
    </row>
    <row r="6" spans="2:16">
      <c r="B6" s="4">
        <v>100</v>
      </c>
      <c r="C6" s="189">
        <v>0.07</v>
      </c>
      <c r="D6" s="337">
        <v>9555.55555555556</v>
      </c>
      <c r="E6" s="338">
        <f t="shared" si="10"/>
        <v>1428.57142857143</v>
      </c>
      <c r="F6" s="339">
        <f t="shared" si="0"/>
        <v>2</v>
      </c>
      <c r="G6" s="178">
        <f t="shared" si="1"/>
        <v>4</v>
      </c>
      <c r="H6" s="334">
        <f t="shared" si="2"/>
        <v>5.99999999999999</v>
      </c>
      <c r="I6" s="334">
        <f ca="1" t="shared" si="3"/>
        <v>144.524102019402</v>
      </c>
      <c r="J6" s="335">
        <f t="shared" si="4"/>
        <v>7.99999999999999</v>
      </c>
      <c r="K6" s="345">
        <f t="shared" si="5"/>
        <v>9.99999999999999</v>
      </c>
      <c r="L6" s="334">
        <f t="shared" si="11"/>
        <v>12</v>
      </c>
      <c r="M6" s="334">
        <f t="shared" si="6"/>
        <v>14</v>
      </c>
      <c r="N6" s="334">
        <f t="shared" si="7"/>
        <v>16</v>
      </c>
      <c r="O6" s="334">
        <f t="shared" si="8"/>
        <v>18</v>
      </c>
      <c r="P6" s="338">
        <f t="shared" si="9"/>
        <v>20</v>
      </c>
    </row>
    <row r="7" spans="2:16">
      <c r="B7" s="4">
        <v>100</v>
      </c>
      <c r="C7" s="189">
        <v>0.08</v>
      </c>
      <c r="D7" s="337">
        <v>9444.44444444445</v>
      </c>
      <c r="E7" s="338">
        <f t="shared" si="10"/>
        <v>1250</v>
      </c>
      <c r="F7" s="339">
        <f t="shared" si="0"/>
        <v>2.28571428571429</v>
      </c>
      <c r="G7" s="178">
        <f t="shared" si="1"/>
        <v>4.57142857142857</v>
      </c>
      <c r="H7" s="334">
        <f t="shared" si="2"/>
        <v>6.85714285714286</v>
      </c>
      <c r="I7" s="334">
        <f ca="1" t="shared" si="3"/>
        <v>8608.47009054033</v>
      </c>
      <c r="J7" s="335">
        <f t="shared" si="4"/>
        <v>9.14285714285714</v>
      </c>
      <c r="K7" s="345">
        <f t="shared" si="5"/>
        <v>11.4285714285714</v>
      </c>
      <c r="L7" s="334">
        <f t="shared" si="11"/>
        <v>13.7142857142857</v>
      </c>
      <c r="M7" s="334">
        <f t="shared" si="6"/>
        <v>16</v>
      </c>
      <c r="N7" s="334">
        <f t="shared" si="7"/>
        <v>18.2857142857143</v>
      </c>
      <c r="O7" s="334">
        <f t="shared" si="8"/>
        <v>20.5714285714286</v>
      </c>
      <c r="P7" s="338">
        <f t="shared" si="9"/>
        <v>22.8571428571429</v>
      </c>
    </row>
    <row r="8" spans="2:16">
      <c r="B8" s="4">
        <v>100</v>
      </c>
      <c r="C8" s="189">
        <v>0.09</v>
      </c>
      <c r="D8" s="337">
        <v>9333.33333333334</v>
      </c>
      <c r="E8" s="338">
        <f t="shared" si="10"/>
        <v>1111.11111111111</v>
      </c>
      <c r="F8" s="339">
        <f t="shared" si="0"/>
        <v>2.57142857142857</v>
      </c>
      <c r="G8" s="178">
        <f t="shared" si="1"/>
        <v>5.14285714285715</v>
      </c>
      <c r="H8" s="334">
        <f t="shared" si="2"/>
        <v>7.71428571428572</v>
      </c>
      <c r="I8" s="334">
        <f ca="1" t="shared" si="3"/>
        <v>4134.95104734429</v>
      </c>
      <c r="J8" s="335">
        <f t="shared" si="4"/>
        <v>10.2857142857143</v>
      </c>
      <c r="K8" s="345">
        <f t="shared" si="5"/>
        <v>12.8571428571429</v>
      </c>
      <c r="L8" s="334">
        <f t="shared" si="11"/>
        <v>15.4285714285714</v>
      </c>
      <c r="M8" s="334">
        <f t="shared" si="6"/>
        <v>18</v>
      </c>
      <c r="N8" s="334">
        <f t="shared" si="7"/>
        <v>20.5714285714286</v>
      </c>
      <c r="O8" s="334">
        <f t="shared" si="8"/>
        <v>23.1428571428572</v>
      </c>
      <c r="P8" s="338">
        <f t="shared" si="9"/>
        <v>25.7142857142857</v>
      </c>
    </row>
    <row r="9" spans="2:16">
      <c r="B9" s="4">
        <v>100</v>
      </c>
      <c r="C9" s="189">
        <v>0.1</v>
      </c>
      <c r="D9" s="337">
        <v>9222.22222222223</v>
      </c>
      <c r="E9" s="338">
        <f t="shared" si="10"/>
        <v>1000</v>
      </c>
      <c r="F9" s="339">
        <f t="shared" si="0"/>
        <v>2.85714285714286</v>
      </c>
      <c r="G9" s="178">
        <f t="shared" si="1"/>
        <v>5.71428571428571</v>
      </c>
      <c r="H9" s="334">
        <f t="shared" si="2"/>
        <v>8.57142857142857</v>
      </c>
      <c r="I9" s="334">
        <f ca="1" t="shared" si="3"/>
        <v>1586.99098699021</v>
      </c>
      <c r="J9" s="335">
        <f t="shared" si="4"/>
        <v>11.4285714285714</v>
      </c>
      <c r="K9" s="345">
        <f t="shared" si="5"/>
        <v>14.2857142857143</v>
      </c>
      <c r="L9" s="334">
        <f t="shared" si="11"/>
        <v>17.1428571428571</v>
      </c>
      <c r="M9" s="334">
        <f t="shared" si="6"/>
        <v>20</v>
      </c>
      <c r="N9" s="334">
        <f t="shared" si="7"/>
        <v>22.8571428571429</v>
      </c>
      <c r="O9" s="334">
        <f t="shared" si="8"/>
        <v>25.7142857142857</v>
      </c>
      <c r="P9" s="338">
        <f t="shared" si="9"/>
        <v>28.5714285714286</v>
      </c>
    </row>
    <row r="10" spans="2:16">
      <c r="B10" s="4">
        <v>100</v>
      </c>
      <c r="C10" s="189">
        <v>0.11</v>
      </c>
      <c r="D10" s="337">
        <v>9111.11111111112</v>
      </c>
      <c r="E10" s="338">
        <f t="shared" si="10"/>
        <v>909.090909090909</v>
      </c>
      <c r="F10" s="339">
        <f t="shared" ref="F10:F41" si="12">$E$2/E10</f>
        <v>3.14285714285714</v>
      </c>
      <c r="G10" s="178">
        <f t="shared" si="1"/>
        <v>6.28571428571429</v>
      </c>
      <c r="H10" s="334">
        <f t="shared" si="2"/>
        <v>9.42857142857143</v>
      </c>
      <c r="I10" s="334">
        <f ca="1" t="shared" si="3"/>
        <v>8614.40385467033</v>
      </c>
      <c r="J10" s="335">
        <f t="shared" si="4"/>
        <v>12.5714285714286</v>
      </c>
      <c r="K10" s="345">
        <f t="shared" si="5"/>
        <v>15.7142857142857</v>
      </c>
      <c r="L10" s="334">
        <f t="shared" si="11"/>
        <v>18.8571428571429</v>
      </c>
      <c r="M10" s="334">
        <f t="shared" si="6"/>
        <v>22</v>
      </c>
      <c r="N10" s="334">
        <f t="shared" si="7"/>
        <v>25.1428571428571</v>
      </c>
      <c r="O10" s="334">
        <f t="shared" si="8"/>
        <v>28.2857142857143</v>
      </c>
      <c r="P10" s="338">
        <f t="shared" si="9"/>
        <v>31.4285714285714</v>
      </c>
    </row>
    <row r="11" spans="2:16">
      <c r="B11" s="4">
        <v>100</v>
      </c>
      <c r="C11" s="189">
        <v>0.12</v>
      </c>
      <c r="D11" s="337">
        <v>9000.00000000001</v>
      </c>
      <c r="E11" s="338">
        <f t="shared" si="10"/>
        <v>833.333333333333</v>
      </c>
      <c r="F11" s="339">
        <f t="shared" si="12"/>
        <v>3.42857142857143</v>
      </c>
      <c r="G11" s="178">
        <f t="shared" si="1"/>
        <v>6.85714285714286</v>
      </c>
      <c r="H11" s="334">
        <f t="shared" si="2"/>
        <v>10.2857142857143</v>
      </c>
      <c r="I11" s="334">
        <f ca="1" t="shared" si="3"/>
        <v>647.150765663867</v>
      </c>
      <c r="J11" s="335">
        <f t="shared" si="4"/>
        <v>13.7142857142857</v>
      </c>
      <c r="K11" s="345">
        <f t="shared" si="5"/>
        <v>17.1428571428571</v>
      </c>
      <c r="L11" s="334">
        <f t="shared" si="11"/>
        <v>20.5714285714286</v>
      </c>
      <c r="M11" s="334">
        <f t="shared" si="6"/>
        <v>24</v>
      </c>
      <c r="N11" s="334">
        <f t="shared" si="7"/>
        <v>27.4285714285714</v>
      </c>
      <c r="O11" s="334">
        <f t="shared" si="8"/>
        <v>30.8571428571429</v>
      </c>
      <c r="P11" s="338">
        <f t="shared" si="9"/>
        <v>34.2857142857143</v>
      </c>
    </row>
    <row r="12" spans="2:16">
      <c r="B12" s="4">
        <v>100</v>
      </c>
      <c r="C12" s="189">
        <v>0.13</v>
      </c>
      <c r="D12" s="337">
        <v>8888.88888888889</v>
      </c>
      <c r="E12" s="338">
        <f t="shared" si="10"/>
        <v>769.230769230769</v>
      </c>
      <c r="F12" s="339">
        <f t="shared" si="12"/>
        <v>3.71428571428571</v>
      </c>
      <c r="G12" s="178">
        <f t="shared" si="1"/>
        <v>7.42857142857143</v>
      </c>
      <c r="H12" s="334">
        <f t="shared" si="2"/>
        <v>11.1428571428571</v>
      </c>
      <c r="I12" s="334">
        <f ca="1" t="shared" si="3"/>
        <v>2866.38408048801</v>
      </c>
      <c r="J12" s="335">
        <f t="shared" si="4"/>
        <v>14.8571428571429</v>
      </c>
      <c r="K12" s="345">
        <f t="shared" si="5"/>
        <v>18.5714285714286</v>
      </c>
      <c r="L12" s="334">
        <f t="shared" si="11"/>
        <v>22.2857142857143</v>
      </c>
      <c r="M12" s="334">
        <f t="shared" si="6"/>
        <v>26</v>
      </c>
      <c r="N12" s="334">
        <f t="shared" si="7"/>
        <v>29.7142857142857</v>
      </c>
      <c r="O12" s="334">
        <f t="shared" si="8"/>
        <v>33.4285714285714</v>
      </c>
      <c r="P12" s="338">
        <f t="shared" si="9"/>
        <v>37.1428571428571</v>
      </c>
    </row>
    <row r="13" spans="2:16">
      <c r="B13" s="4">
        <v>100</v>
      </c>
      <c r="C13" s="189">
        <v>0.14</v>
      </c>
      <c r="D13" s="337">
        <v>8777.77777777778</v>
      </c>
      <c r="E13" s="338">
        <f t="shared" si="10"/>
        <v>714.285714285714</v>
      </c>
      <c r="F13" s="339">
        <f t="shared" si="12"/>
        <v>4</v>
      </c>
      <c r="G13" s="178">
        <f t="shared" si="1"/>
        <v>8</v>
      </c>
      <c r="H13" s="334">
        <f t="shared" si="2"/>
        <v>12</v>
      </c>
      <c r="I13" s="334">
        <f ca="1" t="shared" si="3"/>
        <v>9521.71412526435</v>
      </c>
      <c r="J13" s="335">
        <f t="shared" si="4"/>
        <v>16</v>
      </c>
      <c r="K13" s="345">
        <f t="shared" si="5"/>
        <v>20</v>
      </c>
      <c r="L13" s="334">
        <f t="shared" si="11"/>
        <v>24</v>
      </c>
      <c r="M13" s="334">
        <f t="shared" si="6"/>
        <v>28</v>
      </c>
      <c r="N13" s="334">
        <f t="shared" si="7"/>
        <v>32</v>
      </c>
      <c r="O13" s="334">
        <f t="shared" si="8"/>
        <v>36</v>
      </c>
      <c r="P13" s="338">
        <f t="shared" si="9"/>
        <v>40</v>
      </c>
    </row>
    <row r="14" spans="2:16">
      <c r="B14" s="4">
        <v>100</v>
      </c>
      <c r="C14" s="189">
        <v>0.15</v>
      </c>
      <c r="D14" s="337">
        <v>8666.66666666667</v>
      </c>
      <c r="E14" s="338">
        <f t="shared" si="10"/>
        <v>666.666666666667</v>
      </c>
      <c r="F14" s="339">
        <f t="shared" si="12"/>
        <v>4.28571428571428</v>
      </c>
      <c r="G14" s="178">
        <f t="shared" si="1"/>
        <v>8.57142857142857</v>
      </c>
      <c r="H14" s="334">
        <f t="shared" si="2"/>
        <v>12.8571428571429</v>
      </c>
      <c r="I14" s="334">
        <f ca="1" t="shared" ref="I14:I23" si="13">EXP(RAND()*(LN(10000)-LN(100))+LN(100))</f>
        <v>266.714481206692</v>
      </c>
      <c r="J14" s="335">
        <f t="shared" si="4"/>
        <v>17.1428571428571</v>
      </c>
      <c r="K14" s="345">
        <f t="shared" si="5"/>
        <v>21.4285714285714</v>
      </c>
      <c r="L14" s="334">
        <f t="shared" si="11"/>
        <v>25.7142857142857</v>
      </c>
      <c r="M14" s="334">
        <f t="shared" si="6"/>
        <v>30</v>
      </c>
      <c r="N14" s="334">
        <f t="shared" si="7"/>
        <v>34.2857142857143</v>
      </c>
      <c r="O14" s="334">
        <f t="shared" si="8"/>
        <v>38.5714285714286</v>
      </c>
      <c r="P14" s="338">
        <f t="shared" si="9"/>
        <v>42.8571428571428</v>
      </c>
    </row>
    <row r="15" spans="2:16">
      <c r="B15" s="4">
        <v>100</v>
      </c>
      <c r="C15" s="189">
        <v>0.16</v>
      </c>
      <c r="D15" s="337">
        <v>8555.55555555556</v>
      </c>
      <c r="E15" s="338">
        <f t="shared" si="10"/>
        <v>625</v>
      </c>
      <c r="F15" s="339">
        <f t="shared" si="12"/>
        <v>4.57142857142857</v>
      </c>
      <c r="G15" s="178">
        <f t="shared" si="1"/>
        <v>9.14285714285714</v>
      </c>
      <c r="H15" s="334">
        <f t="shared" si="2"/>
        <v>13.7142857142857</v>
      </c>
      <c r="I15" s="334">
        <f ca="1" t="shared" si="13"/>
        <v>2868.92436556196</v>
      </c>
      <c r="J15" s="335">
        <f t="shared" si="4"/>
        <v>18.2857142857143</v>
      </c>
      <c r="K15" s="345">
        <f t="shared" si="5"/>
        <v>22.8571428571429</v>
      </c>
      <c r="L15" s="334">
        <f t="shared" si="11"/>
        <v>27.4285714285714</v>
      </c>
      <c r="M15" s="334">
        <f t="shared" si="6"/>
        <v>32</v>
      </c>
      <c r="N15" s="334">
        <f t="shared" si="7"/>
        <v>36.5714285714286</v>
      </c>
      <c r="O15" s="334">
        <f t="shared" si="8"/>
        <v>41.1428571428571</v>
      </c>
      <c r="P15" s="338">
        <f t="shared" si="9"/>
        <v>45.7142857142857</v>
      </c>
    </row>
    <row r="16" spans="2:16">
      <c r="B16" s="4">
        <v>100</v>
      </c>
      <c r="C16" s="189">
        <v>0.17</v>
      </c>
      <c r="D16" s="337">
        <v>8444.44444444445</v>
      </c>
      <c r="E16" s="338">
        <f t="shared" si="10"/>
        <v>588.235294117647</v>
      </c>
      <c r="F16" s="339">
        <f t="shared" si="12"/>
        <v>4.85714285714286</v>
      </c>
      <c r="G16" s="178">
        <f t="shared" si="1"/>
        <v>9.71428571428572</v>
      </c>
      <c r="H16" s="334">
        <f t="shared" si="2"/>
        <v>14.5714285714286</v>
      </c>
      <c r="I16" s="334">
        <f ca="1" t="shared" si="13"/>
        <v>1417.40251856406</v>
      </c>
      <c r="J16" s="335">
        <f t="shared" si="4"/>
        <v>19.4285714285714</v>
      </c>
      <c r="K16" s="345">
        <f t="shared" si="5"/>
        <v>24.2857142857143</v>
      </c>
      <c r="L16" s="334">
        <f t="shared" si="11"/>
        <v>29.1428571428571</v>
      </c>
      <c r="M16" s="334">
        <f t="shared" si="6"/>
        <v>34</v>
      </c>
      <c r="N16" s="334">
        <f t="shared" si="7"/>
        <v>38.8571428571429</v>
      </c>
      <c r="O16" s="334">
        <f t="shared" si="8"/>
        <v>43.7142857142857</v>
      </c>
      <c r="P16" s="338">
        <f t="shared" si="9"/>
        <v>48.5714285714286</v>
      </c>
    </row>
    <row r="17" spans="2:16">
      <c r="B17" s="4">
        <v>100</v>
      </c>
      <c r="C17" s="189">
        <v>0.18</v>
      </c>
      <c r="D17" s="337">
        <v>8333.33333333334</v>
      </c>
      <c r="E17" s="338">
        <f t="shared" si="10"/>
        <v>555.555555555556</v>
      </c>
      <c r="F17" s="339">
        <f t="shared" si="12"/>
        <v>5.14285714285714</v>
      </c>
      <c r="G17" s="178">
        <f t="shared" si="1"/>
        <v>10.2857142857143</v>
      </c>
      <c r="H17" s="334">
        <f t="shared" si="2"/>
        <v>15.4285714285714</v>
      </c>
      <c r="I17" s="334">
        <f ca="1" t="shared" si="13"/>
        <v>249.802861421011</v>
      </c>
      <c r="J17" s="335">
        <f t="shared" si="4"/>
        <v>20.5714285714286</v>
      </c>
      <c r="K17" s="345">
        <f t="shared" si="5"/>
        <v>25.7142857142857</v>
      </c>
      <c r="L17" s="334">
        <f t="shared" si="11"/>
        <v>30.8571428571428</v>
      </c>
      <c r="M17" s="334">
        <f t="shared" si="6"/>
        <v>36</v>
      </c>
      <c r="N17" s="334">
        <f t="shared" si="7"/>
        <v>41.1428571428571</v>
      </c>
      <c r="O17" s="334">
        <f t="shared" si="8"/>
        <v>46.2857142857142</v>
      </c>
      <c r="P17" s="338">
        <f t="shared" si="9"/>
        <v>51.4285714285714</v>
      </c>
    </row>
    <row r="18" spans="2:16">
      <c r="B18" s="4">
        <v>100</v>
      </c>
      <c r="C18" s="189">
        <v>0.19</v>
      </c>
      <c r="D18" s="337">
        <v>8222.22222222223</v>
      </c>
      <c r="E18" s="338">
        <f t="shared" si="10"/>
        <v>526.315789473684</v>
      </c>
      <c r="F18" s="339">
        <f t="shared" si="12"/>
        <v>5.42857142857143</v>
      </c>
      <c r="G18" s="178">
        <f t="shared" si="1"/>
        <v>10.8571428571429</v>
      </c>
      <c r="H18" s="334">
        <f t="shared" si="2"/>
        <v>16.2857142857143</v>
      </c>
      <c r="I18" s="334">
        <f ca="1" t="shared" si="13"/>
        <v>156.04002138754</v>
      </c>
      <c r="J18" s="335">
        <f t="shared" si="4"/>
        <v>21.7142857142857</v>
      </c>
      <c r="K18" s="345">
        <f t="shared" si="5"/>
        <v>27.1428571428571</v>
      </c>
      <c r="L18" s="334">
        <f t="shared" si="11"/>
        <v>32.5714285714286</v>
      </c>
      <c r="M18" s="334">
        <f t="shared" si="6"/>
        <v>38</v>
      </c>
      <c r="N18" s="334">
        <f t="shared" si="7"/>
        <v>43.4285714285714</v>
      </c>
      <c r="O18" s="334">
        <f t="shared" si="8"/>
        <v>48.8571428571429</v>
      </c>
      <c r="P18" s="338">
        <f t="shared" si="9"/>
        <v>54.2857142857143</v>
      </c>
    </row>
    <row r="19" spans="2:16">
      <c r="B19" s="4">
        <v>100</v>
      </c>
      <c r="C19" s="189">
        <v>0.2</v>
      </c>
      <c r="D19" s="337">
        <v>8111.11111111112</v>
      </c>
      <c r="E19" s="338">
        <f t="shared" si="10"/>
        <v>500</v>
      </c>
      <c r="F19" s="339">
        <f t="shared" si="12"/>
        <v>5.71428571428571</v>
      </c>
      <c r="G19" s="178">
        <f t="shared" si="1"/>
        <v>11.4285714285714</v>
      </c>
      <c r="H19" s="334">
        <f t="shared" si="2"/>
        <v>17.1428571428571</v>
      </c>
      <c r="I19" s="334">
        <f ca="1" t="shared" si="13"/>
        <v>127.171003464797</v>
      </c>
      <c r="J19" s="335">
        <f t="shared" si="4"/>
        <v>22.8571428571429</v>
      </c>
      <c r="K19" s="345">
        <f t="shared" si="5"/>
        <v>28.5714285714286</v>
      </c>
      <c r="L19" s="334">
        <f t="shared" si="11"/>
        <v>34.2857142857143</v>
      </c>
      <c r="M19" s="334">
        <f t="shared" si="6"/>
        <v>40</v>
      </c>
      <c r="N19" s="334">
        <f t="shared" si="7"/>
        <v>45.7142857142857</v>
      </c>
      <c r="O19" s="334">
        <f t="shared" si="8"/>
        <v>51.4285714285714</v>
      </c>
      <c r="P19" s="338">
        <f t="shared" si="9"/>
        <v>57.1428571428571</v>
      </c>
    </row>
    <row r="20" spans="2:16">
      <c r="B20" s="4">
        <v>100</v>
      </c>
      <c r="C20" s="189">
        <v>0.21</v>
      </c>
      <c r="D20" s="337">
        <v>8000</v>
      </c>
      <c r="E20" s="338">
        <f t="shared" si="10"/>
        <v>476.190476190476</v>
      </c>
      <c r="F20" s="339">
        <f t="shared" si="12"/>
        <v>6</v>
      </c>
      <c r="G20" s="178">
        <f t="shared" si="1"/>
        <v>12</v>
      </c>
      <c r="H20" s="334">
        <f t="shared" si="2"/>
        <v>18</v>
      </c>
      <c r="I20" s="334">
        <f ca="1" t="shared" si="13"/>
        <v>818.969253427765</v>
      </c>
      <c r="J20" s="335">
        <f t="shared" si="4"/>
        <v>24</v>
      </c>
      <c r="K20" s="345">
        <f t="shared" si="5"/>
        <v>30</v>
      </c>
      <c r="L20" s="334">
        <f t="shared" si="11"/>
        <v>36</v>
      </c>
      <c r="M20" s="334">
        <f t="shared" si="6"/>
        <v>42</v>
      </c>
      <c r="N20" s="334">
        <f t="shared" si="7"/>
        <v>48</v>
      </c>
      <c r="O20" s="334">
        <f t="shared" si="8"/>
        <v>54</v>
      </c>
      <c r="P20" s="338">
        <f t="shared" si="9"/>
        <v>60</v>
      </c>
    </row>
    <row r="21" spans="2:16">
      <c r="B21" s="4">
        <v>100</v>
      </c>
      <c r="C21" s="189">
        <v>0.22</v>
      </c>
      <c r="D21" s="337">
        <v>7888.88888888889</v>
      </c>
      <c r="E21" s="338">
        <f t="shared" si="10"/>
        <v>454.545454545454</v>
      </c>
      <c r="F21" s="339">
        <f t="shared" si="12"/>
        <v>6.28571428571429</v>
      </c>
      <c r="G21" s="178">
        <f t="shared" si="1"/>
        <v>12.5714285714286</v>
      </c>
      <c r="H21" s="334">
        <f t="shared" si="2"/>
        <v>18.8571428571429</v>
      </c>
      <c r="I21" s="334">
        <f ca="1" t="shared" si="13"/>
        <v>349.415775875882</v>
      </c>
      <c r="J21" s="335">
        <f t="shared" si="4"/>
        <v>25.1428571428572</v>
      </c>
      <c r="K21" s="345">
        <f t="shared" si="5"/>
        <v>31.4285714285715</v>
      </c>
      <c r="L21" s="334">
        <f t="shared" si="11"/>
        <v>37.7142857142858</v>
      </c>
      <c r="M21" s="334">
        <f t="shared" si="6"/>
        <v>44</v>
      </c>
      <c r="N21" s="334">
        <f t="shared" si="7"/>
        <v>50.2857142857143</v>
      </c>
      <c r="O21" s="334">
        <f t="shared" si="8"/>
        <v>56.5714285714286</v>
      </c>
      <c r="P21" s="338">
        <f t="shared" si="9"/>
        <v>62.8571428571429</v>
      </c>
    </row>
    <row r="22" spans="2:16">
      <c r="B22" s="4">
        <v>100</v>
      </c>
      <c r="C22" s="189">
        <v>0.23</v>
      </c>
      <c r="D22" s="337">
        <v>7777.77777777778</v>
      </c>
      <c r="E22" s="338">
        <f t="shared" si="10"/>
        <v>434.782608695652</v>
      </c>
      <c r="F22" s="339">
        <f t="shared" si="12"/>
        <v>6.57142857142857</v>
      </c>
      <c r="G22" s="178">
        <f t="shared" si="1"/>
        <v>13.1428571428571</v>
      </c>
      <c r="H22" s="334">
        <f t="shared" si="2"/>
        <v>19.7142857142857</v>
      </c>
      <c r="I22" s="334">
        <f ca="1" t="shared" si="13"/>
        <v>2598.52840880328</v>
      </c>
      <c r="J22" s="335">
        <f t="shared" si="4"/>
        <v>26.2857142857143</v>
      </c>
      <c r="K22" s="345">
        <f t="shared" si="5"/>
        <v>32.8571428571429</v>
      </c>
      <c r="L22" s="334">
        <f t="shared" si="11"/>
        <v>39.4285714285714</v>
      </c>
      <c r="M22" s="334">
        <f t="shared" si="6"/>
        <v>46</v>
      </c>
      <c r="N22" s="334">
        <f t="shared" si="7"/>
        <v>52.5714285714286</v>
      </c>
      <c r="O22" s="334">
        <f t="shared" si="8"/>
        <v>59.1428571428572</v>
      </c>
      <c r="P22" s="338">
        <f t="shared" si="9"/>
        <v>65.7142857142857</v>
      </c>
    </row>
    <row r="23" spans="2:16">
      <c r="B23" s="4">
        <v>100</v>
      </c>
      <c r="C23" s="189">
        <v>0.24</v>
      </c>
      <c r="D23" s="337">
        <v>7666.66666666667</v>
      </c>
      <c r="E23" s="338">
        <f t="shared" si="10"/>
        <v>416.666666666667</v>
      </c>
      <c r="F23" s="339">
        <f t="shared" si="12"/>
        <v>6.85714285714285</v>
      </c>
      <c r="G23" s="178">
        <f t="shared" si="1"/>
        <v>13.7142857142857</v>
      </c>
      <c r="H23" s="334">
        <f t="shared" si="2"/>
        <v>20.5714285714286</v>
      </c>
      <c r="I23" s="334">
        <f ca="1" t="shared" si="13"/>
        <v>2355.07431773238</v>
      </c>
      <c r="J23" s="335">
        <f t="shared" si="4"/>
        <v>27.4285714285714</v>
      </c>
      <c r="K23" s="345">
        <f t="shared" si="5"/>
        <v>34.2857142857142</v>
      </c>
      <c r="L23" s="334">
        <f t="shared" si="11"/>
        <v>41.1428571428571</v>
      </c>
      <c r="M23" s="334">
        <f t="shared" si="6"/>
        <v>48</v>
      </c>
      <c r="N23" s="334">
        <f t="shared" si="7"/>
        <v>54.8571428571428</v>
      </c>
      <c r="O23" s="334">
        <f t="shared" si="8"/>
        <v>61.7142857142857</v>
      </c>
      <c r="P23" s="338">
        <f t="shared" si="9"/>
        <v>68.5714285714285</v>
      </c>
    </row>
    <row r="24" spans="2:16">
      <c r="B24" s="4">
        <v>100</v>
      </c>
      <c r="C24" s="189">
        <v>0.25</v>
      </c>
      <c r="D24" s="337">
        <v>7555.55555555556</v>
      </c>
      <c r="E24" s="338">
        <f t="shared" si="10"/>
        <v>400</v>
      </c>
      <c r="F24" s="339">
        <f t="shared" si="12"/>
        <v>7.14285714285714</v>
      </c>
      <c r="G24" s="178">
        <f t="shared" si="1"/>
        <v>14.2857142857143</v>
      </c>
      <c r="H24" s="334">
        <f t="shared" si="2"/>
        <v>21.4285714285714</v>
      </c>
      <c r="I24" s="334">
        <f ca="1" t="shared" ref="I24:I33" si="14">EXP(RAND()*(LN(10000)-LN(100))+LN(100))</f>
        <v>2975.72201601642</v>
      </c>
      <c r="J24" s="335">
        <f t="shared" si="4"/>
        <v>28.5714285714286</v>
      </c>
      <c r="K24" s="345">
        <f t="shared" si="5"/>
        <v>35.7142857142857</v>
      </c>
      <c r="L24" s="334">
        <f t="shared" si="11"/>
        <v>42.8571428571429</v>
      </c>
      <c r="M24" s="334">
        <f t="shared" si="6"/>
        <v>50</v>
      </c>
      <c r="N24" s="334">
        <f t="shared" si="7"/>
        <v>57.1428571428571</v>
      </c>
      <c r="O24" s="334">
        <f t="shared" si="8"/>
        <v>64.2857142857143</v>
      </c>
      <c r="P24" s="338">
        <f t="shared" si="9"/>
        <v>71.4285714285714</v>
      </c>
    </row>
    <row r="25" spans="2:16">
      <c r="B25" s="4">
        <v>100</v>
      </c>
      <c r="C25" s="189">
        <v>0.26</v>
      </c>
      <c r="D25" s="337">
        <v>7444.44444444445</v>
      </c>
      <c r="E25" s="338">
        <f t="shared" si="10"/>
        <v>384.615384615385</v>
      </c>
      <c r="F25" s="339">
        <f t="shared" si="12"/>
        <v>7.42857142857142</v>
      </c>
      <c r="G25" s="178">
        <f t="shared" si="1"/>
        <v>14.8571428571428</v>
      </c>
      <c r="H25" s="334">
        <f t="shared" si="2"/>
        <v>22.2857142857143</v>
      </c>
      <c r="I25" s="334">
        <f ca="1" t="shared" si="14"/>
        <v>2554.27800581685</v>
      </c>
      <c r="J25" s="335">
        <f t="shared" si="4"/>
        <v>29.7142857142857</v>
      </c>
      <c r="K25" s="345">
        <f t="shared" si="5"/>
        <v>37.1428571428571</v>
      </c>
      <c r="L25" s="334">
        <f t="shared" si="11"/>
        <v>44.5714285714285</v>
      </c>
      <c r="M25" s="334">
        <f t="shared" si="6"/>
        <v>51.9999999999999</v>
      </c>
      <c r="N25" s="334">
        <f t="shared" si="7"/>
        <v>59.4285714285714</v>
      </c>
      <c r="O25" s="334">
        <f t="shared" si="8"/>
        <v>66.8571428571428</v>
      </c>
      <c r="P25" s="338">
        <f t="shared" si="9"/>
        <v>74.2857142857142</v>
      </c>
    </row>
    <row r="26" spans="2:16">
      <c r="B26" s="4">
        <v>100</v>
      </c>
      <c r="C26" s="189">
        <v>0.27</v>
      </c>
      <c r="D26" s="337">
        <v>7333.33333333334</v>
      </c>
      <c r="E26" s="338">
        <f t="shared" si="10"/>
        <v>370.37037037037</v>
      </c>
      <c r="F26" s="339">
        <f t="shared" si="12"/>
        <v>7.71428571428572</v>
      </c>
      <c r="G26" s="178">
        <f t="shared" si="1"/>
        <v>15.4285714285714</v>
      </c>
      <c r="H26" s="334">
        <f t="shared" si="2"/>
        <v>23.1428571428572</v>
      </c>
      <c r="I26" s="334">
        <f ca="1" t="shared" si="14"/>
        <v>1819.69549911677</v>
      </c>
      <c r="J26" s="335">
        <f t="shared" si="4"/>
        <v>30.8571428571429</v>
      </c>
      <c r="K26" s="345">
        <f t="shared" si="5"/>
        <v>38.5714285714286</v>
      </c>
      <c r="L26" s="334">
        <f t="shared" si="11"/>
        <v>46.2857142857143</v>
      </c>
      <c r="M26" s="334">
        <f t="shared" si="6"/>
        <v>54</v>
      </c>
      <c r="N26" s="334">
        <f t="shared" si="7"/>
        <v>61.7142857142858</v>
      </c>
      <c r="O26" s="334">
        <f t="shared" si="8"/>
        <v>69.4285714285715</v>
      </c>
      <c r="P26" s="338">
        <f t="shared" si="9"/>
        <v>77.1428571428572</v>
      </c>
    </row>
    <row r="27" spans="2:16">
      <c r="B27" s="4">
        <v>100</v>
      </c>
      <c r="C27" s="189">
        <v>0.28</v>
      </c>
      <c r="D27" s="337">
        <v>7222.22222222223</v>
      </c>
      <c r="E27" s="338">
        <f t="shared" si="10"/>
        <v>357.142857142857</v>
      </c>
      <c r="F27" s="339">
        <f t="shared" si="12"/>
        <v>8</v>
      </c>
      <c r="G27" s="178">
        <f t="shared" si="1"/>
        <v>16</v>
      </c>
      <c r="H27" s="334">
        <f t="shared" si="2"/>
        <v>24</v>
      </c>
      <c r="I27" s="334">
        <f ca="1" t="shared" si="14"/>
        <v>769.860104305438</v>
      </c>
      <c r="J27" s="335">
        <f t="shared" si="4"/>
        <v>32</v>
      </c>
      <c r="K27" s="345">
        <f t="shared" si="5"/>
        <v>40</v>
      </c>
      <c r="L27" s="334">
        <f t="shared" si="11"/>
        <v>48</v>
      </c>
      <c r="M27" s="334">
        <f t="shared" si="6"/>
        <v>56</v>
      </c>
      <c r="N27" s="334">
        <f t="shared" si="7"/>
        <v>64</v>
      </c>
      <c r="O27" s="334">
        <f t="shared" si="8"/>
        <v>72</v>
      </c>
      <c r="P27" s="338">
        <f t="shared" si="9"/>
        <v>80</v>
      </c>
    </row>
    <row r="28" spans="2:16">
      <c r="B28" s="4">
        <v>100</v>
      </c>
      <c r="C28" s="189">
        <v>0.29</v>
      </c>
      <c r="D28" s="337">
        <v>7111.11111111112</v>
      </c>
      <c r="E28" s="338">
        <f t="shared" si="10"/>
        <v>344.827586206896</v>
      </c>
      <c r="F28" s="339">
        <f t="shared" si="12"/>
        <v>8.2857142857143</v>
      </c>
      <c r="G28" s="178">
        <f t="shared" si="1"/>
        <v>16.5714285714286</v>
      </c>
      <c r="H28" s="334">
        <f t="shared" si="2"/>
        <v>24.8571428571429</v>
      </c>
      <c r="I28" s="334">
        <f ca="1" t="shared" si="14"/>
        <v>1610.33645718952</v>
      </c>
      <c r="J28" s="335">
        <f t="shared" si="4"/>
        <v>33.1428571428572</v>
      </c>
      <c r="K28" s="345">
        <f t="shared" si="5"/>
        <v>41.4285714285715</v>
      </c>
      <c r="L28" s="334">
        <f t="shared" si="11"/>
        <v>49.7142857142858</v>
      </c>
      <c r="M28" s="334">
        <f t="shared" si="6"/>
        <v>58.0000000000001</v>
      </c>
      <c r="N28" s="334">
        <f t="shared" si="7"/>
        <v>66.2857142857144</v>
      </c>
      <c r="O28" s="334">
        <f t="shared" si="8"/>
        <v>74.5714285714287</v>
      </c>
      <c r="P28" s="338">
        <f t="shared" si="9"/>
        <v>82.857142857143</v>
      </c>
    </row>
    <row r="29" spans="2:16">
      <c r="B29" s="4">
        <v>100</v>
      </c>
      <c r="C29" s="189">
        <v>0.3</v>
      </c>
      <c r="D29" s="337">
        <v>7000</v>
      </c>
      <c r="E29" s="338">
        <f t="shared" si="10"/>
        <v>333.333333333333</v>
      </c>
      <c r="F29" s="339">
        <f t="shared" si="12"/>
        <v>8.57142857142858</v>
      </c>
      <c r="G29" s="178">
        <f t="shared" si="1"/>
        <v>17.1428571428572</v>
      </c>
      <c r="H29" s="334">
        <f t="shared" si="2"/>
        <v>25.7142857142857</v>
      </c>
      <c r="I29" s="334">
        <f ca="1" t="shared" si="14"/>
        <v>207.51734030557</v>
      </c>
      <c r="J29" s="335">
        <f t="shared" si="4"/>
        <v>34.2857142857143</v>
      </c>
      <c r="K29" s="345">
        <f t="shared" si="5"/>
        <v>42.8571428571429</v>
      </c>
      <c r="L29" s="334">
        <f t="shared" si="11"/>
        <v>51.4285714285715</v>
      </c>
      <c r="M29" s="334">
        <f t="shared" si="6"/>
        <v>60.0000000000001</v>
      </c>
      <c r="N29" s="334">
        <f t="shared" si="7"/>
        <v>68.5714285714286</v>
      </c>
      <c r="O29" s="334">
        <f t="shared" si="8"/>
        <v>77.1428571428572</v>
      </c>
      <c r="P29" s="338">
        <f t="shared" si="9"/>
        <v>85.7142857142858</v>
      </c>
    </row>
    <row r="30" spans="2:16">
      <c r="B30" s="4">
        <v>100</v>
      </c>
      <c r="C30" s="189">
        <v>0.31</v>
      </c>
      <c r="D30" s="337">
        <v>6888.88888888889</v>
      </c>
      <c r="E30" s="338">
        <f t="shared" si="10"/>
        <v>322.58064516129</v>
      </c>
      <c r="F30" s="339">
        <f t="shared" si="12"/>
        <v>8.85714285714286</v>
      </c>
      <c r="G30" s="178">
        <f t="shared" si="1"/>
        <v>17.7142857142857</v>
      </c>
      <c r="H30" s="334">
        <f t="shared" si="2"/>
        <v>26.5714285714286</v>
      </c>
      <c r="I30" s="334">
        <f ca="1" t="shared" si="14"/>
        <v>101.77780839092</v>
      </c>
      <c r="J30" s="335">
        <f t="shared" si="4"/>
        <v>35.4285714285715</v>
      </c>
      <c r="K30" s="345">
        <f t="shared" si="5"/>
        <v>44.2857142857143</v>
      </c>
      <c r="L30" s="334">
        <f t="shared" si="11"/>
        <v>53.1428571428572</v>
      </c>
      <c r="M30" s="334">
        <f t="shared" si="6"/>
        <v>62.0000000000001</v>
      </c>
      <c r="N30" s="334">
        <f t="shared" si="7"/>
        <v>70.8571428571429</v>
      </c>
      <c r="O30" s="334">
        <f t="shared" si="8"/>
        <v>79.7142857142858</v>
      </c>
      <c r="P30" s="338">
        <f t="shared" si="9"/>
        <v>88.5714285714286</v>
      </c>
    </row>
    <row r="31" spans="2:16">
      <c r="B31" s="4">
        <v>100</v>
      </c>
      <c r="C31" s="189">
        <v>0.32</v>
      </c>
      <c r="D31" s="337">
        <v>6777.77777777778</v>
      </c>
      <c r="E31" s="338">
        <f t="shared" si="10"/>
        <v>312.5</v>
      </c>
      <c r="F31" s="339">
        <f t="shared" si="12"/>
        <v>9.14285714285714</v>
      </c>
      <c r="G31" s="178">
        <f t="shared" si="1"/>
        <v>18.2857142857143</v>
      </c>
      <c r="H31" s="334">
        <f t="shared" si="2"/>
        <v>27.4285714285714</v>
      </c>
      <c r="I31" s="334">
        <f ca="1" t="shared" si="14"/>
        <v>776.958078937976</v>
      </c>
      <c r="J31" s="335">
        <f t="shared" si="4"/>
        <v>36.5714285714286</v>
      </c>
      <c r="K31" s="345">
        <f t="shared" si="5"/>
        <v>45.7142857142857</v>
      </c>
      <c r="L31" s="334">
        <f t="shared" si="11"/>
        <v>54.8571428571429</v>
      </c>
      <c r="M31" s="334">
        <f t="shared" si="6"/>
        <v>64</v>
      </c>
      <c r="N31" s="334">
        <f t="shared" si="7"/>
        <v>73.1428571428571</v>
      </c>
      <c r="O31" s="334">
        <f t="shared" si="8"/>
        <v>82.2857142857143</v>
      </c>
      <c r="P31" s="338">
        <f t="shared" si="9"/>
        <v>91.4285714285714</v>
      </c>
    </row>
    <row r="32" spans="2:16">
      <c r="B32" s="4">
        <v>100</v>
      </c>
      <c r="C32" s="189">
        <v>0.33</v>
      </c>
      <c r="D32" s="337">
        <v>6666.66666666667</v>
      </c>
      <c r="E32" s="338">
        <f t="shared" si="10"/>
        <v>303.030303030303</v>
      </c>
      <c r="F32" s="339">
        <f t="shared" si="12"/>
        <v>9.42857142857143</v>
      </c>
      <c r="G32" s="178">
        <f t="shared" si="1"/>
        <v>18.8571428571429</v>
      </c>
      <c r="H32" s="334">
        <f t="shared" si="2"/>
        <v>28.2857142857143</v>
      </c>
      <c r="I32" s="334">
        <f ca="1" t="shared" si="14"/>
        <v>164.932897805658</v>
      </c>
      <c r="J32" s="335">
        <f t="shared" si="4"/>
        <v>37.7142857142857</v>
      </c>
      <c r="K32" s="345">
        <f t="shared" si="5"/>
        <v>47.1428571428571</v>
      </c>
      <c r="L32" s="334">
        <f t="shared" si="11"/>
        <v>56.5714285714286</v>
      </c>
      <c r="M32" s="334">
        <f t="shared" si="6"/>
        <v>66</v>
      </c>
      <c r="N32" s="334">
        <f t="shared" si="7"/>
        <v>75.4285714285714</v>
      </c>
      <c r="O32" s="334">
        <f t="shared" si="8"/>
        <v>84.8571428571429</v>
      </c>
      <c r="P32" s="338">
        <f t="shared" si="9"/>
        <v>94.2857142857143</v>
      </c>
    </row>
    <row r="33" spans="2:16">
      <c r="B33" s="4">
        <v>100</v>
      </c>
      <c r="C33" s="189">
        <v>0.34</v>
      </c>
      <c r="D33" s="337">
        <v>6555.55555555556</v>
      </c>
      <c r="E33" s="338">
        <f t="shared" si="10"/>
        <v>294.117647058823</v>
      </c>
      <c r="F33" s="339">
        <f t="shared" si="12"/>
        <v>9.71428571428573</v>
      </c>
      <c r="G33" s="178">
        <f t="shared" si="1"/>
        <v>19.4285714285715</v>
      </c>
      <c r="H33" s="334">
        <f t="shared" si="2"/>
        <v>29.1428571428572</v>
      </c>
      <c r="I33" s="334">
        <f ca="1" t="shared" si="14"/>
        <v>220.159873994569</v>
      </c>
      <c r="J33" s="335">
        <f t="shared" si="4"/>
        <v>38.8571428571429</v>
      </c>
      <c r="K33" s="345">
        <f t="shared" si="5"/>
        <v>48.5714285714286</v>
      </c>
      <c r="L33" s="334">
        <f t="shared" si="11"/>
        <v>58.2857142857144</v>
      </c>
      <c r="M33" s="334">
        <f t="shared" si="6"/>
        <v>68.0000000000001</v>
      </c>
      <c r="N33" s="334">
        <f t="shared" si="7"/>
        <v>77.7142857142858</v>
      </c>
      <c r="O33" s="334">
        <f t="shared" si="8"/>
        <v>87.4285714285716</v>
      </c>
      <c r="P33" s="338">
        <f t="shared" si="9"/>
        <v>97.1428571428573</v>
      </c>
    </row>
    <row r="34" spans="2:16">
      <c r="B34" s="4">
        <v>100</v>
      </c>
      <c r="C34" s="189">
        <v>0.35</v>
      </c>
      <c r="D34" s="337">
        <v>6444.44444444445</v>
      </c>
      <c r="E34" s="338">
        <f t="shared" si="10"/>
        <v>285.714285714286</v>
      </c>
      <c r="F34" s="339">
        <f t="shared" si="12"/>
        <v>9.99999999999999</v>
      </c>
      <c r="G34" s="178">
        <f t="shared" si="1"/>
        <v>20</v>
      </c>
      <c r="H34" s="334">
        <f t="shared" si="2"/>
        <v>30</v>
      </c>
      <c r="I34" s="334">
        <f ca="1" t="shared" ref="I34:I43" si="15">EXP(RAND()*(LN(10000)-LN(100))+LN(100))</f>
        <v>6569.35776890799</v>
      </c>
      <c r="J34" s="335">
        <f t="shared" si="4"/>
        <v>40</v>
      </c>
      <c r="K34" s="345">
        <f t="shared" si="5"/>
        <v>49.9999999999999</v>
      </c>
      <c r="L34" s="334">
        <f t="shared" si="11"/>
        <v>59.9999999999999</v>
      </c>
      <c r="M34" s="334">
        <f t="shared" si="6"/>
        <v>69.9999999999999</v>
      </c>
      <c r="N34" s="334">
        <f t="shared" si="7"/>
        <v>79.9999999999999</v>
      </c>
      <c r="O34" s="334">
        <f t="shared" si="8"/>
        <v>89.9999999999999</v>
      </c>
      <c r="P34" s="338">
        <f t="shared" si="9"/>
        <v>99.9999999999999</v>
      </c>
    </row>
    <row r="35" spans="2:16">
      <c r="B35" s="4">
        <v>100</v>
      </c>
      <c r="C35" s="189">
        <v>0.36</v>
      </c>
      <c r="D35" s="337">
        <v>6333.33333333334</v>
      </c>
      <c r="E35" s="338">
        <f t="shared" si="10"/>
        <v>277.777777777778</v>
      </c>
      <c r="F35" s="339">
        <f t="shared" si="12"/>
        <v>10.2857142857143</v>
      </c>
      <c r="G35" s="178">
        <f t="shared" si="1"/>
        <v>20.5714285714286</v>
      </c>
      <c r="H35" s="334">
        <f t="shared" si="2"/>
        <v>30.8571428571428</v>
      </c>
      <c r="I35" s="334">
        <f ca="1" t="shared" si="15"/>
        <v>2854.80435912733</v>
      </c>
      <c r="J35" s="335">
        <f t="shared" si="4"/>
        <v>41.1428571428571</v>
      </c>
      <c r="K35" s="345">
        <f t="shared" si="5"/>
        <v>51.4285714285714</v>
      </c>
      <c r="L35" s="334">
        <f t="shared" si="11"/>
        <v>61.7142857142857</v>
      </c>
      <c r="M35" s="334">
        <f t="shared" si="6"/>
        <v>71.9999999999999</v>
      </c>
      <c r="N35" s="334">
        <f t="shared" si="7"/>
        <v>82.2857142857142</v>
      </c>
      <c r="O35" s="334">
        <f t="shared" si="8"/>
        <v>92.5714285714285</v>
      </c>
      <c r="P35" s="338">
        <f t="shared" si="9"/>
        <v>102.857142857143</v>
      </c>
    </row>
    <row r="36" spans="2:16">
      <c r="B36" s="4">
        <v>100</v>
      </c>
      <c r="C36" s="189">
        <v>0.37</v>
      </c>
      <c r="D36" s="337">
        <v>6222.22222222223</v>
      </c>
      <c r="E36" s="338">
        <f t="shared" si="10"/>
        <v>270.27027027027</v>
      </c>
      <c r="F36" s="339">
        <f t="shared" si="12"/>
        <v>10.5714285714286</v>
      </c>
      <c r="G36" s="178">
        <f t="shared" ref="G36:G67" si="16">F36*$G$2</f>
        <v>21.1428571428572</v>
      </c>
      <c r="H36" s="334">
        <f t="shared" ref="H36:H67" si="17">F36*$H$2</f>
        <v>31.7142857142857</v>
      </c>
      <c r="I36" s="334">
        <f ca="1" t="shared" si="15"/>
        <v>1379.51034139765</v>
      </c>
      <c r="J36" s="335">
        <f t="shared" ref="J36:J67" si="18">F36*$J$2</f>
        <v>42.2857142857143</v>
      </c>
      <c r="K36" s="345">
        <f t="shared" ref="K36:K67" si="19">F36*$K$2</f>
        <v>52.8571428571429</v>
      </c>
      <c r="L36" s="334">
        <f t="shared" ref="L36:L67" si="20">F36*$L$2</f>
        <v>63.4285714285715</v>
      </c>
      <c r="M36" s="334">
        <f t="shared" ref="M36:M67" si="21">F36*$M$2</f>
        <v>74.0000000000001</v>
      </c>
      <c r="N36" s="334">
        <f t="shared" ref="N36:N67" si="22">F36*$N$2</f>
        <v>84.5714285714287</v>
      </c>
      <c r="O36" s="334">
        <f t="shared" ref="O36:O67" si="23">F36*$O$2</f>
        <v>95.1428571428572</v>
      </c>
      <c r="P36" s="338">
        <f t="shared" ref="P36:P67" si="24">F36*$P$2</f>
        <v>105.714285714286</v>
      </c>
    </row>
    <row r="37" spans="2:16">
      <c r="B37" s="4">
        <v>100</v>
      </c>
      <c r="C37" s="189">
        <v>0.38</v>
      </c>
      <c r="D37" s="337">
        <v>6111.11111111111</v>
      </c>
      <c r="E37" s="338">
        <f t="shared" ref="E37:E68" si="25">B37/C37</f>
        <v>263.157894736842</v>
      </c>
      <c r="F37" s="339">
        <f t="shared" si="12"/>
        <v>10.8571428571429</v>
      </c>
      <c r="G37" s="178">
        <f t="shared" si="16"/>
        <v>21.7142857142857</v>
      </c>
      <c r="H37" s="334">
        <f t="shared" si="17"/>
        <v>32.5714285714286</v>
      </c>
      <c r="I37" s="334">
        <f ca="1" t="shared" si="15"/>
        <v>612.544451234239</v>
      </c>
      <c r="J37" s="335">
        <f t="shared" si="18"/>
        <v>43.4285714285714</v>
      </c>
      <c r="K37" s="345">
        <f t="shared" si="19"/>
        <v>54.2857142857143</v>
      </c>
      <c r="L37" s="334">
        <f t="shared" si="20"/>
        <v>65.1428571428572</v>
      </c>
      <c r="M37" s="334">
        <f t="shared" si="21"/>
        <v>76</v>
      </c>
      <c r="N37" s="334">
        <f t="shared" si="22"/>
        <v>86.8571428571429</v>
      </c>
      <c r="O37" s="334">
        <f t="shared" si="23"/>
        <v>97.7142857142857</v>
      </c>
      <c r="P37" s="338">
        <f t="shared" si="24"/>
        <v>108.571428571429</v>
      </c>
    </row>
    <row r="38" spans="2:16">
      <c r="B38" s="4">
        <v>100</v>
      </c>
      <c r="C38" s="189">
        <v>0.39</v>
      </c>
      <c r="D38" s="337">
        <v>6000</v>
      </c>
      <c r="E38" s="338">
        <f t="shared" si="25"/>
        <v>256.410256410256</v>
      </c>
      <c r="F38" s="339">
        <f t="shared" si="12"/>
        <v>11.1428571428572</v>
      </c>
      <c r="G38" s="178">
        <f t="shared" si="16"/>
        <v>22.2857142857143</v>
      </c>
      <c r="H38" s="334">
        <f t="shared" si="17"/>
        <v>33.4285714285715</v>
      </c>
      <c r="I38" s="334">
        <f ca="1" t="shared" si="15"/>
        <v>137.620364494643</v>
      </c>
      <c r="J38" s="335">
        <f t="shared" si="18"/>
        <v>44.5714285714286</v>
      </c>
      <c r="K38" s="345">
        <f t="shared" si="19"/>
        <v>55.7142857142858</v>
      </c>
      <c r="L38" s="334">
        <f t="shared" si="20"/>
        <v>66.8571428571429</v>
      </c>
      <c r="M38" s="334">
        <f t="shared" si="21"/>
        <v>78.0000000000001</v>
      </c>
      <c r="N38" s="334">
        <f t="shared" si="22"/>
        <v>89.1428571428573</v>
      </c>
      <c r="O38" s="334">
        <f t="shared" si="23"/>
        <v>100.285714285714</v>
      </c>
      <c r="P38" s="338">
        <f t="shared" si="24"/>
        <v>111.428571428572</v>
      </c>
    </row>
    <row r="39" spans="2:16">
      <c r="B39" s="4">
        <v>100</v>
      </c>
      <c r="C39" s="189">
        <v>0.4</v>
      </c>
      <c r="D39" s="337">
        <v>5888.88888888889</v>
      </c>
      <c r="E39" s="338">
        <f t="shared" si="25"/>
        <v>250</v>
      </c>
      <c r="F39" s="339">
        <f t="shared" si="12"/>
        <v>11.4285714285714</v>
      </c>
      <c r="G39" s="178">
        <f t="shared" si="16"/>
        <v>22.8571428571429</v>
      </c>
      <c r="H39" s="334">
        <f t="shared" si="17"/>
        <v>34.2857142857143</v>
      </c>
      <c r="I39" s="334">
        <f ca="1" t="shared" si="15"/>
        <v>3695.39665964466</v>
      </c>
      <c r="J39" s="335">
        <f t="shared" si="18"/>
        <v>45.7142857142857</v>
      </c>
      <c r="K39" s="345">
        <f t="shared" si="19"/>
        <v>57.1428571428571</v>
      </c>
      <c r="L39" s="334">
        <f t="shared" si="20"/>
        <v>68.5714285714286</v>
      </c>
      <c r="M39" s="334">
        <f t="shared" si="21"/>
        <v>80</v>
      </c>
      <c r="N39" s="334">
        <f t="shared" si="22"/>
        <v>91.4285714285714</v>
      </c>
      <c r="O39" s="334">
        <f t="shared" si="23"/>
        <v>102.857142857143</v>
      </c>
      <c r="P39" s="338">
        <f t="shared" si="24"/>
        <v>114.285714285714</v>
      </c>
    </row>
    <row r="40" spans="2:16">
      <c r="B40" s="4">
        <v>100</v>
      </c>
      <c r="C40" s="189">
        <v>0.41</v>
      </c>
      <c r="D40" s="337">
        <v>5777.77777777778</v>
      </c>
      <c r="E40" s="338">
        <f t="shared" si="25"/>
        <v>243.90243902439</v>
      </c>
      <c r="F40" s="339">
        <f t="shared" si="12"/>
        <v>11.7142857142857</v>
      </c>
      <c r="G40" s="178">
        <f t="shared" si="16"/>
        <v>23.4285714285715</v>
      </c>
      <c r="H40" s="334">
        <f t="shared" si="17"/>
        <v>35.1428571428572</v>
      </c>
      <c r="I40" s="334">
        <f ca="1" t="shared" si="15"/>
        <v>1010.224195174</v>
      </c>
      <c r="J40" s="335">
        <f t="shared" si="18"/>
        <v>46.8571428571429</v>
      </c>
      <c r="K40" s="345">
        <f t="shared" si="19"/>
        <v>58.5714285714286</v>
      </c>
      <c r="L40" s="334">
        <f t="shared" si="20"/>
        <v>70.2857142857144</v>
      </c>
      <c r="M40" s="334">
        <f t="shared" si="21"/>
        <v>82.0000000000001</v>
      </c>
      <c r="N40" s="334">
        <f t="shared" si="22"/>
        <v>93.7142857142858</v>
      </c>
      <c r="O40" s="334">
        <f t="shared" si="23"/>
        <v>105.428571428572</v>
      </c>
      <c r="P40" s="338">
        <f t="shared" si="24"/>
        <v>117.142857142857</v>
      </c>
    </row>
    <row r="41" spans="2:16">
      <c r="B41" s="4">
        <v>100</v>
      </c>
      <c r="C41" s="189">
        <v>0.42</v>
      </c>
      <c r="D41" s="337">
        <v>5666.66666666667</v>
      </c>
      <c r="E41" s="338">
        <f t="shared" si="25"/>
        <v>238.095238095238</v>
      </c>
      <c r="F41" s="339">
        <f t="shared" si="12"/>
        <v>12</v>
      </c>
      <c r="G41" s="178">
        <f t="shared" si="16"/>
        <v>24</v>
      </c>
      <c r="H41" s="334">
        <f t="shared" si="17"/>
        <v>36</v>
      </c>
      <c r="I41" s="334">
        <f ca="1" t="shared" si="15"/>
        <v>708.30088821101</v>
      </c>
      <c r="J41" s="335">
        <f t="shared" si="18"/>
        <v>48</v>
      </c>
      <c r="K41" s="345">
        <f t="shared" si="19"/>
        <v>60</v>
      </c>
      <c r="L41" s="334">
        <f t="shared" si="20"/>
        <v>72</v>
      </c>
      <c r="M41" s="334">
        <f t="shared" si="21"/>
        <v>84</v>
      </c>
      <c r="N41" s="334">
        <f t="shared" si="22"/>
        <v>96</v>
      </c>
      <c r="O41" s="334">
        <f t="shared" si="23"/>
        <v>108</v>
      </c>
      <c r="P41" s="338">
        <f t="shared" si="24"/>
        <v>120</v>
      </c>
    </row>
    <row r="42" spans="2:16">
      <c r="B42" s="4">
        <v>100</v>
      </c>
      <c r="C42" s="189">
        <v>0.43</v>
      </c>
      <c r="D42" s="337">
        <v>5555.55555555556</v>
      </c>
      <c r="E42" s="338">
        <f t="shared" si="25"/>
        <v>232.558139534884</v>
      </c>
      <c r="F42" s="339">
        <f t="shared" ref="F42:F73" si="26">$E$2/E42</f>
        <v>12.2857142857143</v>
      </c>
      <c r="G42" s="178">
        <f t="shared" si="16"/>
        <v>24.5714285714285</v>
      </c>
      <c r="H42" s="334">
        <f t="shared" si="17"/>
        <v>36.8571428571428</v>
      </c>
      <c r="I42" s="334">
        <f ca="1" t="shared" si="15"/>
        <v>6210.24198920377</v>
      </c>
      <c r="J42" s="335">
        <f t="shared" si="18"/>
        <v>49.1428571428571</v>
      </c>
      <c r="K42" s="345">
        <f t="shared" si="19"/>
        <v>61.4285714285714</v>
      </c>
      <c r="L42" s="334">
        <f t="shared" si="20"/>
        <v>73.7142857142856</v>
      </c>
      <c r="M42" s="334">
        <f t="shared" si="21"/>
        <v>85.9999999999999</v>
      </c>
      <c r="N42" s="334">
        <f t="shared" si="22"/>
        <v>98.2857142857142</v>
      </c>
      <c r="O42" s="334">
        <f t="shared" si="23"/>
        <v>110.571428571428</v>
      </c>
      <c r="P42" s="338">
        <f t="shared" si="24"/>
        <v>122.857142857143</v>
      </c>
    </row>
    <row r="43" spans="2:16">
      <c r="B43" s="4">
        <v>100</v>
      </c>
      <c r="C43" s="189">
        <v>0.44</v>
      </c>
      <c r="D43" s="337">
        <v>5444.44444444445</v>
      </c>
      <c r="E43" s="338">
        <f t="shared" si="25"/>
        <v>227.272727272727</v>
      </c>
      <c r="F43" s="339">
        <f t="shared" si="26"/>
        <v>12.5714285714286</v>
      </c>
      <c r="G43" s="178">
        <f t="shared" si="16"/>
        <v>25.1428571428572</v>
      </c>
      <c r="H43" s="334">
        <f t="shared" si="17"/>
        <v>37.7142857142858</v>
      </c>
      <c r="I43" s="334">
        <f ca="1" t="shared" si="15"/>
        <v>1042.48236805302</v>
      </c>
      <c r="J43" s="335">
        <f t="shared" si="18"/>
        <v>50.2857142857143</v>
      </c>
      <c r="K43" s="345">
        <f t="shared" si="19"/>
        <v>62.8571428571429</v>
      </c>
      <c r="L43" s="334">
        <f t="shared" si="20"/>
        <v>75.4285714285715</v>
      </c>
      <c r="M43" s="334">
        <f t="shared" si="21"/>
        <v>88.0000000000001</v>
      </c>
      <c r="N43" s="334">
        <f t="shared" si="22"/>
        <v>100.571428571429</v>
      </c>
      <c r="O43" s="334">
        <f t="shared" si="23"/>
        <v>113.142857142857</v>
      </c>
      <c r="P43" s="338">
        <f t="shared" si="24"/>
        <v>125.714285714286</v>
      </c>
    </row>
    <row r="44" spans="2:16">
      <c r="B44" s="4">
        <v>100</v>
      </c>
      <c r="C44" s="189">
        <v>0.45</v>
      </c>
      <c r="D44" s="337">
        <v>5333.33333333333</v>
      </c>
      <c r="E44" s="338">
        <f t="shared" si="25"/>
        <v>222.222222222222</v>
      </c>
      <c r="F44" s="339">
        <f t="shared" si="26"/>
        <v>12.8571428571429</v>
      </c>
      <c r="G44" s="178">
        <f t="shared" si="16"/>
        <v>25.7142857142857</v>
      </c>
      <c r="H44" s="334">
        <f t="shared" si="17"/>
        <v>38.5714285714286</v>
      </c>
      <c r="I44" s="334">
        <f ca="1" t="shared" ref="I44:I53" si="27">EXP(RAND()*(LN(10000)-LN(100))+LN(100))</f>
        <v>103.59545570019</v>
      </c>
      <c r="J44" s="335">
        <f t="shared" si="18"/>
        <v>51.4285714285715</v>
      </c>
      <c r="K44" s="345">
        <f t="shared" si="19"/>
        <v>64.2857142857143</v>
      </c>
      <c r="L44" s="334">
        <f t="shared" si="20"/>
        <v>77.1428571428572</v>
      </c>
      <c r="M44" s="334">
        <f t="shared" si="21"/>
        <v>90.0000000000001</v>
      </c>
      <c r="N44" s="334">
        <f t="shared" si="22"/>
        <v>102.857142857143</v>
      </c>
      <c r="O44" s="334">
        <f t="shared" si="23"/>
        <v>115.714285714286</v>
      </c>
      <c r="P44" s="338">
        <f t="shared" si="24"/>
        <v>128.571428571429</v>
      </c>
    </row>
    <row r="45" spans="2:16">
      <c r="B45" s="4">
        <v>100</v>
      </c>
      <c r="C45" s="189">
        <v>0.46</v>
      </c>
      <c r="D45" s="337">
        <v>5222.22222222222</v>
      </c>
      <c r="E45" s="338">
        <f t="shared" si="25"/>
        <v>217.391304347826</v>
      </c>
      <c r="F45" s="339">
        <f t="shared" si="26"/>
        <v>13.1428571428571</v>
      </c>
      <c r="G45" s="178">
        <f t="shared" si="16"/>
        <v>26.2857142857143</v>
      </c>
      <c r="H45" s="334">
        <f t="shared" si="17"/>
        <v>39.4285714285714</v>
      </c>
      <c r="I45" s="334">
        <f ca="1" t="shared" si="27"/>
        <v>8171.59809638482</v>
      </c>
      <c r="J45" s="335">
        <f t="shared" si="18"/>
        <v>52.5714285714286</v>
      </c>
      <c r="K45" s="345">
        <f t="shared" si="19"/>
        <v>65.7142857142857</v>
      </c>
      <c r="L45" s="334">
        <f t="shared" si="20"/>
        <v>78.8571428571429</v>
      </c>
      <c r="M45" s="334">
        <f t="shared" si="21"/>
        <v>92</v>
      </c>
      <c r="N45" s="334">
        <f t="shared" si="22"/>
        <v>105.142857142857</v>
      </c>
      <c r="O45" s="334">
        <f t="shared" si="23"/>
        <v>118.285714285714</v>
      </c>
      <c r="P45" s="338">
        <f t="shared" si="24"/>
        <v>131.428571428571</v>
      </c>
    </row>
    <row r="46" spans="2:16">
      <c r="B46" s="4">
        <v>100</v>
      </c>
      <c r="C46" s="189">
        <v>0.47</v>
      </c>
      <c r="D46" s="337">
        <v>5111.11111111111</v>
      </c>
      <c r="E46" s="338">
        <f t="shared" si="25"/>
        <v>212.765957446808</v>
      </c>
      <c r="F46" s="339">
        <f t="shared" si="26"/>
        <v>13.4285714285715</v>
      </c>
      <c r="G46" s="178">
        <f t="shared" si="16"/>
        <v>26.8571428571429</v>
      </c>
      <c r="H46" s="334">
        <f t="shared" si="17"/>
        <v>40.2857142857144</v>
      </c>
      <c r="I46" s="334">
        <f ca="1" t="shared" si="27"/>
        <v>309.606962943745</v>
      </c>
      <c r="J46" s="335">
        <f t="shared" si="18"/>
        <v>53.7142857142858</v>
      </c>
      <c r="K46" s="345">
        <f t="shared" si="19"/>
        <v>67.1428571428573</v>
      </c>
      <c r="L46" s="334">
        <f t="shared" si="20"/>
        <v>80.5714285714288</v>
      </c>
      <c r="M46" s="334">
        <f t="shared" si="21"/>
        <v>94.0000000000002</v>
      </c>
      <c r="N46" s="334">
        <f t="shared" si="22"/>
        <v>107.428571428572</v>
      </c>
      <c r="O46" s="334">
        <f t="shared" si="23"/>
        <v>120.857142857143</v>
      </c>
      <c r="P46" s="338">
        <f t="shared" si="24"/>
        <v>134.285714285715</v>
      </c>
    </row>
    <row r="47" spans="2:16">
      <c r="B47" s="4">
        <v>100</v>
      </c>
      <c r="C47" s="189">
        <v>0.48</v>
      </c>
      <c r="D47" s="337">
        <v>5000</v>
      </c>
      <c r="E47" s="338">
        <f t="shared" si="25"/>
        <v>208.333333333333</v>
      </c>
      <c r="F47" s="339">
        <f t="shared" si="26"/>
        <v>13.7142857142857</v>
      </c>
      <c r="G47" s="178">
        <f t="shared" si="16"/>
        <v>27.4285714285715</v>
      </c>
      <c r="H47" s="334">
        <f t="shared" si="17"/>
        <v>41.1428571428572</v>
      </c>
      <c r="I47" s="334">
        <f ca="1" t="shared" si="27"/>
        <v>156.472739327677</v>
      </c>
      <c r="J47" s="335">
        <f t="shared" si="18"/>
        <v>54.8571428571429</v>
      </c>
      <c r="K47" s="345">
        <f t="shared" si="19"/>
        <v>68.5714285714287</v>
      </c>
      <c r="L47" s="334">
        <f t="shared" si="20"/>
        <v>82.2857142857144</v>
      </c>
      <c r="M47" s="334">
        <f t="shared" si="21"/>
        <v>96.0000000000001</v>
      </c>
      <c r="N47" s="334">
        <f t="shared" si="22"/>
        <v>109.714285714286</v>
      </c>
      <c r="O47" s="334">
        <f t="shared" si="23"/>
        <v>123.428571428572</v>
      </c>
      <c r="P47" s="338">
        <f t="shared" si="24"/>
        <v>137.142857142857</v>
      </c>
    </row>
    <row r="48" spans="2:16">
      <c r="B48" s="4">
        <v>100</v>
      </c>
      <c r="C48" s="189">
        <v>0.49</v>
      </c>
      <c r="D48" s="337">
        <v>4888.88888888889</v>
      </c>
      <c r="E48" s="338">
        <f t="shared" si="25"/>
        <v>204.081632653061</v>
      </c>
      <c r="F48" s="339">
        <f t="shared" si="26"/>
        <v>14</v>
      </c>
      <c r="G48" s="178">
        <f t="shared" si="16"/>
        <v>28</v>
      </c>
      <c r="H48" s="334">
        <f t="shared" si="17"/>
        <v>42</v>
      </c>
      <c r="I48" s="334">
        <f ca="1" t="shared" si="27"/>
        <v>5581.32097465829</v>
      </c>
      <c r="J48" s="335">
        <f t="shared" si="18"/>
        <v>56.0000000000001</v>
      </c>
      <c r="K48" s="345">
        <f t="shared" si="19"/>
        <v>70.0000000000001</v>
      </c>
      <c r="L48" s="334">
        <f t="shared" si="20"/>
        <v>84.0000000000001</v>
      </c>
      <c r="M48" s="334">
        <f t="shared" si="21"/>
        <v>98.0000000000001</v>
      </c>
      <c r="N48" s="334">
        <f t="shared" si="22"/>
        <v>112</v>
      </c>
      <c r="O48" s="334">
        <f t="shared" si="23"/>
        <v>126</v>
      </c>
      <c r="P48" s="338">
        <f t="shared" si="24"/>
        <v>140</v>
      </c>
    </row>
    <row r="49" spans="2:16">
      <c r="B49" s="4">
        <v>100</v>
      </c>
      <c r="C49" s="189">
        <v>0.5</v>
      </c>
      <c r="D49" s="337">
        <v>4777.77777777778</v>
      </c>
      <c r="E49" s="338">
        <f t="shared" si="25"/>
        <v>200</v>
      </c>
      <c r="F49" s="339">
        <f t="shared" si="26"/>
        <v>14.2857142857143</v>
      </c>
      <c r="G49" s="178">
        <f t="shared" si="16"/>
        <v>28.5714285714286</v>
      </c>
      <c r="H49" s="334">
        <f t="shared" si="17"/>
        <v>42.8571428571429</v>
      </c>
      <c r="I49" s="334">
        <f ca="1" t="shared" si="27"/>
        <v>4381.40601058604</v>
      </c>
      <c r="J49" s="335">
        <f t="shared" si="18"/>
        <v>57.1428571428571</v>
      </c>
      <c r="K49" s="345">
        <f t="shared" si="19"/>
        <v>71.4285714285714</v>
      </c>
      <c r="L49" s="334">
        <f t="shared" si="20"/>
        <v>85.7142857142857</v>
      </c>
      <c r="M49" s="334">
        <f t="shared" si="21"/>
        <v>100</v>
      </c>
      <c r="N49" s="334">
        <f t="shared" si="22"/>
        <v>114.285714285714</v>
      </c>
      <c r="O49" s="334">
        <f t="shared" si="23"/>
        <v>128.571428571429</v>
      </c>
      <c r="P49" s="338">
        <f t="shared" si="24"/>
        <v>142.857142857143</v>
      </c>
    </row>
    <row r="50" spans="2:16">
      <c r="B50" s="4">
        <v>100</v>
      </c>
      <c r="C50" s="189">
        <v>0.51</v>
      </c>
      <c r="D50" s="337">
        <v>4666.66666666667</v>
      </c>
      <c r="E50" s="338">
        <f t="shared" si="25"/>
        <v>196.078431372549</v>
      </c>
      <c r="F50" s="339">
        <f t="shared" si="26"/>
        <v>14.5714285714286</v>
      </c>
      <c r="G50" s="178">
        <f t="shared" si="16"/>
        <v>29.1428571428571</v>
      </c>
      <c r="H50" s="334">
        <f t="shared" si="17"/>
        <v>43.7142857142857</v>
      </c>
      <c r="I50" s="334">
        <f ca="1" t="shared" si="27"/>
        <v>3257.72197925159</v>
      </c>
      <c r="J50" s="335">
        <f t="shared" si="18"/>
        <v>58.2857142857143</v>
      </c>
      <c r="K50" s="345">
        <f t="shared" si="19"/>
        <v>72.8571428571429</v>
      </c>
      <c r="L50" s="334">
        <f t="shared" si="20"/>
        <v>87.4285714285714</v>
      </c>
      <c r="M50" s="334">
        <f t="shared" si="21"/>
        <v>102</v>
      </c>
      <c r="N50" s="334">
        <f t="shared" si="22"/>
        <v>116.571428571429</v>
      </c>
      <c r="O50" s="334">
        <f t="shared" si="23"/>
        <v>131.142857142857</v>
      </c>
      <c r="P50" s="338">
        <f t="shared" si="24"/>
        <v>145.714285714286</v>
      </c>
    </row>
    <row r="51" spans="2:16">
      <c r="B51" s="4">
        <v>100</v>
      </c>
      <c r="C51" s="189">
        <v>0.52</v>
      </c>
      <c r="D51" s="337">
        <v>4555.55555555556</v>
      </c>
      <c r="E51" s="338">
        <f t="shared" si="25"/>
        <v>192.307692307692</v>
      </c>
      <c r="F51" s="339">
        <f t="shared" si="26"/>
        <v>14.8571428571429</v>
      </c>
      <c r="G51" s="178">
        <f t="shared" si="16"/>
        <v>29.7142857142858</v>
      </c>
      <c r="H51" s="334">
        <f t="shared" si="17"/>
        <v>44.5714285714286</v>
      </c>
      <c r="I51" s="334">
        <f ca="1" t="shared" si="27"/>
        <v>3258.69152541699</v>
      </c>
      <c r="J51" s="335">
        <f t="shared" si="18"/>
        <v>59.4285714285715</v>
      </c>
      <c r="K51" s="345">
        <f t="shared" si="19"/>
        <v>74.2857142857144</v>
      </c>
      <c r="L51" s="334">
        <f t="shared" si="20"/>
        <v>89.1428571428573</v>
      </c>
      <c r="M51" s="334">
        <f t="shared" si="21"/>
        <v>104</v>
      </c>
      <c r="N51" s="334">
        <f t="shared" si="22"/>
        <v>118.857142857143</v>
      </c>
      <c r="O51" s="334">
        <f t="shared" si="23"/>
        <v>133.714285714286</v>
      </c>
      <c r="P51" s="338">
        <f t="shared" si="24"/>
        <v>148.571428571429</v>
      </c>
    </row>
    <row r="52" spans="2:16">
      <c r="B52" s="4">
        <v>100</v>
      </c>
      <c r="C52" s="189">
        <v>0.53</v>
      </c>
      <c r="D52" s="337">
        <v>4444.44444444445</v>
      </c>
      <c r="E52" s="338">
        <f t="shared" si="25"/>
        <v>188.679245283019</v>
      </c>
      <c r="F52" s="339">
        <f t="shared" si="26"/>
        <v>15.1428571428571</v>
      </c>
      <c r="G52" s="178">
        <f t="shared" si="16"/>
        <v>30.2857142857143</v>
      </c>
      <c r="H52" s="334">
        <f t="shared" si="17"/>
        <v>45.4285714285714</v>
      </c>
      <c r="I52" s="334">
        <f ca="1" t="shared" si="27"/>
        <v>143.66953780564</v>
      </c>
      <c r="J52" s="335">
        <f t="shared" si="18"/>
        <v>60.5714285714285</v>
      </c>
      <c r="K52" s="345">
        <f t="shared" si="19"/>
        <v>75.7142857142857</v>
      </c>
      <c r="L52" s="334">
        <f t="shared" si="20"/>
        <v>90.8571428571428</v>
      </c>
      <c r="M52" s="334">
        <f t="shared" si="21"/>
        <v>106</v>
      </c>
      <c r="N52" s="334">
        <f t="shared" si="22"/>
        <v>121.142857142857</v>
      </c>
      <c r="O52" s="334">
        <f t="shared" si="23"/>
        <v>136.285714285714</v>
      </c>
      <c r="P52" s="338">
        <f t="shared" si="24"/>
        <v>151.428571428571</v>
      </c>
    </row>
    <row r="53" spans="2:16">
      <c r="B53" s="4">
        <v>100</v>
      </c>
      <c r="C53" s="189">
        <v>0.54</v>
      </c>
      <c r="D53" s="337">
        <v>4333.33333333334</v>
      </c>
      <c r="E53" s="338">
        <f t="shared" si="25"/>
        <v>185.185185185185</v>
      </c>
      <c r="F53" s="339">
        <f t="shared" si="26"/>
        <v>15.4285714285714</v>
      </c>
      <c r="G53" s="178">
        <f t="shared" si="16"/>
        <v>30.8571428571429</v>
      </c>
      <c r="H53" s="334">
        <f t="shared" si="17"/>
        <v>46.2857142857143</v>
      </c>
      <c r="I53" s="334">
        <f ca="1" t="shared" si="27"/>
        <v>912.441434340947</v>
      </c>
      <c r="J53" s="335">
        <f t="shared" si="18"/>
        <v>61.7142857142858</v>
      </c>
      <c r="K53" s="345">
        <f t="shared" si="19"/>
        <v>77.1428571428572</v>
      </c>
      <c r="L53" s="334">
        <f t="shared" si="20"/>
        <v>92.5714285714287</v>
      </c>
      <c r="M53" s="334">
        <f t="shared" si="21"/>
        <v>108</v>
      </c>
      <c r="N53" s="334">
        <f t="shared" si="22"/>
        <v>123.428571428572</v>
      </c>
      <c r="O53" s="334">
        <f t="shared" si="23"/>
        <v>138.857142857143</v>
      </c>
      <c r="P53" s="338">
        <f t="shared" si="24"/>
        <v>154.285714285714</v>
      </c>
    </row>
    <row r="54" spans="2:16">
      <c r="B54" s="4">
        <v>100</v>
      </c>
      <c r="C54" s="189">
        <v>0.55</v>
      </c>
      <c r="D54" s="337">
        <v>4222.22222222222</v>
      </c>
      <c r="E54" s="338">
        <f t="shared" si="25"/>
        <v>181.818181818182</v>
      </c>
      <c r="F54" s="339">
        <f t="shared" si="26"/>
        <v>15.7142857142857</v>
      </c>
      <c r="G54" s="178">
        <f t="shared" si="16"/>
        <v>31.4285714285714</v>
      </c>
      <c r="H54" s="334">
        <f t="shared" si="17"/>
        <v>47.1428571428571</v>
      </c>
      <c r="I54" s="334">
        <f ca="1" t="shared" ref="I54:I63" si="28">EXP(RAND()*(LN(10000)-LN(100))+LN(100))</f>
        <v>534.414683319678</v>
      </c>
      <c r="J54" s="335">
        <f t="shared" si="18"/>
        <v>62.8571428571428</v>
      </c>
      <c r="K54" s="345">
        <f t="shared" si="19"/>
        <v>78.5714285714285</v>
      </c>
      <c r="L54" s="334">
        <f t="shared" si="20"/>
        <v>94.2857142857142</v>
      </c>
      <c r="M54" s="334">
        <f t="shared" si="21"/>
        <v>110</v>
      </c>
      <c r="N54" s="334">
        <f t="shared" si="22"/>
        <v>125.714285714286</v>
      </c>
      <c r="O54" s="334">
        <f t="shared" si="23"/>
        <v>141.428571428571</v>
      </c>
      <c r="P54" s="338">
        <f t="shared" si="24"/>
        <v>157.142857142857</v>
      </c>
    </row>
    <row r="55" spans="2:16">
      <c r="B55" s="4">
        <v>100</v>
      </c>
      <c r="C55" s="189">
        <v>0.56</v>
      </c>
      <c r="D55" s="337">
        <v>4111.11111111111</v>
      </c>
      <c r="E55" s="338">
        <f t="shared" si="25"/>
        <v>178.571428571428</v>
      </c>
      <c r="F55" s="339">
        <f t="shared" si="26"/>
        <v>16</v>
      </c>
      <c r="G55" s="178">
        <f t="shared" si="16"/>
        <v>32.0000000000001</v>
      </c>
      <c r="H55" s="334">
        <f t="shared" si="17"/>
        <v>48.0000000000001</v>
      </c>
      <c r="I55" s="334">
        <f ca="1" t="shared" si="28"/>
        <v>1036.24987799381</v>
      </c>
      <c r="J55" s="335">
        <f t="shared" si="18"/>
        <v>64.0000000000002</v>
      </c>
      <c r="K55" s="345">
        <f t="shared" si="19"/>
        <v>80.0000000000003</v>
      </c>
      <c r="L55" s="334">
        <f t="shared" si="20"/>
        <v>96.0000000000003</v>
      </c>
      <c r="M55" s="334">
        <f t="shared" si="21"/>
        <v>112</v>
      </c>
      <c r="N55" s="334">
        <f t="shared" si="22"/>
        <v>128</v>
      </c>
      <c r="O55" s="334">
        <f t="shared" si="23"/>
        <v>144</v>
      </c>
      <c r="P55" s="338">
        <f t="shared" si="24"/>
        <v>160.000000000001</v>
      </c>
    </row>
    <row r="56" spans="2:16">
      <c r="B56" s="4">
        <v>100</v>
      </c>
      <c r="C56" s="189">
        <v>0.57</v>
      </c>
      <c r="D56" s="337">
        <v>4000</v>
      </c>
      <c r="E56" s="338">
        <f t="shared" si="25"/>
        <v>175.438596491228</v>
      </c>
      <c r="F56" s="339">
        <f t="shared" si="26"/>
        <v>16.2857142857143</v>
      </c>
      <c r="G56" s="178">
        <f t="shared" si="16"/>
        <v>32.5714285714286</v>
      </c>
      <c r="H56" s="334">
        <f t="shared" si="17"/>
        <v>48.8571428571429</v>
      </c>
      <c r="I56" s="334">
        <f ca="1" t="shared" si="28"/>
        <v>2586.71661154973</v>
      </c>
      <c r="J56" s="335">
        <f t="shared" si="18"/>
        <v>65.1428571428572</v>
      </c>
      <c r="K56" s="345">
        <f t="shared" si="19"/>
        <v>81.4285714285715</v>
      </c>
      <c r="L56" s="334">
        <f t="shared" si="20"/>
        <v>97.7142857142858</v>
      </c>
      <c r="M56" s="334">
        <f t="shared" si="21"/>
        <v>114</v>
      </c>
      <c r="N56" s="334">
        <f t="shared" si="22"/>
        <v>130.285714285714</v>
      </c>
      <c r="O56" s="334">
        <f t="shared" si="23"/>
        <v>146.571428571429</v>
      </c>
      <c r="P56" s="338">
        <f t="shared" si="24"/>
        <v>162.857142857143</v>
      </c>
    </row>
    <row r="57" spans="2:16">
      <c r="B57" s="4">
        <v>100</v>
      </c>
      <c r="C57" s="189">
        <v>0.58</v>
      </c>
      <c r="D57" s="337">
        <v>3888.88888888889</v>
      </c>
      <c r="E57" s="338">
        <f t="shared" si="25"/>
        <v>172.413793103448</v>
      </c>
      <c r="F57" s="339">
        <f t="shared" si="26"/>
        <v>16.5714285714286</v>
      </c>
      <c r="G57" s="178">
        <f t="shared" si="16"/>
        <v>33.1428571428572</v>
      </c>
      <c r="H57" s="334">
        <f t="shared" si="17"/>
        <v>49.7142857142858</v>
      </c>
      <c r="I57" s="334">
        <f ca="1" t="shared" si="28"/>
        <v>119.299580907367</v>
      </c>
      <c r="J57" s="335">
        <f t="shared" si="18"/>
        <v>66.2857142857144</v>
      </c>
      <c r="K57" s="345">
        <f t="shared" si="19"/>
        <v>82.857142857143</v>
      </c>
      <c r="L57" s="334">
        <f t="shared" si="20"/>
        <v>99.4285714285716</v>
      </c>
      <c r="M57" s="334">
        <f t="shared" si="21"/>
        <v>116</v>
      </c>
      <c r="N57" s="334">
        <f t="shared" si="22"/>
        <v>132.571428571429</v>
      </c>
      <c r="O57" s="334">
        <f t="shared" si="23"/>
        <v>149.142857142857</v>
      </c>
      <c r="P57" s="338">
        <f t="shared" si="24"/>
        <v>165.714285714286</v>
      </c>
    </row>
    <row r="58" spans="2:16">
      <c r="B58" s="4">
        <v>100</v>
      </c>
      <c r="C58" s="189">
        <v>0.59</v>
      </c>
      <c r="D58" s="337">
        <v>3777.77777777778</v>
      </c>
      <c r="E58" s="338">
        <f t="shared" si="25"/>
        <v>169.491525423729</v>
      </c>
      <c r="F58" s="339">
        <f t="shared" si="26"/>
        <v>16.8571428571428</v>
      </c>
      <c r="G58" s="178">
        <f t="shared" si="16"/>
        <v>33.7142857142857</v>
      </c>
      <c r="H58" s="334">
        <f t="shared" si="17"/>
        <v>50.5714285714285</v>
      </c>
      <c r="I58" s="334">
        <f ca="1" t="shared" si="28"/>
        <v>168.246328482723</v>
      </c>
      <c r="J58" s="335">
        <f t="shared" si="18"/>
        <v>67.4285714285713</v>
      </c>
      <c r="K58" s="345">
        <f t="shared" si="19"/>
        <v>84.2857142857142</v>
      </c>
      <c r="L58" s="334">
        <f t="shared" si="20"/>
        <v>101.142857142857</v>
      </c>
      <c r="M58" s="334">
        <f t="shared" si="21"/>
        <v>118</v>
      </c>
      <c r="N58" s="334">
        <f t="shared" si="22"/>
        <v>134.857142857143</v>
      </c>
      <c r="O58" s="334">
        <f t="shared" si="23"/>
        <v>151.714285714286</v>
      </c>
      <c r="P58" s="338">
        <f t="shared" si="24"/>
        <v>168.571428571428</v>
      </c>
    </row>
    <row r="59" s="331" customFormat="1" spans="1:16">
      <c r="A59" s="331" t="s">
        <v>0</v>
      </c>
      <c r="B59" s="331">
        <v>100</v>
      </c>
      <c r="C59" s="340">
        <v>0.6</v>
      </c>
      <c r="D59" s="337">
        <v>3666.66666666667</v>
      </c>
      <c r="E59" s="341">
        <f t="shared" si="25"/>
        <v>166.666666666667</v>
      </c>
      <c r="F59" s="342">
        <f t="shared" si="26"/>
        <v>17.1428571428571</v>
      </c>
      <c r="G59" s="343">
        <f t="shared" si="16"/>
        <v>34.2857142857142</v>
      </c>
      <c r="H59" s="344">
        <f t="shared" si="17"/>
        <v>51.4285714285713</v>
      </c>
      <c r="I59" s="334">
        <f ca="1" t="shared" si="28"/>
        <v>1546.22250539694</v>
      </c>
      <c r="J59" s="335">
        <f t="shared" si="18"/>
        <v>68.5714285714284</v>
      </c>
      <c r="K59" s="345">
        <f t="shared" si="19"/>
        <v>85.7142857142855</v>
      </c>
      <c r="L59" s="344">
        <f t="shared" si="20"/>
        <v>102.857142857143</v>
      </c>
      <c r="M59" s="344">
        <f t="shared" si="21"/>
        <v>120</v>
      </c>
      <c r="N59" s="344">
        <f t="shared" si="22"/>
        <v>137.142857142857</v>
      </c>
      <c r="O59" s="344">
        <f t="shared" si="23"/>
        <v>154.285714285714</v>
      </c>
      <c r="P59" s="341">
        <f t="shared" si="24"/>
        <v>171.428571428571</v>
      </c>
    </row>
    <row r="60" spans="2:16">
      <c r="B60" s="4">
        <v>100</v>
      </c>
      <c r="C60" s="189">
        <v>0.61</v>
      </c>
      <c r="D60" s="337">
        <v>3555.55555555556</v>
      </c>
      <c r="E60" s="338">
        <f t="shared" si="25"/>
        <v>163.934426229508</v>
      </c>
      <c r="F60" s="339">
        <f t="shared" si="26"/>
        <v>17.4285714285714</v>
      </c>
      <c r="G60" s="178">
        <f t="shared" si="16"/>
        <v>34.8571428571429</v>
      </c>
      <c r="H60" s="334">
        <f t="shared" si="17"/>
        <v>52.2857142857143</v>
      </c>
      <c r="I60" s="334">
        <f ca="1" t="shared" si="28"/>
        <v>163.462225135017</v>
      </c>
      <c r="J60" s="335">
        <f t="shared" si="18"/>
        <v>69.7142857142858</v>
      </c>
      <c r="K60" s="345">
        <f t="shared" si="19"/>
        <v>87.1428571428572</v>
      </c>
      <c r="L60" s="334">
        <f t="shared" si="20"/>
        <v>104.571428571429</v>
      </c>
      <c r="M60" s="334">
        <f t="shared" si="21"/>
        <v>122</v>
      </c>
      <c r="N60" s="334">
        <f t="shared" si="22"/>
        <v>139.428571428572</v>
      </c>
      <c r="O60" s="334">
        <f t="shared" si="23"/>
        <v>156.857142857143</v>
      </c>
      <c r="P60" s="338">
        <f t="shared" si="24"/>
        <v>174.285714285714</v>
      </c>
    </row>
    <row r="61" spans="2:16">
      <c r="B61" s="4">
        <v>100</v>
      </c>
      <c r="C61" s="189">
        <v>0.62</v>
      </c>
      <c r="D61" s="337">
        <v>3444.44444444445</v>
      </c>
      <c r="E61" s="338">
        <f t="shared" si="25"/>
        <v>161.290322580645</v>
      </c>
      <c r="F61" s="339">
        <f t="shared" si="26"/>
        <v>17.7142857142857</v>
      </c>
      <c r="G61" s="178">
        <f t="shared" si="16"/>
        <v>35.4285714285715</v>
      </c>
      <c r="H61" s="334">
        <f t="shared" si="17"/>
        <v>53.1428571428572</v>
      </c>
      <c r="I61" s="334">
        <f ca="1" t="shared" si="28"/>
        <v>252.311179854212</v>
      </c>
      <c r="J61" s="335">
        <f t="shared" si="18"/>
        <v>70.8571428571429</v>
      </c>
      <c r="K61" s="345">
        <f t="shared" si="19"/>
        <v>88.5714285714286</v>
      </c>
      <c r="L61" s="334">
        <f t="shared" si="20"/>
        <v>106.285714285714</v>
      </c>
      <c r="M61" s="334">
        <f t="shared" si="21"/>
        <v>124</v>
      </c>
      <c r="N61" s="334">
        <f t="shared" si="22"/>
        <v>141.714285714286</v>
      </c>
      <c r="O61" s="334">
        <f t="shared" si="23"/>
        <v>159.428571428572</v>
      </c>
      <c r="P61" s="338">
        <f t="shared" si="24"/>
        <v>177.142857142857</v>
      </c>
    </row>
    <row r="62" spans="2:16">
      <c r="B62" s="4">
        <v>100</v>
      </c>
      <c r="C62" s="189">
        <v>0.63</v>
      </c>
      <c r="D62" s="337">
        <v>3333.33333333333</v>
      </c>
      <c r="E62" s="338">
        <f t="shared" si="25"/>
        <v>158.730158730159</v>
      </c>
      <c r="F62" s="339">
        <f t="shared" si="26"/>
        <v>18</v>
      </c>
      <c r="G62" s="178">
        <f t="shared" si="16"/>
        <v>35.9999999999999</v>
      </c>
      <c r="H62" s="334">
        <f t="shared" si="17"/>
        <v>53.9999999999999</v>
      </c>
      <c r="I62" s="334">
        <f ca="1" t="shared" si="28"/>
        <v>456.494906516638</v>
      </c>
      <c r="J62" s="335">
        <f t="shared" si="18"/>
        <v>71.9999999999999</v>
      </c>
      <c r="K62" s="345">
        <f t="shared" si="19"/>
        <v>89.9999999999998</v>
      </c>
      <c r="L62" s="334">
        <f t="shared" si="20"/>
        <v>108</v>
      </c>
      <c r="M62" s="334">
        <f t="shared" si="21"/>
        <v>126</v>
      </c>
      <c r="N62" s="334">
        <f t="shared" si="22"/>
        <v>144</v>
      </c>
      <c r="O62" s="334">
        <f t="shared" si="23"/>
        <v>162</v>
      </c>
      <c r="P62" s="338">
        <f t="shared" si="24"/>
        <v>180</v>
      </c>
    </row>
    <row r="63" spans="2:16">
      <c r="B63" s="4">
        <v>100</v>
      </c>
      <c r="C63" s="189">
        <v>0.64</v>
      </c>
      <c r="D63" s="337">
        <v>3222.22222222222</v>
      </c>
      <c r="E63" s="338">
        <f t="shared" si="25"/>
        <v>156.25</v>
      </c>
      <c r="F63" s="339">
        <f t="shared" si="26"/>
        <v>18.2857142857143</v>
      </c>
      <c r="G63" s="178">
        <f t="shared" si="16"/>
        <v>36.5714285714286</v>
      </c>
      <c r="H63" s="334">
        <f t="shared" si="17"/>
        <v>54.8571428571429</v>
      </c>
      <c r="I63" s="334">
        <f ca="1" t="shared" si="28"/>
        <v>1219.05537559519</v>
      </c>
      <c r="J63" s="335">
        <f t="shared" si="18"/>
        <v>73.1428571428571</v>
      </c>
      <c r="K63" s="345">
        <f t="shared" si="19"/>
        <v>91.4285714285714</v>
      </c>
      <c r="L63" s="334">
        <f t="shared" si="20"/>
        <v>109.714285714286</v>
      </c>
      <c r="M63" s="334">
        <f t="shared" si="21"/>
        <v>128</v>
      </c>
      <c r="N63" s="334">
        <f t="shared" si="22"/>
        <v>146.285714285714</v>
      </c>
      <c r="O63" s="334">
        <f t="shared" si="23"/>
        <v>164.571428571429</v>
      </c>
      <c r="P63" s="338">
        <f t="shared" si="24"/>
        <v>182.857142857143</v>
      </c>
    </row>
    <row r="64" spans="2:16">
      <c r="B64" s="4">
        <v>100</v>
      </c>
      <c r="C64" s="189">
        <v>0.65</v>
      </c>
      <c r="D64" s="337">
        <v>3111.11111111111</v>
      </c>
      <c r="E64" s="338">
        <f t="shared" si="25"/>
        <v>153.846153846154</v>
      </c>
      <c r="F64" s="339">
        <f t="shared" si="26"/>
        <v>18.5714285714286</v>
      </c>
      <c r="G64" s="178">
        <f t="shared" si="16"/>
        <v>37.1428571428571</v>
      </c>
      <c r="H64" s="334">
        <f t="shared" si="17"/>
        <v>55.7142857142857</v>
      </c>
      <c r="I64" s="334">
        <f ca="1" t="shared" ref="I64:I73" si="29">EXP(RAND()*(LN(10000)-LN(100))+LN(100))</f>
        <v>278.356863238033</v>
      </c>
      <c r="J64" s="335">
        <f t="shared" si="18"/>
        <v>74.2857142857142</v>
      </c>
      <c r="K64" s="345">
        <f t="shared" si="19"/>
        <v>92.8571428571428</v>
      </c>
      <c r="L64" s="334">
        <f t="shared" si="20"/>
        <v>111.428571428571</v>
      </c>
      <c r="M64" s="334">
        <f t="shared" si="21"/>
        <v>130</v>
      </c>
      <c r="N64" s="334">
        <f t="shared" si="22"/>
        <v>148.571428571428</v>
      </c>
      <c r="O64" s="334">
        <f t="shared" si="23"/>
        <v>167.142857142857</v>
      </c>
      <c r="P64" s="338">
        <f t="shared" si="24"/>
        <v>185.714285714286</v>
      </c>
    </row>
    <row r="65" spans="2:16">
      <c r="B65" s="4">
        <v>100</v>
      </c>
      <c r="C65" s="189">
        <v>0.66</v>
      </c>
      <c r="D65" s="337">
        <v>3000</v>
      </c>
      <c r="E65" s="338">
        <f t="shared" si="25"/>
        <v>151.515151515151</v>
      </c>
      <c r="F65" s="339">
        <f t="shared" si="26"/>
        <v>18.8571428571429</v>
      </c>
      <c r="G65" s="178">
        <f t="shared" si="16"/>
        <v>37.7142857142858</v>
      </c>
      <c r="H65" s="334">
        <f t="shared" si="17"/>
        <v>56.5714285714288</v>
      </c>
      <c r="I65" s="334">
        <f ca="1" t="shared" si="29"/>
        <v>396.070058104635</v>
      </c>
      <c r="J65" s="335">
        <f t="shared" si="18"/>
        <v>75.4285714285717</v>
      </c>
      <c r="K65" s="345">
        <f t="shared" si="19"/>
        <v>94.2857142857146</v>
      </c>
      <c r="L65" s="334">
        <f t="shared" si="20"/>
        <v>113.142857142858</v>
      </c>
      <c r="M65" s="334">
        <f t="shared" si="21"/>
        <v>132</v>
      </c>
      <c r="N65" s="334">
        <f t="shared" si="22"/>
        <v>150.857142857143</v>
      </c>
      <c r="O65" s="334">
        <f t="shared" si="23"/>
        <v>169.714285714286</v>
      </c>
      <c r="P65" s="338">
        <f t="shared" si="24"/>
        <v>188.571428571429</v>
      </c>
    </row>
    <row r="66" spans="2:16">
      <c r="B66" s="4">
        <v>100</v>
      </c>
      <c r="C66" s="189">
        <v>0.67</v>
      </c>
      <c r="D66" s="337">
        <v>2888.88888888889</v>
      </c>
      <c r="E66" s="338">
        <f t="shared" si="25"/>
        <v>149.253731343283</v>
      </c>
      <c r="F66" s="339">
        <f t="shared" si="26"/>
        <v>19.1428571428572</v>
      </c>
      <c r="G66" s="178">
        <f t="shared" si="16"/>
        <v>38.2857142857144</v>
      </c>
      <c r="H66" s="334">
        <f t="shared" si="17"/>
        <v>57.4285714285717</v>
      </c>
      <c r="I66" s="334">
        <f ca="1" t="shared" si="29"/>
        <v>104.524164331185</v>
      </c>
      <c r="J66" s="335">
        <f t="shared" si="18"/>
        <v>76.5714285714289</v>
      </c>
      <c r="K66" s="345">
        <f t="shared" si="19"/>
        <v>95.7142857142861</v>
      </c>
      <c r="L66" s="334">
        <f t="shared" si="20"/>
        <v>114.857142857143</v>
      </c>
      <c r="M66" s="334">
        <f t="shared" si="21"/>
        <v>134.000000000001</v>
      </c>
      <c r="N66" s="334">
        <f t="shared" si="22"/>
        <v>153.142857142858</v>
      </c>
      <c r="O66" s="334">
        <f t="shared" si="23"/>
        <v>172.285714285715</v>
      </c>
      <c r="P66" s="338">
        <f t="shared" si="24"/>
        <v>191.428571428572</v>
      </c>
    </row>
    <row r="67" spans="2:16">
      <c r="B67" s="4">
        <v>100</v>
      </c>
      <c r="C67" s="189">
        <v>0.68</v>
      </c>
      <c r="D67" s="337">
        <v>2777.77777777778</v>
      </c>
      <c r="E67" s="338">
        <f t="shared" si="25"/>
        <v>147.058823529412</v>
      </c>
      <c r="F67" s="339">
        <f t="shared" si="26"/>
        <v>19.4285714285714</v>
      </c>
      <c r="G67" s="178">
        <f t="shared" si="16"/>
        <v>38.8571428571428</v>
      </c>
      <c r="H67" s="334">
        <f t="shared" si="17"/>
        <v>58.2857142857142</v>
      </c>
      <c r="I67" s="334">
        <f ca="1" t="shared" si="29"/>
        <v>5130.60873658227</v>
      </c>
      <c r="J67" s="335">
        <f t="shared" si="18"/>
        <v>77.7142857142856</v>
      </c>
      <c r="K67" s="345">
        <f t="shared" si="19"/>
        <v>97.142857142857</v>
      </c>
      <c r="L67" s="334">
        <f t="shared" si="20"/>
        <v>116.571428571428</v>
      </c>
      <c r="M67" s="334">
        <f t="shared" si="21"/>
        <v>136</v>
      </c>
      <c r="N67" s="334">
        <f t="shared" si="22"/>
        <v>155.428571428571</v>
      </c>
      <c r="O67" s="334">
        <f t="shared" si="23"/>
        <v>174.857142857143</v>
      </c>
      <c r="P67" s="338">
        <f t="shared" si="24"/>
        <v>194.285714285714</v>
      </c>
    </row>
    <row r="68" spans="2:16">
      <c r="B68" s="4">
        <v>100</v>
      </c>
      <c r="C68" s="189">
        <v>0.690000000000001</v>
      </c>
      <c r="D68" s="337">
        <v>2666.66666666667</v>
      </c>
      <c r="E68" s="338">
        <f t="shared" si="25"/>
        <v>144.927536231884</v>
      </c>
      <c r="F68" s="339">
        <f t="shared" si="26"/>
        <v>19.7142857142857</v>
      </c>
      <c r="G68" s="178">
        <f t="shared" ref="G68:G89" si="30">F68*$G$2</f>
        <v>39.4285714285714</v>
      </c>
      <c r="H68" s="334">
        <f t="shared" ref="H68:H89" si="31">F68*$H$2</f>
        <v>59.1428571428572</v>
      </c>
      <c r="I68" s="334">
        <f ca="1" t="shared" si="29"/>
        <v>2915.09420564664</v>
      </c>
      <c r="J68" s="335">
        <f t="shared" ref="J68:J89" si="32">F68*$J$2</f>
        <v>78.8571428571429</v>
      </c>
      <c r="K68" s="345">
        <f t="shared" ref="K68:K89" si="33">F68*$K$2</f>
        <v>98.5714285714286</v>
      </c>
      <c r="L68" s="334">
        <f t="shared" ref="L68:L89" si="34">F68*$L$2</f>
        <v>118.285714285714</v>
      </c>
      <c r="M68" s="334">
        <f t="shared" ref="M68:M89" si="35">F68*$M$2</f>
        <v>138</v>
      </c>
      <c r="N68" s="334">
        <f t="shared" ref="N68:N89" si="36">F68*$N$2</f>
        <v>157.714285714286</v>
      </c>
      <c r="O68" s="334">
        <f t="shared" ref="O68:O89" si="37">F68*$O$2</f>
        <v>177.428571428571</v>
      </c>
      <c r="P68" s="338">
        <f t="shared" ref="P68:P89" si="38">F68*$P$2</f>
        <v>197.142857142857</v>
      </c>
    </row>
    <row r="69" s="332" customFormat="1" spans="2:16">
      <c r="B69" s="332">
        <v>100</v>
      </c>
      <c r="C69" s="346">
        <v>0.700000000000001</v>
      </c>
      <c r="D69" s="337">
        <v>2555.55555555556</v>
      </c>
      <c r="E69" s="347">
        <f t="shared" ref="E69:E89" si="39">B69/C69</f>
        <v>142.857142857143</v>
      </c>
      <c r="F69" s="348">
        <f t="shared" si="26"/>
        <v>20</v>
      </c>
      <c r="G69" s="349">
        <f t="shared" si="30"/>
        <v>40</v>
      </c>
      <c r="H69" s="350">
        <f t="shared" si="31"/>
        <v>59.9999999999999</v>
      </c>
      <c r="I69" s="334">
        <f ca="1" t="shared" si="29"/>
        <v>6404.70774595</v>
      </c>
      <c r="J69" s="335">
        <f t="shared" si="32"/>
        <v>79.9999999999999</v>
      </c>
      <c r="K69" s="347">
        <f t="shared" si="33"/>
        <v>99.9999999999999</v>
      </c>
      <c r="L69" s="350">
        <f t="shared" si="34"/>
        <v>120</v>
      </c>
      <c r="M69" s="350">
        <f t="shared" si="35"/>
        <v>140</v>
      </c>
      <c r="N69" s="350">
        <f t="shared" si="36"/>
        <v>160</v>
      </c>
      <c r="O69" s="350">
        <f t="shared" si="37"/>
        <v>180</v>
      </c>
      <c r="P69" s="347">
        <f t="shared" si="38"/>
        <v>200</v>
      </c>
    </row>
    <row r="70" spans="2:16">
      <c r="B70" s="4">
        <v>100</v>
      </c>
      <c r="C70" s="189">
        <v>0.710000000000001</v>
      </c>
      <c r="D70" s="337">
        <v>2444.44444444444</v>
      </c>
      <c r="E70" s="338">
        <f t="shared" si="39"/>
        <v>140.845070422535</v>
      </c>
      <c r="F70" s="339">
        <f t="shared" si="26"/>
        <v>20.2857142857143</v>
      </c>
      <c r="G70" s="178">
        <f t="shared" si="30"/>
        <v>40.5714285714286</v>
      </c>
      <c r="H70" s="334">
        <f t="shared" si="31"/>
        <v>60.8571428571429</v>
      </c>
      <c r="I70" s="334">
        <f ca="1" t="shared" si="29"/>
        <v>342.022972117092</v>
      </c>
      <c r="J70" s="335">
        <f t="shared" si="32"/>
        <v>81.1428571428573</v>
      </c>
      <c r="K70" s="345">
        <f t="shared" si="33"/>
        <v>101.428571428572</v>
      </c>
      <c r="L70" s="334">
        <f t="shared" si="34"/>
        <v>121.714285714286</v>
      </c>
      <c r="M70" s="334">
        <f t="shared" si="35"/>
        <v>142</v>
      </c>
      <c r="N70" s="334">
        <f t="shared" si="36"/>
        <v>162.285714285715</v>
      </c>
      <c r="O70" s="334">
        <f t="shared" si="37"/>
        <v>182.571428571429</v>
      </c>
      <c r="P70" s="338">
        <f t="shared" si="38"/>
        <v>202.857142857143</v>
      </c>
    </row>
    <row r="71" spans="2:16">
      <c r="B71" s="4">
        <v>100</v>
      </c>
      <c r="C71" s="189">
        <v>0.720000000000001</v>
      </c>
      <c r="D71" s="337">
        <v>2333.33333333333</v>
      </c>
      <c r="E71" s="338">
        <f t="shared" si="39"/>
        <v>138.888888888889</v>
      </c>
      <c r="F71" s="339">
        <f t="shared" si="26"/>
        <v>20.5714285714286</v>
      </c>
      <c r="G71" s="178">
        <f t="shared" si="30"/>
        <v>41.1428571428571</v>
      </c>
      <c r="H71" s="334">
        <f t="shared" si="31"/>
        <v>61.7142857142857</v>
      </c>
      <c r="I71" s="334">
        <f ca="1" t="shared" si="29"/>
        <v>7703.17450135125</v>
      </c>
      <c r="J71" s="335">
        <f t="shared" si="32"/>
        <v>82.2857142857142</v>
      </c>
      <c r="K71" s="345">
        <f t="shared" si="33"/>
        <v>102.857142857143</v>
      </c>
      <c r="L71" s="334">
        <f t="shared" si="34"/>
        <v>123.428571428571</v>
      </c>
      <c r="M71" s="334">
        <f t="shared" si="35"/>
        <v>144</v>
      </c>
      <c r="N71" s="334">
        <f t="shared" si="36"/>
        <v>164.571428571428</v>
      </c>
      <c r="O71" s="334">
        <f t="shared" si="37"/>
        <v>185.142857142857</v>
      </c>
      <c r="P71" s="338">
        <f t="shared" si="38"/>
        <v>205.714285714286</v>
      </c>
    </row>
    <row r="72" spans="2:16">
      <c r="B72" s="4">
        <v>100</v>
      </c>
      <c r="C72" s="189">
        <v>0.730000000000001</v>
      </c>
      <c r="D72" s="337">
        <v>2222.22222222222</v>
      </c>
      <c r="E72" s="338">
        <f t="shared" si="39"/>
        <v>136.986301369863</v>
      </c>
      <c r="F72" s="339">
        <f t="shared" si="26"/>
        <v>20.8571428571429</v>
      </c>
      <c r="G72" s="178">
        <f t="shared" si="30"/>
        <v>41.7142857142857</v>
      </c>
      <c r="H72" s="334">
        <f t="shared" si="31"/>
        <v>62.5714285714286</v>
      </c>
      <c r="I72" s="334">
        <f ca="1" t="shared" si="29"/>
        <v>966.785093909514</v>
      </c>
      <c r="J72" s="335">
        <f t="shared" si="32"/>
        <v>83.4285714285714</v>
      </c>
      <c r="K72" s="345">
        <f t="shared" si="33"/>
        <v>104.285714285714</v>
      </c>
      <c r="L72" s="334">
        <f t="shared" si="34"/>
        <v>125.142857142857</v>
      </c>
      <c r="M72" s="334">
        <f t="shared" si="35"/>
        <v>146</v>
      </c>
      <c r="N72" s="334">
        <f t="shared" si="36"/>
        <v>166.857142857143</v>
      </c>
      <c r="O72" s="334">
        <f t="shared" si="37"/>
        <v>187.714285714286</v>
      </c>
      <c r="P72" s="338">
        <f t="shared" si="38"/>
        <v>208.571428571429</v>
      </c>
    </row>
    <row r="73" spans="2:16">
      <c r="B73" s="4">
        <v>100</v>
      </c>
      <c r="C73" s="189">
        <v>0.740000000000001</v>
      </c>
      <c r="D73" s="337">
        <v>2111.11111111111</v>
      </c>
      <c r="E73" s="338">
        <f t="shared" si="39"/>
        <v>135.135135135135</v>
      </c>
      <c r="F73" s="339">
        <f t="shared" si="26"/>
        <v>21.1428571428572</v>
      </c>
      <c r="G73" s="178">
        <f t="shared" si="30"/>
        <v>42.2857142857143</v>
      </c>
      <c r="H73" s="334">
        <f t="shared" si="31"/>
        <v>63.4285714285715</v>
      </c>
      <c r="I73" s="334">
        <f ca="1" t="shared" si="29"/>
        <v>647.704556275888</v>
      </c>
      <c r="J73" s="335">
        <f t="shared" si="32"/>
        <v>84.5714285714287</v>
      </c>
      <c r="K73" s="345">
        <f t="shared" si="33"/>
        <v>105.714285714286</v>
      </c>
      <c r="L73" s="334">
        <f t="shared" si="34"/>
        <v>126.857142857143</v>
      </c>
      <c r="M73" s="334">
        <f t="shared" si="35"/>
        <v>148</v>
      </c>
      <c r="N73" s="334">
        <f t="shared" si="36"/>
        <v>169.142857142857</v>
      </c>
      <c r="O73" s="334">
        <f t="shared" si="37"/>
        <v>190.285714285714</v>
      </c>
      <c r="P73" s="338">
        <f t="shared" si="38"/>
        <v>211.428571428572</v>
      </c>
    </row>
    <row r="74" spans="2:16">
      <c r="B74" s="4">
        <v>100</v>
      </c>
      <c r="C74" s="189">
        <v>0.750000000000001</v>
      </c>
      <c r="D74" s="337">
        <v>2000</v>
      </c>
      <c r="E74" s="338">
        <f t="shared" si="39"/>
        <v>133.333333333333</v>
      </c>
      <c r="F74" s="339">
        <f t="shared" ref="F74:F89" si="40">$E$2/E74</f>
        <v>21.4285714285715</v>
      </c>
      <c r="G74" s="178">
        <f t="shared" si="30"/>
        <v>42.857142857143</v>
      </c>
      <c r="H74" s="334">
        <f t="shared" si="31"/>
        <v>64.2857142857144</v>
      </c>
      <c r="I74" s="334">
        <f ca="1" t="shared" ref="I74:I83" si="41">EXP(RAND()*(LN(10000)-LN(100))+LN(100))</f>
        <v>103.631483728473</v>
      </c>
      <c r="J74" s="335">
        <f t="shared" si="32"/>
        <v>85.7142857142859</v>
      </c>
      <c r="K74" s="345">
        <f t="shared" si="33"/>
        <v>107.142857142857</v>
      </c>
      <c r="L74" s="334">
        <f t="shared" si="34"/>
        <v>128.571428571429</v>
      </c>
      <c r="M74" s="334">
        <f t="shared" si="35"/>
        <v>150</v>
      </c>
      <c r="N74" s="334">
        <f t="shared" si="36"/>
        <v>171.428571428572</v>
      </c>
      <c r="O74" s="334">
        <f t="shared" si="37"/>
        <v>192.857142857143</v>
      </c>
      <c r="P74" s="338">
        <f t="shared" si="38"/>
        <v>214.285714285715</v>
      </c>
    </row>
    <row r="75" spans="2:16">
      <c r="B75" s="4">
        <v>100</v>
      </c>
      <c r="C75" s="189">
        <v>0.760000000000001</v>
      </c>
      <c r="D75" s="337">
        <v>1888.88888888889</v>
      </c>
      <c r="E75" s="338">
        <f t="shared" si="39"/>
        <v>131.578947368421</v>
      </c>
      <c r="F75" s="339">
        <f t="shared" si="40"/>
        <v>21.7142857142857</v>
      </c>
      <c r="G75" s="178">
        <f t="shared" si="30"/>
        <v>43.4285714285714</v>
      </c>
      <c r="H75" s="334">
        <f t="shared" si="31"/>
        <v>65.1428571428572</v>
      </c>
      <c r="I75" s="334">
        <f ca="1" t="shared" si="41"/>
        <v>4202.219431146</v>
      </c>
      <c r="J75" s="335">
        <f t="shared" si="32"/>
        <v>86.8571428571429</v>
      </c>
      <c r="K75" s="345">
        <f t="shared" si="33"/>
        <v>108.571428571429</v>
      </c>
      <c r="L75" s="334">
        <f t="shared" si="34"/>
        <v>130.285714285714</v>
      </c>
      <c r="M75" s="334">
        <f t="shared" si="35"/>
        <v>152</v>
      </c>
      <c r="N75" s="334">
        <f t="shared" si="36"/>
        <v>173.714285714286</v>
      </c>
      <c r="O75" s="334">
        <f t="shared" si="37"/>
        <v>195.428571428571</v>
      </c>
      <c r="P75" s="338">
        <f t="shared" si="38"/>
        <v>217.142857142857</v>
      </c>
    </row>
    <row r="76" spans="2:16">
      <c r="B76" s="4">
        <v>100</v>
      </c>
      <c r="C76" s="189">
        <v>0.770000000000001</v>
      </c>
      <c r="D76" s="337">
        <v>1777.77777777778</v>
      </c>
      <c r="E76" s="338">
        <f t="shared" si="39"/>
        <v>129.87012987013</v>
      </c>
      <c r="F76" s="339">
        <f t="shared" si="40"/>
        <v>22</v>
      </c>
      <c r="G76" s="178">
        <f t="shared" si="30"/>
        <v>44</v>
      </c>
      <c r="H76" s="334">
        <f t="shared" si="31"/>
        <v>65.9999999999999</v>
      </c>
      <c r="I76" s="334">
        <f ca="1" t="shared" si="41"/>
        <v>9454.86287901677</v>
      </c>
      <c r="J76" s="335">
        <f t="shared" si="32"/>
        <v>87.9999999999999</v>
      </c>
      <c r="K76" s="345">
        <f t="shared" si="33"/>
        <v>110</v>
      </c>
      <c r="L76" s="334">
        <f t="shared" si="34"/>
        <v>132</v>
      </c>
      <c r="M76" s="334">
        <f t="shared" si="35"/>
        <v>154</v>
      </c>
      <c r="N76" s="334">
        <f t="shared" si="36"/>
        <v>176</v>
      </c>
      <c r="O76" s="334">
        <f t="shared" si="37"/>
        <v>198</v>
      </c>
      <c r="P76" s="338">
        <f t="shared" si="38"/>
        <v>220</v>
      </c>
    </row>
    <row r="77" spans="2:16">
      <c r="B77" s="4">
        <v>100</v>
      </c>
      <c r="C77" s="189">
        <v>0.780000000000001</v>
      </c>
      <c r="D77" s="337">
        <v>1666.66666666667</v>
      </c>
      <c r="E77" s="338">
        <f t="shared" si="39"/>
        <v>128.205128205128</v>
      </c>
      <c r="F77" s="339">
        <f t="shared" si="40"/>
        <v>22.2857142857143</v>
      </c>
      <c r="G77" s="178">
        <f t="shared" si="30"/>
        <v>44.5714285714286</v>
      </c>
      <c r="H77" s="334">
        <f t="shared" si="31"/>
        <v>66.8571428571429</v>
      </c>
      <c r="I77" s="334">
        <f ca="1" t="shared" si="41"/>
        <v>1151.42117829127</v>
      </c>
      <c r="J77" s="335">
        <f t="shared" si="32"/>
        <v>89.1428571428573</v>
      </c>
      <c r="K77" s="345">
        <f t="shared" si="33"/>
        <v>111.428571428572</v>
      </c>
      <c r="L77" s="334">
        <f t="shared" si="34"/>
        <v>133.714285714286</v>
      </c>
      <c r="M77" s="334">
        <f t="shared" si="35"/>
        <v>156</v>
      </c>
      <c r="N77" s="334">
        <f t="shared" si="36"/>
        <v>178.285714285715</v>
      </c>
      <c r="O77" s="334">
        <f t="shared" si="37"/>
        <v>200.571428571429</v>
      </c>
      <c r="P77" s="338">
        <f t="shared" si="38"/>
        <v>222.857142857143</v>
      </c>
    </row>
    <row r="78" spans="2:16">
      <c r="B78" s="4">
        <v>100</v>
      </c>
      <c r="C78" s="189">
        <v>0.790000000000001</v>
      </c>
      <c r="D78" s="337">
        <v>1555.55555555556</v>
      </c>
      <c r="E78" s="338">
        <f t="shared" si="39"/>
        <v>126.582278481013</v>
      </c>
      <c r="F78" s="339">
        <f t="shared" si="40"/>
        <v>22.5714285714285</v>
      </c>
      <c r="G78" s="178">
        <f t="shared" si="30"/>
        <v>45.142857142857</v>
      </c>
      <c r="H78" s="334">
        <f t="shared" si="31"/>
        <v>67.7142857142855</v>
      </c>
      <c r="I78" s="334">
        <f ca="1" t="shared" si="41"/>
        <v>2600.53914945417</v>
      </c>
      <c r="J78" s="335">
        <f t="shared" si="32"/>
        <v>90.285714285714</v>
      </c>
      <c r="K78" s="345">
        <f t="shared" si="33"/>
        <v>112.857142857143</v>
      </c>
      <c r="L78" s="334">
        <f t="shared" si="34"/>
        <v>135.428571428571</v>
      </c>
      <c r="M78" s="334">
        <f t="shared" si="35"/>
        <v>158</v>
      </c>
      <c r="N78" s="334">
        <f t="shared" si="36"/>
        <v>180.571428571428</v>
      </c>
      <c r="O78" s="334">
        <f t="shared" si="37"/>
        <v>203.142857142857</v>
      </c>
      <c r="P78" s="338">
        <f t="shared" si="38"/>
        <v>225.714285714285</v>
      </c>
    </row>
    <row r="79" spans="2:16">
      <c r="B79" s="4">
        <v>100</v>
      </c>
      <c r="C79" s="189">
        <v>0.800000000000001</v>
      </c>
      <c r="D79" s="337">
        <v>1444.44444444444</v>
      </c>
      <c r="E79" s="338">
        <f t="shared" si="39"/>
        <v>125</v>
      </c>
      <c r="F79" s="339">
        <f t="shared" si="40"/>
        <v>22.8571428571429</v>
      </c>
      <c r="G79" s="178">
        <f t="shared" si="30"/>
        <v>45.7142857142857</v>
      </c>
      <c r="H79" s="334">
        <f t="shared" si="31"/>
        <v>68.5714285714286</v>
      </c>
      <c r="I79" s="334">
        <f ca="1" t="shared" si="41"/>
        <v>1985.69730703975</v>
      </c>
      <c r="J79" s="335">
        <f t="shared" si="32"/>
        <v>91.4285714285714</v>
      </c>
      <c r="K79" s="345">
        <f t="shared" si="33"/>
        <v>114.285714285714</v>
      </c>
      <c r="L79" s="334">
        <f t="shared" si="34"/>
        <v>137.142857142857</v>
      </c>
      <c r="M79" s="334">
        <f t="shared" si="35"/>
        <v>160</v>
      </c>
      <c r="N79" s="334">
        <f t="shared" si="36"/>
        <v>182.857142857143</v>
      </c>
      <c r="O79" s="334">
        <f t="shared" si="37"/>
        <v>205.714285714286</v>
      </c>
      <c r="P79" s="338">
        <f t="shared" si="38"/>
        <v>228.571428571429</v>
      </c>
    </row>
    <row r="80" spans="2:16">
      <c r="B80" s="4">
        <v>100</v>
      </c>
      <c r="C80" s="189">
        <v>0.810000000000001</v>
      </c>
      <c r="D80" s="337">
        <v>1333.33333333333</v>
      </c>
      <c r="E80" s="338">
        <f t="shared" si="39"/>
        <v>123.456790123457</v>
      </c>
      <c r="F80" s="339">
        <f t="shared" si="40"/>
        <v>23.1428571428571</v>
      </c>
      <c r="G80" s="178">
        <f t="shared" si="30"/>
        <v>46.2857142857142</v>
      </c>
      <c r="H80" s="334">
        <f t="shared" si="31"/>
        <v>69.4285714285713</v>
      </c>
      <c r="I80" s="334">
        <f ca="1" t="shared" si="41"/>
        <v>382.866578574075</v>
      </c>
      <c r="J80" s="335">
        <f t="shared" si="32"/>
        <v>92.5714285714284</v>
      </c>
      <c r="K80" s="345">
        <f t="shared" si="33"/>
        <v>115.714285714286</v>
      </c>
      <c r="L80" s="334">
        <f t="shared" si="34"/>
        <v>138.857142857143</v>
      </c>
      <c r="M80" s="334">
        <f t="shared" si="35"/>
        <v>162</v>
      </c>
      <c r="N80" s="334">
        <f t="shared" si="36"/>
        <v>185.142857142857</v>
      </c>
      <c r="O80" s="334">
        <f t="shared" si="37"/>
        <v>208.285714285714</v>
      </c>
      <c r="P80" s="338">
        <f t="shared" si="38"/>
        <v>231.428571428571</v>
      </c>
    </row>
    <row r="81" spans="2:16">
      <c r="B81" s="4">
        <v>100</v>
      </c>
      <c r="C81" s="189">
        <v>0.820000000000001</v>
      </c>
      <c r="D81" s="337">
        <v>1222.22222222222</v>
      </c>
      <c r="E81" s="338">
        <f t="shared" si="39"/>
        <v>121.951219512195</v>
      </c>
      <c r="F81" s="339">
        <f t="shared" si="40"/>
        <v>23.4285714285715</v>
      </c>
      <c r="G81" s="178">
        <f t="shared" si="30"/>
        <v>46.8571428571429</v>
      </c>
      <c r="H81" s="334">
        <f t="shared" si="31"/>
        <v>70.2857142857144</v>
      </c>
      <c r="I81" s="334">
        <f ca="1" t="shared" si="41"/>
        <v>241.118105864797</v>
      </c>
      <c r="J81" s="335">
        <f t="shared" si="32"/>
        <v>93.7142857142858</v>
      </c>
      <c r="K81" s="345">
        <f t="shared" si="33"/>
        <v>117.142857142857</v>
      </c>
      <c r="L81" s="334">
        <f t="shared" si="34"/>
        <v>140.571428571429</v>
      </c>
      <c r="M81" s="334">
        <f t="shared" si="35"/>
        <v>164</v>
      </c>
      <c r="N81" s="334">
        <f t="shared" si="36"/>
        <v>187.428571428572</v>
      </c>
      <c r="O81" s="334">
        <f t="shared" si="37"/>
        <v>210.857142857143</v>
      </c>
      <c r="P81" s="338">
        <f t="shared" si="38"/>
        <v>234.285714285715</v>
      </c>
    </row>
    <row r="82" spans="2:16">
      <c r="B82" s="4">
        <v>100</v>
      </c>
      <c r="C82" s="189">
        <v>0.830000000000001</v>
      </c>
      <c r="D82" s="337">
        <v>1111.11111111111</v>
      </c>
      <c r="E82" s="338">
        <f t="shared" si="39"/>
        <v>120.481927710843</v>
      </c>
      <c r="F82" s="339">
        <f t="shared" si="40"/>
        <v>23.7142857142858</v>
      </c>
      <c r="G82" s="178">
        <f t="shared" si="30"/>
        <v>47.4285714285716</v>
      </c>
      <c r="H82" s="334">
        <f t="shared" si="31"/>
        <v>71.1428571428574</v>
      </c>
      <c r="I82" s="334">
        <f ca="1" t="shared" si="41"/>
        <v>371.835089937213</v>
      </c>
      <c r="J82" s="335">
        <f t="shared" si="32"/>
        <v>94.8571428571431</v>
      </c>
      <c r="K82" s="345">
        <f t="shared" si="33"/>
        <v>118.571428571429</v>
      </c>
      <c r="L82" s="334">
        <f t="shared" si="34"/>
        <v>142.285714285715</v>
      </c>
      <c r="M82" s="334">
        <f t="shared" si="35"/>
        <v>166.000000000001</v>
      </c>
      <c r="N82" s="334">
        <f t="shared" si="36"/>
        <v>189.714285714286</v>
      </c>
      <c r="O82" s="334">
        <f t="shared" si="37"/>
        <v>213.428571428572</v>
      </c>
      <c r="P82" s="338">
        <f t="shared" si="38"/>
        <v>237.142857142858</v>
      </c>
    </row>
    <row r="83" spans="2:16">
      <c r="B83" s="4">
        <v>100</v>
      </c>
      <c r="C83" s="189">
        <v>0.840000000000001</v>
      </c>
      <c r="D83" s="337">
        <v>1000</v>
      </c>
      <c r="E83" s="338">
        <f t="shared" si="39"/>
        <v>119.047619047619</v>
      </c>
      <c r="F83" s="339">
        <f t="shared" si="40"/>
        <v>24</v>
      </c>
      <c r="G83" s="178">
        <f t="shared" si="30"/>
        <v>48</v>
      </c>
      <c r="H83" s="334">
        <f t="shared" si="31"/>
        <v>72</v>
      </c>
      <c r="I83" s="334">
        <f ca="1" t="shared" si="41"/>
        <v>320.376342404119</v>
      </c>
      <c r="J83" s="335">
        <f t="shared" si="32"/>
        <v>96</v>
      </c>
      <c r="K83" s="345">
        <f t="shared" si="33"/>
        <v>120</v>
      </c>
      <c r="L83" s="334">
        <f t="shared" si="34"/>
        <v>144</v>
      </c>
      <c r="M83" s="334">
        <f t="shared" si="35"/>
        <v>168</v>
      </c>
      <c r="N83" s="334">
        <f t="shared" si="36"/>
        <v>192</v>
      </c>
      <c r="O83" s="334">
        <f t="shared" si="37"/>
        <v>216</v>
      </c>
      <c r="P83" s="338">
        <f t="shared" si="38"/>
        <v>240</v>
      </c>
    </row>
    <row r="84" spans="2:16">
      <c r="B84" s="4">
        <v>100</v>
      </c>
      <c r="C84" s="189">
        <v>0.850000000000001</v>
      </c>
      <c r="D84" s="337">
        <v>888.888888888889</v>
      </c>
      <c r="E84" s="338">
        <f t="shared" si="39"/>
        <v>117.647058823529</v>
      </c>
      <c r="F84" s="339">
        <f t="shared" si="40"/>
        <v>24.2857142857144</v>
      </c>
      <c r="G84" s="178">
        <f t="shared" si="30"/>
        <v>48.5714285714287</v>
      </c>
      <c r="H84" s="334">
        <f t="shared" si="31"/>
        <v>72.8571428571431</v>
      </c>
      <c r="I84" s="334">
        <f ca="1" t="shared" ref="I84:I89" si="42">EXP(RAND()*(LN(10000)-LN(100))+LN(100))</f>
        <v>8237.35615236138</v>
      </c>
      <c r="J84" s="335">
        <f t="shared" si="32"/>
        <v>97.1428571428575</v>
      </c>
      <c r="K84" s="345">
        <f t="shared" si="33"/>
        <v>121.428571428572</v>
      </c>
      <c r="L84" s="334">
        <f t="shared" si="34"/>
        <v>145.714285714286</v>
      </c>
      <c r="M84" s="334">
        <f t="shared" si="35"/>
        <v>170.000000000001</v>
      </c>
      <c r="N84" s="334">
        <f t="shared" si="36"/>
        <v>194.285714285715</v>
      </c>
      <c r="O84" s="334">
        <f t="shared" si="37"/>
        <v>218.571428571429</v>
      </c>
      <c r="P84" s="338">
        <f t="shared" si="38"/>
        <v>242.857142857144</v>
      </c>
    </row>
    <row r="85" spans="2:16">
      <c r="B85" s="4">
        <v>100</v>
      </c>
      <c r="C85" s="189">
        <v>0.860000000000001</v>
      </c>
      <c r="D85" s="337">
        <v>777.777777777778</v>
      </c>
      <c r="E85" s="338">
        <f t="shared" si="39"/>
        <v>116.279069767442</v>
      </c>
      <c r="F85" s="339">
        <f t="shared" si="40"/>
        <v>24.5714285714285</v>
      </c>
      <c r="G85" s="178">
        <f t="shared" si="30"/>
        <v>49.1428571428571</v>
      </c>
      <c r="H85" s="334">
        <f t="shared" si="31"/>
        <v>73.7142857142856</v>
      </c>
      <c r="I85" s="334">
        <f ca="1" t="shared" si="42"/>
        <v>282.692763542384</v>
      </c>
      <c r="J85" s="335">
        <f t="shared" si="32"/>
        <v>98.2857142857142</v>
      </c>
      <c r="K85" s="345">
        <f t="shared" si="33"/>
        <v>122.857142857143</v>
      </c>
      <c r="L85" s="334">
        <f t="shared" si="34"/>
        <v>147.428571428571</v>
      </c>
      <c r="M85" s="334">
        <f t="shared" si="35"/>
        <v>172</v>
      </c>
      <c r="N85" s="334">
        <f t="shared" si="36"/>
        <v>196.571428571428</v>
      </c>
      <c r="O85" s="334">
        <f t="shared" si="37"/>
        <v>221.142857142857</v>
      </c>
      <c r="P85" s="338">
        <f t="shared" si="38"/>
        <v>245.714285714285</v>
      </c>
    </row>
    <row r="86" spans="2:16">
      <c r="B86" s="4">
        <v>100</v>
      </c>
      <c r="C86" s="189">
        <v>0.870000000000001</v>
      </c>
      <c r="D86" s="337">
        <v>666.666666666667</v>
      </c>
      <c r="E86" s="338">
        <f t="shared" si="39"/>
        <v>114.942528735632</v>
      </c>
      <c r="F86" s="339">
        <f t="shared" si="40"/>
        <v>24.8571428571429</v>
      </c>
      <c r="G86" s="178">
        <f t="shared" si="30"/>
        <v>49.7142857142858</v>
      </c>
      <c r="H86" s="334">
        <f t="shared" si="31"/>
        <v>74.5714285714287</v>
      </c>
      <c r="I86" s="334">
        <f ca="1" t="shared" si="42"/>
        <v>428.481153526837</v>
      </c>
      <c r="J86" s="335">
        <f t="shared" si="32"/>
        <v>99.4285714285716</v>
      </c>
      <c r="K86" s="345">
        <f t="shared" si="33"/>
        <v>124.285714285714</v>
      </c>
      <c r="L86" s="334">
        <f t="shared" si="34"/>
        <v>149.142857142857</v>
      </c>
      <c r="M86" s="334">
        <f t="shared" si="35"/>
        <v>174</v>
      </c>
      <c r="N86" s="334">
        <f t="shared" si="36"/>
        <v>198.857142857143</v>
      </c>
      <c r="O86" s="334">
        <f t="shared" si="37"/>
        <v>223.714285714286</v>
      </c>
      <c r="P86" s="338">
        <f t="shared" si="38"/>
        <v>248.571428571429</v>
      </c>
    </row>
    <row r="87" spans="2:16">
      <c r="B87" s="4">
        <v>100</v>
      </c>
      <c r="C87" s="189">
        <v>0.880000000000001</v>
      </c>
      <c r="D87" s="337">
        <v>555.555555555555</v>
      </c>
      <c r="E87" s="338">
        <f t="shared" si="39"/>
        <v>113.636363636364</v>
      </c>
      <c r="F87" s="339">
        <f t="shared" si="40"/>
        <v>25.1428571428571</v>
      </c>
      <c r="G87" s="178">
        <f t="shared" si="30"/>
        <v>50.2857142857141</v>
      </c>
      <c r="H87" s="334">
        <f t="shared" si="31"/>
        <v>75.4285714285712</v>
      </c>
      <c r="I87" s="334">
        <f ca="1" t="shared" si="42"/>
        <v>8490.90213326987</v>
      </c>
      <c r="J87" s="335">
        <f t="shared" si="32"/>
        <v>100.571428571428</v>
      </c>
      <c r="K87" s="345">
        <f t="shared" si="33"/>
        <v>125.714285714285</v>
      </c>
      <c r="L87" s="334">
        <f t="shared" si="34"/>
        <v>150.857142857142</v>
      </c>
      <c r="M87" s="334">
        <f t="shared" si="35"/>
        <v>175.999999999999</v>
      </c>
      <c r="N87" s="334">
        <f t="shared" si="36"/>
        <v>201.142857142856</v>
      </c>
      <c r="O87" s="334">
        <f t="shared" si="37"/>
        <v>226.285714285714</v>
      </c>
      <c r="P87" s="338">
        <f t="shared" si="38"/>
        <v>251.428571428571</v>
      </c>
    </row>
    <row r="88" spans="2:16">
      <c r="B88" s="4">
        <v>100</v>
      </c>
      <c r="C88" s="189">
        <v>0.890000000000001</v>
      </c>
      <c r="D88" s="337">
        <v>444.444444444444</v>
      </c>
      <c r="E88" s="338">
        <f t="shared" si="39"/>
        <v>112.359550561798</v>
      </c>
      <c r="F88" s="339">
        <f t="shared" si="40"/>
        <v>25.4285714285714</v>
      </c>
      <c r="G88" s="178">
        <f t="shared" si="30"/>
        <v>50.8571428571427</v>
      </c>
      <c r="H88" s="334">
        <f t="shared" si="31"/>
        <v>76.2857142857141</v>
      </c>
      <c r="I88" s="334">
        <f ca="1" t="shared" si="42"/>
        <v>5248.91118053615</v>
      </c>
      <c r="J88" s="335">
        <f t="shared" si="32"/>
        <v>101.714285714285</v>
      </c>
      <c r="K88" s="345">
        <f t="shared" si="33"/>
        <v>127.142857142857</v>
      </c>
      <c r="L88" s="334">
        <f t="shared" si="34"/>
        <v>152.571428571428</v>
      </c>
      <c r="M88" s="334">
        <f t="shared" si="35"/>
        <v>178</v>
      </c>
      <c r="N88" s="334">
        <f t="shared" si="36"/>
        <v>203.428571428571</v>
      </c>
      <c r="O88" s="334">
        <f t="shared" si="37"/>
        <v>228.857142857142</v>
      </c>
      <c r="P88" s="338">
        <f t="shared" si="38"/>
        <v>254.285714285714</v>
      </c>
    </row>
    <row r="89" s="333" customFormat="1" spans="2:16">
      <c r="B89" s="333">
        <v>100</v>
      </c>
      <c r="C89" s="351">
        <v>0.900000000000001</v>
      </c>
      <c r="D89" s="337">
        <v>100</v>
      </c>
      <c r="E89" s="352">
        <f t="shared" si="39"/>
        <v>111.111111111111</v>
      </c>
      <c r="F89" s="353">
        <f t="shared" si="40"/>
        <v>25.7142857142857</v>
      </c>
      <c r="G89" s="354">
        <f t="shared" si="30"/>
        <v>51.4285714285715</v>
      </c>
      <c r="H89" s="355">
        <f t="shared" si="31"/>
        <v>77.1428571428572</v>
      </c>
      <c r="I89" s="334">
        <f ca="1" t="shared" si="42"/>
        <v>5356.83176812095</v>
      </c>
      <c r="J89" s="335">
        <f t="shared" si="32"/>
        <v>102.857142857143</v>
      </c>
      <c r="K89" s="352">
        <f t="shared" si="33"/>
        <v>128.571428571429</v>
      </c>
      <c r="L89" s="355">
        <f t="shared" si="34"/>
        <v>154.285714285714</v>
      </c>
      <c r="M89" s="355">
        <f t="shared" si="35"/>
        <v>180</v>
      </c>
      <c r="N89" s="355">
        <f t="shared" si="36"/>
        <v>205.714285714286</v>
      </c>
      <c r="O89" s="355">
        <f t="shared" si="37"/>
        <v>231.428571428572</v>
      </c>
      <c r="P89" s="352">
        <f t="shared" si="38"/>
        <v>257.142857142857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AE892"/>
  <sheetViews>
    <sheetView zoomScale="85" zoomScaleNormal="85" topLeftCell="B1" workbookViewId="0">
      <selection activeCell="Q60" sqref="Q60"/>
    </sheetView>
  </sheetViews>
  <sheetFormatPr defaultColWidth="8.72727272727273" defaultRowHeight="14"/>
  <cols>
    <col min="1" max="1" width="9.54545454545454" style="40" hidden="1" customWidth="1"/>
    <col min="2" max="2" width="13.8181818181818" style="41" customWidth="1"/>
    <col min="3" max="3" width="29.8181818181818" style="42" customWidth="1"/>
    <col min="4" max="4" width="34.2727272727273" style="43" customWidth="1"/>
    <col min="5" max="6" width="15.9090909090909" style="44" customWidth="1"/>
    <col min="7" max="7" width="15.9090909090909" style="45" customWidth="1"/>
    <col min="8" max="8" width="18" style="46" customWidth="1"/>
    <col min="9" max="9" width="13.9090909090909" style="41" customWidth="1"/>
    <col min="10" max="10" width="13.7272727272727" style="46" customWidth="1"/>
    <col min="11" max="13" width="8.72727272727273" style="46" customWidth="1"/>
    <col min="14" max="14" width="4.27272727272727" style="46" customWidth="1"/>
    <col min="15" max="15" width="13.5454545454545" style="47" customWidth="1"/>
    <col min="16" max="16" width="14.1818181818182" style="48" customWidth="1"/>
    <col min="17" max="17" width="14" style="49" customWidth="1"/>
    <col min="18" max="19" width="8.72727272727273" style="46" customWidth="1"/>
    <col min="20" max="20" width="14" style="46" customWidth="1"/>
    <col min="21" max="21" width="12.0909090909091" style="46" customWidth="1"/>
    <col min="22" max="23" width="8.72727272727273" style="46"/>
    <col min="24" max="24" width="15.9272727272727" style="46" customWidth="1"/>
    <col min="25" max="16384" width="8.72727272727273" style="46"/>
  </cols>
  <sheetData>
    <row r="1" ht="17.25" spans="2:21">
      <c r="B1" s="50" t="s">
        <v>24</v>
      </c>
      <c r="C1" s="51"/>
      <c r="D1" s="50"/>
      <c r="E1" s="50"/>
      <c r="F1" s="50"/>
      <c r="G1" s="52"/>
      <c r="H1" s="50"/>
      <c r="I1" s="50"/>
      <c r="J1" s="50"/>
      <c r="O1" s="48" t="s">
        <v>1549</v>
      </c>
      <c r="Q1" s="48"/>
      <c r="S1" s="46" t="s">
        <v>7</v>
      </c>
      <c r="T1" s="46" t="s">
        <v>8</v>
      </c>
      <c r="U1" s="46" t="s">
        <v>1550</v>
      </c>
    </row>
    <row r="2" ht="14.75" spans="2:30">
      <c r="B2" s="50"/>
      <c r="C2" s="51"/>
      <c r="D2" s="50"/>
      <c r="E2" s="50"/>
      <c r="F2" s="50"/>
      <c r="G2" s="52"/>
      <c r="H2" s="50"/>
      <c r="I2" s="50"/>
      <c r="J2" s="50"/>
      <c r="O2" s="98" t="s">
        <v>17</v>
      </c>
      <c r="P2" s="99" t="s">
        <v>18</v>
      </c>
      <c r="Q2" s="107"/>
      <c r="S2" s="46">
        <v>0</v>
      </c>
      <c r="T2" s="46">
        <v>0</v>
      </c>
      <c r="U2" s="46">
        <v>888</v>
      </c>
      <c r="V2" s="41"/>
      <c r="W2" s="41"/>
      <c r="X2" s="41"/>
      <c r="Y2" s="41"/>
      <c r="Z2" s="41"/>
      <c r="AA2" s="41"/>
      <c r="AB2" s="41"/>
      <c r="AC2" s="41"/>
      <c r="AD2" s="41"/>
    </row>
    <row r="3" ht="17.25" spans="1:30">
      <c r="A3" s="40" t="s">
        <v>1551</v>
      </c>
      <c r="B3" s="53" t="s">
        <v>942</v>
      </c>
      <c r="C3" s="54" t="s">
        <v>1552</v>
      </c>
      <c r="D3" s="55" t="s">
        <v>1553</v>
      </c>
      <c r="E3" s="56" t="s">
        <v>1554</v>
      </c>
      <c r="F3" s="57" t="s">
        <v>1555</v>
      </c>
      <c r="G3" s="58" t="s">
        <v>1556</v>
      </c>
      <c r="H3" s="59" t="s">
        <v>1557</v>
      </c>
      <c r="I3" s="41" t="s">
        <v>1558</v>
      </c>
      <c r="J3" s="46" t="s">
        <v>938</v>
      </c>
      <c r="O3" s="100" t="s">
        <v>1559</v>
      </c>
      <c r="P3" s="101"/>
      <c r="Q3" s="108"/>
      <c r="V3" s="41"/>
      <c r="W3" s="41"/>
      <c r="X3" s="41"/>
      <c r="Y3" s="41"/>
      <c r="Z3" s="41"/>
      <c r="AA3" s="41"/>
      <c r="AB3" s="41"/>
      <c r="AC3" s="41"/>
      <c r="AD3" s="41"/>
    </row>
    <row r="4" ht="16.5" spans="1:31">
      <c r="A4" s="40">
        <v>0.035</v>
      </c>
      <c r="B4" s="60">
        <v>5</v>
      </c>
      <c r="C4" s="61" t="s">
        <v>39</v>
      </c>
      <c r="D4" s="62" t="s">
        <v>944</v>
      </c>
      <c r="E4" s="63">
        <v>18000</v>
      </c>
      <c r="F4" s="64">
        <v>889</v>
      </c>
      <c r="G4" s="65">
        <v>10000</v>
      </c>
      <c r="H4" s="66">
        <f>P4*($Q$4-$Q$60)/($P$4-$P$60)+$Q$60-$P$60*($Q$4-$Q$60)/($P$4-$P$60)</f>
        <v>10000</v>
      </c>
      <c r="I4" s="41">
        <f>VLOOKUP(D:D,重点院校offre难度排序—叶老师推荐!B:D,3,0)</f>
        <v>1</v>
      </c>
      <c r="J4" s="46">
        <f t="shared" ref="J4:J67" si="0">B4-I4</f>
        <v>4</v>
      </c>
      <c r="O4" s="102">
        <v>887</v>
      </c>
      <c r="P4" s="103">
        <f>-(($U$2^2-O4^2)^(1/2))+$U$2</f>
        <v>845.869251134118</v>
      </c>
      <c r="Q4" s="109">
        <v>10000</v>
      </c>
      <c r="V4" s="110" t="s">
        <v>1560</v>
      </c>
      <c r="W4" s="110"/>
      <c r="X4" s="110"/>
      <c r="Y4" s="110"/>
      <c r="Z4" s="110"/>
      <c r="AA4" s="110"/>
      <c r="AB4" s="110"/>
      <c r="AC4" s="110"/>
      <c r="AD4" s="110"/>
      <c r="AE4" s="110"/>
    </row>
    <row r="5" ht="17.25" spans="1:31">
      <c r="A5" s="40">
        <v>0.036</v>
      </c>
      <c r="B5" s="24">
        <v>4</v>
      </c>
      <c r="C5" s="67" t="s">
        <v>35</v>
      </c>
      <c r="D5" s="68" t="s">
        <v>945</v>
      </c>
      <c r="E5" s="69">
        <v>18001</v>
      </c>
      <c r="F5" s="70">
        <v>888</v>
      </c>
      <c r="G5" s="71">
        <f t="shared" ref="G5:G8" si="1">G4-$X$7</f>
        <v>9990</v>
      </c>
      <c r="H5" s="72">
        <f>P5*($Q$4-$Q$60)/($P$4-$P$60)+$Q$60-$P$60*($Q$4-$Q$60)/($P$4-$P$60)</f>
        <v>10000</v>
      </c>
      <c r="I5" s="41">
        <f>VLOOKUP(D:D,重点院校offre难度排序—叶老师推荐!B:D,3,0)</f>
        <v>2</v>
      </c>
      <c r="J5" s="46">
        <f t="shared" si="0"/>
        <v>2</v>
      </c>
      <c r="O5" s="104">
        <f t="shared" ref="O5:O8" si="2">O4</f>
        <v>887</v>
      </c>
      <c r="P5" s="103">
        <f>-(($U$2^2-O5^2)^(1/2))+$U$2</f>
        <v>845.869251134118</v>
      </c>
      <c r="Q5" s="109"/>
      <c r="S5" s="111">
        <v>1.70129752801814</v>
      </c>
      <c r="V5" s="110" t="s">
        <v>1561</v>
      </c>
      <c r="W5" s="110"/>
      <c r="X5" s="110"/>
      <c r="Y5" s="110"/>
      <c r="Z5" s="110"/>
      <c r="AA5" s="110"/>
      <c r="AB5" s="110"/>
      <c r="AC5" s="110"/>
      <c r="AD5" s="110"/>
      <c r="AE5" s="110"/>
    </row>
    <row r="6" ht="16.5" spans="1:24">
      <c r="A6" s="40">
        <v>0.037</v>
      </c>
      <c r="B6" s="24">
        <v>3</v>
      </c>
      <c r="C6" s="67" t="s">
        <v>37</v>
      </c>
      <c r="D6" s="68" t="s">
        <v>946</v>
      </c>
      <c r="E6" s="69">
        <v>18002</v>
      </c>
      <c r="F6" s="70">
        <v>887</v>
      </c>
      <c r="G6" s="71">
        <f t="shared" si="1"/>
        <v>9980</v>
      </c>
      <c r="H6" s="72">
        <f>P6*($Q$4-$Q$60)/($P$4-$P$60)+$Q$60-$P$60*($Q$4-$Q$60)/($P$4-$P$60)</f>
        <v>10000</v>
      </c>
      <c r="I6" s="41">
        <f>VLOOKUP(D:D,重点院校offre难度排序—叶老师推荐!B:D,3,0)</f>
        <v>3</v>
      </c>
      <c r="J6" s="46">
        <f t="shared" si="0"/>
        <v>0</v>
      </c>
      <c r="O6" s="104">
        <f t="shared" si="2"/>
        <v>887</v>
      </c>
      <c r="P6" s="103">
        <f>-(($U$2^2-O6^2)^(1/2))+$U$2</f>
        <v>845.869251134118</v>
      </c>
      <c r="Q6" s="109"/>
      <c r="S6" s="111">
        <v>1.44269504088896</v>
      </c>
      <c r="W6" s="112"/>
      <c r="X6" s="113" t="s">
        <v>1562</v>
      </c>
    </row>
    <row r="7" ht="16.5" spans="1:24">
      <c r="A7" s="40">
        <v>0.039</v>
      </c>
      <c r="B7" s="24">
        <v>2</v>
      </c>
      <c r="C7" s="67" t="s">
        <v>41</v>
      </c>
      <c r="D7" s="68" t="s">
        <v>947</v>
      </c>
      <c r="E7" s="69">
        <v>18003</v>
      </c>
      <c r="F7" s="70">
        <v>886</v>
      </c>
      <c r="G7" s="71">
        <f t="shared" si="1"/>
        <v>9970</v>
      </c>
      <c r="H7" s="72">
        <f>P7*($Q$4-$Q$60)/($P$4-$P$60)+$Q$60-$P$60*($Q$4-$Q$60)/($P$4-$P$60)</f>
        <v>10000</v>
      </c>
      <c r="I7" s="41">
        <f>VLOOKUP(D:D,重点院校offre难度排序—叶老师推荐!B:D,3,0)</f>
        <v>4</v>
      </c>
      <c r="J7" s="46">
        <f t="shared" si="0"/>
        <v>-2</v>
      </c>
      <c r="O7" s="104">
        <f t="shared" si="2"/>
        <v>887</v>
      </c>
      <c r="P7" s="103">
        <f>-(($U$2^2-O7^2)^(1/2))+$U$2</f>
        <v>845.869251134118</v>
      </c>
      <c r="Q7" s="109"/>
      <c r="S7" s="111">
        <v>0.910239226626837</v>
      </c>
      <c r="W7" s="114" t="s">
        <v>1563</v>
      </c>
      <c r="X7" s="115">
        <v>10</v>
      </c>
    </row>
    <row r="8" ht="17.25" spans="1:24">
      <c r="A8" s="40">
        <v>0.038</v>
      </c>
      <c r="B8" s="73">
        <v>1</v>
      </c>
      <c r="C8" s="74" t="s">
        <v>43</v>
      </c>
      <c r="D8" s="75" t="s">
        <v>948</v>
      </c>
      <c r="E8" s="76">
        <v>18003</v>
      </c>
      <c r="F8" s="77">
        <v>885</v>
      </c>
      <c r="G8" s="78">
        <f t="shared" si="1"/>
        <v>9960</v>
      </c>
      <c r="H8" s="79">
        <f>P8*($Q$4-$Q$60)/($P$4-$P$60)+$Q$60-$P$60*($Q$4-$Q$60)/($P$4-$P$60)</f>
        <v>10000</v>
      </c>
      <c r="I8" s="41">
        <f>VLOOKUP(D:D,重点院校offre难度排序—叶老师推荐!B:D,3,0)</f>
        <v>5</v>
      </c>
      <c r="J8" s="46">
        <f t="shared" si="0"/>
        <v>-4</v>
      </c>
      <c r="O8" s="104">
        <f t="shared" si="2"/>
        <v>887</v>
      </c>
      <c r="P8" s="103">
        <f>-(($U$2^2-O8^2)^(1/2))+$U$2</f>
        <v>845.869251134118</v>
      </c>
      <c r="Q8" s="109"/>
      <c r="S8" s="111">
        <v>0.721347520444482</v>
      </c>
      <c r="W8" s="114" t="s">
        <v>1564</v>
      </c>
      <c r="X8" s="115">
        <v>40</v>
      </c>
    </row>
    <row r="9" ht="16.5" spans="1:24">
      <c r="A9" s="40" t="s">
        <v>45</v>
      </c>
      <c r="B9" s="60">
        <v>6</v>
      </c>
      <c r="C9" s="61" t="s">
        <v>48</v>
      </c>
      <c r="D9" s="80" t="s">
        <v>949</v>
      </c>
      <c r="E9" s="63">
        <v>11002</v>
      </c>
      <c r="F9" s="64">
        <v>884</v>
      </c>
      <c r="G9" s="65">
        <f>H9</f>
        <v>6705.2180032591</v>
      </c>
      <c r="H9" s="66">
        <f>P9*($Q$4-$Q$60)/($P$4-$P$60)+$Q$60-$P$60*($Q$4-$Q$60)/($P$4-$P$60)</f>
        <v>6705.2180032591</v>
      </c>
      <c r="I9" s="41">
        <f>VLOOKUP(D:D,重点院校offre难度排序—叶老师推荐!B:D,3,0)</f>
        <v>6</v>
      </c>
      <c r="J9" s="46">
        <f t="shared" si="0"/>
        <v>0</v>
      </c>
      <c r="O9" s="105">
        <v>877</v>
      </c>
      <c r="P9" s="103">
        <f>-(($U$2^2-O9^2)^(1/2))+$U$2</f>
        <v>748.662280770783</v>
      </c>
      <c r="Q9" s="109"/>
      <c r="W9" s="114" t="s">
        <v>1565</v>
      </c>
      <c r="X9" s="115">
        <v>50</v>
      </c>
    </row>
    <row r="10" ht="17.25" spans="1:24">
      <c r="A10" s="40">
        <v>0.042</v>
      </c>
      <c r="B10" s="24">
        <v>39</v>
      </c>
      <c r="C10" s="67" t="s">
        <v>46</v>
      </c>
      <c r="D10" s="81" t="s">
        <v>950</v>
      </c>
      <c r="E10" s="69">
        <v>6030</v>
      </c>
      <c r="F10" s="70">
        <v>883</v>
      </c>
      <c r="G10" s="71">
        <f t="shared" ref="G10:G14" si="3">G9-$X$8</f>
        <v>6665.2180032591</v>
      </c>
      <c r="H10" s="72">
        <f>P10*($Q$4-$Q$60)/($P$4-$P$60)+$Q$60-$P$60*($Q$4-$Q$60)/($P$4-$P$60)</f>
        <v>6705.2180032591</v>
      </c>
      <c r="I10" s="41">
        <f>VLOOKUP(D:D,重点院校offre难度排序—叶老师推荐!B:D,3,0)</f>
        <v>7</v>
      </c>
      <c r="J10" s="46">
        <f t="shared" si="0"/>
        <v>32</v>
      </c>
      <c r="O10" s="104">
        <f t="shared" ref="O10:O14" si="4">O9</f>
        <v>877</v>
      </c>
      <c r="P10" s="103">
        <f>-(($U$2^2-O10^2)^(1/2))+$U$2</f>
        <v>748.662280770783</v>
      </c>
      <c r="Q10" s="109"/>
      <c r="W10" s="116" t="s">
        <v>1566</v>
      </c>
      <c r="X10" s="117">
        <v>110</v>
      </c>
    </row>
    <row r="11" ht="16.5" spans="1:17">
      <c r="A11" s="40">
        <v>0.043</v>
      </c>
      <c r="B11" s="24">
        <v>63</v>
      </c>
      <c r="C11" s="67" t="s">
        <v>50</v>
      </c>
      <c r="D11" s="81" t="s">
        <v>952</v>
      </c>
      <c r="E11" s="69">
        <v>4600</v>
      </c>
      <c r="F11" s="70">
        <v>882</v>
      </c>
      <c r="G11" s="71">
        <f t="shared" si="3"/>
        <v>6625.2180032591</v>
      </c>
      <c r="H11" s="72">
        <f>P11*($Q$4-$Q$60)/($P$4-$P$60)+$Q$60-$P$60*($Q$4-$Q$60)/($P$4-$P$60)</f>
        <v>6705.2180032591</v>
      </c>
      <c r="I11" s="41">
        <f>VLOOKUP(D:D,重点院校offre难度排序—叶老师推荐!B:D,3,0)</f>
        <v>8</v>
      </c>
      <c r="J11" s="46">
        <f t="shared" si="0"/>
        <v>55</v>
      </c>
      <c r="O11" s="104">
        <f t="shared" si="4"/>
        <v>877</v>
      </c>
      <c r="P11" s="103">
        <f>-(($U$2^2-O11^2)^(1/2))+$U$2</f>
        <v>748.662280770783</v>
      </c>
      <c r="Q11" s="109"/>
    </row>
    <row r="12" ht="16.5" spans="1:17">
      <c r="A12" s="40">
        <v>0.041</v>
      </c>
      <c r="B12" s="24">
        <v>15</v>
      </c>
      <c r="C12" s="67" t="s">
        <v>92</v>
      </c>
      <c r="D12" s="81" t="s">
        <v>954</v>
      </c>
      <c r="E12" s="69">
        <v>9082</v>
      </c>
      <c r="F12" s="70">
        <v>881</v>
      </c>
      <c r="G12" s="71">
        <f t="shared" si="3"/>
        <v>6585.2180032591</v>
      </c>
      <c r="H12" s="72">
        <f>P12*($Q$4-$Q$60)/($P$4-$P$60)+$Q$60-$P$60*($Q$4-$Q$60)/($P$4-$P$60)</f>
        <v>6705.2180032591</v>
      </c>
      <c r="I12" s="41">
        <f>VLOOKUP(D:D,重点院校offre难度排序—叶老师推荐!B:D,3,0)</f>
        <v>9</v>
      </c>
      <c r="J12" s="46">
        <f t="shared" si="0"/>
        <v>6</v>
      </c>
      <c r="O12" s="104">
        <f t="shared" si="4"/>
        <v>877</v>
      </c>
      <c r="P12" s="103">
        <f>-(($U$2^2-O12^2)^(1/2))+$U$2</f>
        <v>748.662280770783</v>
      </c>
      <c r="Q12" s="109"/>
    </row>
    <row r="13" ht="16.5" spans="2:17">
      <c r="B13" s="24">
        <v>29</v>
      </c>
      <c r="C13" s="67" t="s">
        <v>91</v>
      </c>
      <c r="D13" s="81" t="s">
        <v>955</v>
      </c>
      <c r="E13" s="69">
        <v>7081</v>
      </c>
      <c r="F13" s="70">
        <v>880</v>
      </c>
      <c r="G13" s="71">
        <f t="shared" si="3"/>
        <v>6545.2180032591</v>
      </c>
      <c r="H13" s="72">
        <f>P13*($Q$4-$Q$60)/($P$4-$P$60)+$Q$60-$P$60*($Q$4-$Q$60)/($P$4-$P$60)</f>
        <v>6705.2180032591</v>
      </c>
      <c r="I13" s="41">
        <f>VLOOKUP(D:D,重点院校offre难度排序—叶老师推荐!B:D,3,0)</f>
        <v>10</v>
      </c>
      <c r="J13" s="46">
        <f t="shared" si="0"/>
        <v>19</v>
      </c>
      <c r="O13" s="104">
        <f t="shared" si="4"/>
        <v>877</v>
      </c>
      <c r="P13" s="103">
        <f>-(($U$2^2-O13^2)^(1/2))+$U$2</f>
        <v>748.662280770783</v>
      </c>
      <c r="Q13" s="109"/>
    </row>
    <row r="14" ht="16.5" spans="2:17">
      <c r="B14" s="24">
        <v>30</v>
      </c>
      <c r="C14" s="67" t="s">
        <v>51</v>
      </c>
      <c r="D14" s="81" t="s">
        <v>956</v>
      </c>
      <c r="E14" s="69">
        <v>7080</v>
      </c>
      <c r="F14" s="70">
        <v>879</v>
      </c>
      <c r="G14" s="71">
        <f t="shared" si="3"/>
        <v>6505.2180032591</v>
      </c>
      <c r="H14" s="72">
        <f>P14*($Q$4-$Q$60)/($P$4-$P$60)+$Q$60-$P$60*($Q$4-$Q$60)/($P$4-$P$60)</f>
        <v>6705.2180032591</v>
      </c>
      <c r="I14" s="41">
        <f>VLOOKUP(D:D,重点院校offre难度排序—叶老师推荐!B:D,3,0)</f>
        <v>11</v>
      </c>
      <c r="J14" s="46">
        <f t="shared" si="0"/>
        <v>19</v>
      </c>
      <c r="O14" s="104">
        <f t="shared" si="4"/>
        <v>877</v>
      </c>
      <c r="P14" s="103">
        <f>-(($U$2^2-O14^2)^(1/2))+$U$2</f>
        <v>748.662280770783</v>
      </c>
      <c r="Q14" s="109"/>
    </row>
    <row r="15" ht="16.5" spans="2:17">
      <c r="B15" s="24">
        <v>9</v>
      </c>
      <c r="C15" s="67" t="s">
        <v>134</v>
      </c>
      <c r="D15" s="81" t="s">
        <v>958</v>
      </c>
      <c r="E15" s="69">
        <v>10997</v>
      </c>
      <c r="F15" s="70">
        <v>878</v>
      </c>
      <c r="G15" s="71">
        <f>H15</f>
        <v>6496.61263400218</v>
      </c>
      <c r="H15" s="72">
        <f>P15*($Q$4-$Q$60)/($P$4-$P$60)+$Q$60-$P$60*($Q$4-$Q$60)/($P$4-$P$60)</f>
        <v>6496.61263400218</v>
      </c>
      <c r="I15" s="41">
        <f>VLOOKUP(D:D,重点院校offre难度排序—叶老师推荐!B:D,3,0)</f>
        <v>12</v>
      </c>
      <c r="J15" s="46">
        <f t="shared" si="0"/>
        <v>-3</v>
      </c>
      <c r="O15" s="105">
        <v>876</v>
      </c>
      <c r="P15" s="103">
        <f>-(($U$2^2-O15^2)^(1/2))+$U$2</f>
        <v>742.507732164214</v>
      </c>
      <c r="Q15" s="109"/>
    </row>
    <row r="16" ht="16.5" spans="2:17">
      <c r="B16" s="24">
        <v>10</v>
      </c>
      <c r="C16" s="67" t="s">
        <v>85</v>
      </c>
      <c r="D16" s="81" t="s">
        <v>960</v>
      </c>
      <c r="E16" s="69">
        <v>10996</v>
      </c>
      <c r="F16" s="70">
        <v>877</v>
      </c>
      <c r="G16" s="71">
        <f>G15-$X$9</f>
        <v>6446.61263400218</v>
      </c>
      <c r="H16" s="72">
        <f>P16*($Q$4-$Q$60)/($P$4-$P$60)+$Q$60-$P$60*($Q$4-$Q$60)/($P$4-$P$60)</f>
        <v>6496.61263400218</v>
      </c>
      <c r="I16" s="41">
        <f>VLOOKUP(D:D,重点院校offre难度排序—叶老师推荐!B:D,3,0)</f>
        <v>13</v>
      </c>
      <c r="J16" s="46">
        <f t="shared" si="0"/>
        <v>-3</v>
      </c>
      <c r="O16" s="104">
        <f>O15</f>
        <v>876</v>
      </c>
      <c r="P16" s="103">
        <f>-(($U$2^2-O16^2)^(1/2))+$U$2</f>
        <v>742.507732164214</v>
      </c>
      <c r="Q16" s="109"/>
    </row>
    <row r="17" ht="17.25" spans="2:17">
      <c r="B17" s="82">
        <v>68</v>
      </c>
      <c r="C17" s="83" t="s">
        <v>135</v>
      </c>
      <c r="D17" s="84" t="s">
        <v>1567</v>
      </c>
      <c r="E17" s="85">
        <v>3100</v>
      </c>
      <c r="F17" s="86">
        <v>876</v>
      </c>
      <c r="G17" s="87">
        <f>G16-$X$9</f>
        <v>6396.61263400218</v>
      </c>
      <c r="H17" s="88">
        <f>P17*($Q$4-$Q$60)/($P$4-$P$60)+$Q$60-$P$60*($Q$4-$Q$60)/($P$4-$P$60)</f>
        <v>6496.61263400218</v>
      </c>
      <c r="I17" s="41">
        <f>VLOOKUP(D:D,重点院校offre难度排序—叶老师推荐!B:D,3,0)</f>
        <v>14</v>
      </c>
      <c r="J17" s="46">
        <f t="shared" si="0"/>
        <v>54</v>
      </c>
      <c r="O17" s="104">
        <f>O16</f>
        <v>876</v>
      </c>
      <c r="P17" s="103">
        <f>-(($U$2^2-O17^2)^(1/2))+$U$2</f>
        <v>742.507732164214</v>
      </c>
      <c r="Q17" s="109"/>
    </row>
    <row r="18" ht="16.5" spans="2:17">
      <c r="B18" s="60">
        <v>7</v>
      </c>
      <c r="C18" s="61" t="s">
        <v>137</v>
      </c>
      <c r="D18" s="80" t="s">
        <v>963</v>
      </c>
      <c r="E18" s="63">
        <v>11002</v>
      </c>
      <c r="F18" s="64">
        <v>875</v>
      </c>
      <c r="G18" s="65">
        <f>H18</f>
        <v>6296.70432953407</v>
      </c>
      <c r="H18" s="66">
        <f>P18*($Q$4-$Q$60)/($P$4-$P$60)+$Q$60-$P$60*($Q$4-$Q$60)/($P$4-$P$60)</f>
        <v>6296.70432953407</v>
      </c>
      <c r="I18" s="41">
        <f>VLOOKUP(D:D,重点院校offre难度排序—叶老师推荐!B:D,3,0)</f>
        <v>15</v>
      </c>
      <c r="J18" s="46">
        <f t="shared" si="0"/>
        <v>-8</v>
      </c>
      <c r="O18" s="105">
        <v>875</v>
      </c>
      <c r="P18" s="103">
        <f>-(($U$2^2-O18^2)^(1/2))+$U$2</f>
        <v>736.609775744931</v>
      </c>
      <c r="Q18" s="109"/>
    </row>
    <row r="19" ht="16.5" spans="1:17">
      <c r="A19" s="40">
        <v>0.05</v>
      </c>
      <c r="B19" s="24">
        <v>8</v>
      </c>
      <c r="C19" s="67" t="s">
        <v>54</v>
      </c>
      <c r="D19" s="81" t="s">
        <v>965</v>
      </c>
      <c r="E19" s="69">
        <v>11001</v>
      </c>
      <c r="F19" s="70">
        <v>874</v>
      </c>
      <c r="G19" s="71">
        <f t="shared" ref="G19:G26" si="5">G18-$X$10</f>
        <v>6186.70432953407</v>
      </c>
      <c r="H19" s="72">
        <f>P19*($Q$4-$Q$60)/($P$4-$P$60)+$Q$60-$P$60*($Q$4-$Q$60)/($P$4-$P$60)</f>
        <v>6104.51321972132</v>
      </c>
      <c r="I19" s="41">
        <f>VLOOKUP(D:D,重点院校offre难度排序—叶老师推荐!B:D,3,0)</f>
        <v>16</v>
      </c>
      <c r="J19" s="46">
        <f t="shared" si="0"/>
        <v>-8</v>
      </c>
      <c r="O19" s="105">
        <v>874</v>
      </c>
      <c r="P19" s="103">
        <f>-(($U$2^2-O19^2)^(1/2))+$U$2</f>
        <v>730.939502101897</v>
      </c>
      <c r="Q19" s="109"/>
    </row>
    <row r="20" ht="16.5" spans="2:17">
      <c r="B20" s="24">
        <v>64</v>
      </c>
      <c r="C20" s="67" t="s">
        <v>55</v>
      </c>
      <c r="D20" s="81" t="s">
        <v>966</v>
      </c>
      <c r="E20" s="69">
        <v>4544</v>
      </c>
      <c r="F20" s="70">
        <v>873</v>
      </c>
      <c r="G20" s="71">
        <f t="shared" si="5"/>
        <v>6076.70432953407</v>
      </c>
      <c r="H20" s="72">
        <f>P20*($Q$4-$Q$60)/($P$4-$P$60)+$Q$60-$P$60*($Q$4-$Q$60)/($P$4-$P$60)</f>
        <v>5919.23152797425</v>
      </c>
      <c r="I20" s="41">
        <f>VLOOKUP(D:D,重点院校offre难度排序—叶老师推荐!B:D,3,0)</f>
        <v>17</v>
      </c>
      <c r="J20" s="46">
        <f t="shared" si="0"/>
        <v>47</v>
      </c>
      <c r="O20" s="105">
        <v>873</v>
      </c>
      <c r="P20" s="103">
        <f>-(($U$2^2-O20^2)^(1/2))+$U$2</f>
        <v>725.473079153022</v>
      </c>
      <c r="Q20" s="109"/>
    </row>
    <row r="21" ht="16.5" spans="2:17">
      <c r="B21" s="24">
        <v>11</v>
      </c>
      <c r="C21" s="67" t="s">
        <v>57</v>
      </c>
      <c r="D21" s="81" t="s">
        <v>967</v>
      </c>
      <c r="E21" s="69">
        <v>9087</v>
      </c>
      <c r="F21" s="70">
        <v>872</v>
      </c>
      <c r="G21" s="71">
        <f t="shared" si="5"/>
        <v>5966.70432953407</v>
      </c>
      <c r="H21" s="72">
        <f>P21*($Q$4-$Q$60)/($P$4-$P$60)+$Q$60-$P$60*($Q$4-$Q$60)/($P$4-$P$60)</f>
        <v>5740.18398747011</v>
      </c>
      <c r="I21" s="41">
        <f>VLOOKUP(D:D,重点院校offre难度排序—叶老师推荐!B:D,3,0)</f>
        <v>18</v>
      </c>
      <c r="J21" s="46">
        <f t="shared" si="0"/>
        <v>-7</v>
      </c>
      <c r="O21" s="105">
        <v>872</v>
      </c>
      <c r="P21" s="103">
        <f>-(($U$2^2-O21^2)^(1/2))+$U$2</f>
        <v>720.190584292776</v>
      </c>
      <c r="Q21" s="109"/>
    </row>
    <row r="22" ht="16.5" spans="2:17">
      <c r="B22" s="24">
        <v>13</v>
      </c>
      <c r="C22" s="67" t="s">
        <v>59</v>
      </c>
      <c r="D22" s="81" t="s">
        <v>968</v>
      </c>
      <c r="E22" s="69">
        <v>9085</v>
      </c>
      <c r="F22" s="70">
        <v>871</v>
      </c>
      <c r="G22" s="71">
        <f t="shared" si="5"/>
        <v>5856.70432953407</v>
      </c>
      <c r="H22" s="72">
        <f>P22*($Q$4-$Q$60)/($P$4-$P$60)+$Q$60-$P$60*($Q$4-$Q$60)/($P$4-$P$60)</f>
        <v>5566.79924922457</v>
      </c>
      <c r="I22" s="41">
        <f>VLOOKUP(D:D,重点院校offre难度排序—叶老师推荐!B:D,3,0)</f>
        <v>19</v>
      </c>
      <c r="J22" s="46">
        <f t="shared" si="0"/>
        <v>-6</v>
      </c>
      <c r="O22" s="105">
        <v>871</v>
      </c>
      <c r="P22" s="103">
        <f>-(($U$2^2-O22^2)^(1/2))+$U$2</f>
        <v>715.075160835697</v>
      </c>
      <c r="Q22" s="109"/>
    </row>
    <row r="23" ht="16.5" spans="2:17">
      <c r="B23" s="24">
        <v>14</v>
      </c>
      <c r="C23" s="67" t="s">
        <v>60</v>
      </c>
      <c r="D23" s="81" t="s">
        <v>969</v>
      </c>
      <c r="E23" s="69">
        <v>9083</v>
      </c>
      <c r="F23" s="70">
        <v>870</v>
      </c>
      <c r="G23" s="71">
        <f t="shared" si="5"/>
        <v>5746.70432953407</v>
      </c>
      <c r="H23" s="72">
        <f>P23*($Q$4-$Q$60)/($P$4-$P$60)+$Q$60-$P$60*($Q$4-$Q$60)/($P$4-$P$60)</f>
        <v>5398.58876646435</v>
      </c>
      <c r="I23" s="41">
        <f>VLOOKUP(D:D,重点院校offre难度排序—叶老师推荐!B:D,3,0)</f>
        <v>20</v>
      </c>
      <c r="J23" s="46">
        <f t="shared" si="0"/>
        <v>-6</v>
      </c>
      <c r="O23" s="105">
        <v>870</v>
      </c>
      <c r="P23" s="103">
        <f>-(($U$2^2-O23^2)^(1/2))+$U$2</f>
        <v>710.112395035517</v>
      </c>
      <c r="Q23" s="109"/>
    </row>
    <row r="24" ht="16.5" spans="2:17">
      <c r="B24" s="24">
        <v>16</v>
      </c>
      <c r="C24" s="67" t="s">
        <v>58</v>
      </c>
      <c r="D24" s="81" t="s">
        <v>970</v>
      </c>
      <c r="E24" s="69">
        <v>9082</v>
      </c>
      <c r="F24" s="70">
        <v>869</v>
      </c>
      <c r="G24" s="71">
        <f t="shared" si="5"/>
        <v>5636.70432953407</v>
      </c>
      <c r="H24" s="72">
        <f>P24*($Q$4-$Q$60)/($P$4-$P$60)+$Q$60-$P$60*($Q$4-$Q$60)/($P$4-$P$60)</f>
        <v>5235.13089607968</v>
      </c>
      <c r="I24" s="41">
        <f>VLOOKUP(D:D,重点院校offre难度排序—叶老师推荐!B:D,3,0)</f>
        <v>21</v>
      </c>
      <c r="J24" s="46">
        <f t="shared" si="0"/>
        <v>-5</v>
      </c>
      <c r="O24" s="105">
        <v>869</v>
      </c>
      <c r="P24" s="103">
        <f>-(($U$2^2-O24^2)^(1/2))+$U$2</f>
        <v>705.289847025405</v>
      </c>
      <c r="Q24" s="109"/>
    </row>
    <row r="25" ht="16.5" spans="2:17">
      <c r="B25" s="24">
        <v>31</v>
      </c>
      <c r="C25" s="67" t="s">
        <v>168</v>
      </c>
      <c r="D25" s="81" t="s">
        <v>971</v>
      </c>
      <c r="E25" s="69">
        <v>7071</v>
      </c>
      <c r="F25" s="70">
        <v>868</v>
      </c>
      <c r="G25" s="71">
        <f t="shared" si="5"/>
        <v>5526.70432953407</v>
      </c>
      <c r="H25" s="72">
        <f>P25*($Q$4-$Q$60)/($P$4-$P$60)+$Q$60-$P$60*($Q$4-$Q$60)/($P$4-$P$60)</f>
        <v>5076.05872304321</v>
      </c>
      <c r="I25" s="41">
        <f>VLOOKUP(D:D,重点院校offre难度排序—叶老师推荐!B:D,3,0)</f>
        <v>22</v>
      </c>
      <c r="J25" s="46">
        <f t="shared" si="0"/>
        <v>9</v>
      </c>
      <c r="O25" s="105">
        <v>868</v>
      </c>
      <c r="P25" s="103">
        <f>-(($U$2^2-O25^2)^(1/2))+$U$2</f>
        <v>700.59669159804</v>
      </c>
      <c r="Q25" s="109"/>
    </row>
    <row r="26" ht="17.25" spans="2:17">
      <c r="B26" s="73">
        <v>32</v>
      </c>
      <c r="C26" s="74" t="s">
        <v>118</v>
      </c>
      <c r="D26" s="89" t="s">
        <v>972</v>
      </c>
      <c r="E26" s="76">
        <v>7069</v>
      </c>
      <c r="F26" s="77">
        <v>867</v>
      </c>
      <c r="G26" s="78">
        <f t="shared" si="5"/>
        <v>5416.70432953407</v>
      </c>
      <c r="H26" s="79">
        <f>P26*($Q$4-$Q$60)/($P$4-$P$60)+$Q$60-$P$60*($Q$4-$Q$60)/($P$4-$P$60)</f>
        <v>4921.050594525</v>
      </c>
      <c r="I26" s="41">
        <f>VLOOKUP(D:D,重点院校offre难度排序—叶老师推荐!B:D,3,0)</f>
        <v>23</v>
      </c>
      <c r="J26" s="46">
        <f t="shared" si="0"/>
        <v>9</v>
      </c>
      <c r="O26" s="105">
        <v>867</v>
      </c>
      <c r="P26" s="103">
        <f>-(($U$2^2-O26^2)^(1/2))+$U$2</f>
        <v>696.023438930686</v>
      </c>
      <c r="Q26" s="109"/>
    </row>
    <row r="27" ht="16.5" spans="2:17">
      <c r="B27" s="17">
        <v>12</v>
      </c>
      <c r="C27" s="90" t="s">
        <v>61</v>
      </c>
      <c r="D27" s="91" t="s">
        <v>973</v>
      </c>
      <c r="E27" s="92">
        <v>9085</v>
      </c>
      <c r="F27" s="93">
        <v>866</v>
      </c>
      <c r="G27" s="94">
        <f t="shared" ref="G27:G90" si="6">H27</f>
        <v>4769.82266109257</v>
      </c>
      <c r="H27" s="95">
        <f>P27*($Q$4-$Q$60)/($P$4-$P$60)+$Q$60-$P$60*($Q$4-$Q$60)/($P$4-$P$60)</f>
        <v>4769.82266109257</v>
      </c>
      <c r="I27" s="41">
        <f>VLOOKUP(D:D,重点院校offre难度排序—叶老师推荐!B:D,3,0)</f>
        <v>24</v>
      </c>
      <c r="J27" s="46">
        <f t="shared" si="0"/>
        <v>-12</v>
      </c>
      <c r="O27" s="105">
        <v>866</v>
      </c>
      <c r="P27" s="103">
        <f>-(($U$2^2-O27^2)^(1/2))+$U$2</f>
        <v>691.56171452591</v>
      </c>
      <c r="Q27" s="109"/>
    </row>
    <row r="28" ht="16.5" spans="2:17">
      <c r="B28" s="24">
        <v>17</v>
      </c>
      <c r="C28" s="67" t="s">
        <v>84</v>
      </c>
      <c r="D28" s="81" t="s">
        <v>975</v>
      </c>
      <c r="E28" s="69">
        <v>9080</v>
      </c>
      <c r="F28" s="70">
        <v>865</v>
      </c>
      <c r="G28" s="71">
        <f t="shared" si="6"/>
        <v>4622.12292806548</v>
      </c>
      <c r="H28" s="72">
        <f>P28*($Q$4-$Q$60)/($P$4-$P$60)+$Q$60-$P$60*($Q$4-$Q$60)/($P$4-$P$60)</f>
        <v>4622.12292806548</v>
      </c>
      <c r="I28" s="41">
        <f>VLOOKUP(D:D,重点院校offre难度排序—叶老师推荐!B:D,3,0)</f>
        <v>25</v>
      </c>
      <c r="J28" s="46">
        <f t="shared" si="0"/>
        <v>-8</v>
      </c>
      <c r="O28" s="105">
        <v>865</v>
      </c>
      <c r="P28" s="103">
        <f>-(($U$2^2-O28^2)^(1/2))+$U$2</f>
        <v>687.204083706864</v>
      </c>
      <c r="Q28" s="109"/>
    </row>
    <row r="29" ht="16.5" spans="2:17">
      <c r="B29" s="24">
        <v>18</v>
      </c>
      <c r="C29" s="67" t="s">
        <v>52</v>
      </c>
      <c r="D29" s="81" t="s">
        <v>977</v>
      </c>
      <c r="E29" s="69">
        <v>9080</v>
      </c>
      <c r="F29" s="70">
        <v>864</v>
      </c>
      <c r="G29" s="71">
        <f t="shared" si="6"/>
        <v>4477.72645927692</v>
      </c>
      <c r="H29" s="72">
        <f>P29*($Q$4-$Q$60)/($P$4-$P$60)+$Q$60-$P$60*($Q$4-$Q$60)/($P$4-$P$60)</f>
        <v>4477.72645927692</v>
      </c>
      <c r="I29" s="41">
        <f>VLOOKUP(D:D,重点院校offre难度排序—叶老师推荐!B:D,3,0)</f>
        <v>26</v>
      </c>
      <c r="J29" s="46">
        <f t="shared" si="0"/>
        <v>-8</v>
      </c>
      <c r="O29" s="105">
        <v>864</v>
      </c>
      <c r="P29" s="103">
        <f>-(($U$2^2-O29^2)^(1/2))+$U$2</f>
        <v>682.943910112379</v>
      </c>
      <c r="Q29" s="109"/>
    </row>
    <row r="30" ht="16.5" spans="2:17">
      <c r="B30" s="24">
        <v>21</v>
      </c>
      <c r="C30" s="67" t="s">
        <v>172</v>
      </c>
      <c r="D30" s="81" t="s">
        <v>978</v>
      </c>
      <c r="E30" s="69">
        <v>9078</v>
      </c>
      <c r="F30" s="70">
        <v>863</v>
      </c>
      <c r="G30" s="71">
        <f t="shared" si="6"/>
        <v>4336.43147154413</v>
      </c>
      <c r="H30" s="72">
        <f>P30*($Q$4-$Q$60)/($P$4-$P$60)+$Q$60-$P$60*($Q$4-$Q$60)/($P$4-$P$60)</f>
        <v>4336.43147154413</v>
      </c>
      <c r="I30" s="41">
        <f>VLOOKUP(D:D,重点院校offre难度排序—叶老师推荐!B:D,3,0)</f>
        <v>27</v>
      </c>
      <c r="J30" s="46">
        <f t="shared" si="0"/>
        <v>-6</v>
      </c>
      <c r="O30" s="105">
        <v>863</v>
      </c>
      <c r="P30" s="103">
        <f>-(($U$2^2-O30^2)^(1/2))+$U$2</f>
        <v>678.775240470923</v>
      </c>
      <c r="Q30" s="109"/>
    </row>
    <row r="31" ht="16.5" spans="2:17">
      <c r="B31" s="24">
        <v>20</v>
      </c>
      <c r="C31" s="67" t="s">
        <v>170</v>
      </c>
      <c r="D31" s="81" t="s">
        <v>980</v>
      </c>
      <c r="E31" s="69">
        <v>9078</v>
      </c>
      <c r="F31" s="70">
        <v>862</v>
      </c>
      <c r="G31" s="71">
        <f t="shared" si="6"/>
        <v>4198.05612561763</v>
      </c>
      <c r="H31" s="72">
        <f>P31*($Q$4-$Q$60)/($P$4-$P$60)+$Q$60-$P$60*($Q$4-$Q$60)/($P$4-$P$60)</f>
        <v>4198.05612561763</v>
      </c>
      <c r="I31" s="41">
        <f>VLOOKUP(D:D,重点院校offre难度排序—叶老师推荐!B:D,3,0)</f>
        <v>28</v>
      </c>
      <c r="J31" s="46">
        <f t="shared" si="0"/>
        <v>-8</v>
      </c>
      <c r="O31" s="105">
        <v>862</v>
      </c>
      <c r="P31" s="103">
        <f>-(($U$2^2-O31^2)^(1/2))+$U$2</f>
        <v>674.692709922985</v>
      </c>
      <c r="Q31" s="109"/>
    </row>
    <row r="32" ht="16.5" spans="2:17">
      <c r="B32" s="24">
        <v>22</v>
      </c>
      <c r="C32" s="67" t="s">
        <v>164</v>
      </c>
      <c r="D32" s="81" t="s">
        <v>982</v>
      </c>
      <c r="E32" s="69">
        <v>9075</v>
      </c>
      <c r="F32" s="70">
        <v>861</v>
      </c>
      <c r="G32" s="71">
        <f t="shared" si="6"/>
        <v>4062.43586753824</v>
      </c>
      <c r="H32" s="72">
        <f>P32*($Q$4-$Q$60)/($P$4-$P$60)+$Q$60-$P$60*($Q$4-$Q$60)/($P$4-$P$60)</f>
        <v>4062.43586753824</v>
      </c>
      <c r="I32" s="41">
        <f>VLOOKUP(D:D,重点院校offre难度排序—叶老师推荐!B:D,3,0)</f>
        <v>29</v>
      </c>
      <c r="J32" s="46">
        <f t="shared" si="0"/>
        <v>-7</v>
      </c>
      <c r="O32" s="105">
        <v>861</v>
      </c>
      <c r="P32" s="103">
        <f>-(($U$2^2-O32^2)^(1/2))+$U$2</f>
        <v>670.691463582307</v>
      </c>
      <c r="Q32" s="109"/>
    </row>
    <row r="33" ht="16.5" spans="2:17">
      <c r="B33" s="24">
        <v>23</v>
      </c>
      <c r="C33" s="67" t="s">
        <v>62</v>
      </c>
      <c r="D33" s="81" t="s">
        <v>984</v>
      </c>
      <c r="E33" s="69">
        <v>9075</v>
      </c>
      <c r="F33" s="70">
        <v>860</v>
      </c>
      <c r="G33" s="71">
        <f t="shared" si="6"/>
        <v>3929.42120921528</v>
      </c>
      <c r="H33" s="72">
        <f>P33*($Q$4-$Q$60)/($P$4-$P$60)+$Q$60-$P$60*($Q$4-$Q$60)/($P$4-$P$60)</f>
        <v>3929.42120921528</v>
      </c>
      <c r="I33" s="41">
        <f>VLOOKUP(D:D,重点院校offre难度排序—叶老师推荐!B:D,3,0)</f>
        <v>30</v>
      </c>
      <c r="J33" s="46">
        <f t="shared" si="0"/>
        <v>-7</v>
      </c>
      <c r="O33" s="105">
        <v>860</v>
      </c>
      <c r="P33" s="103">
        <f>-(($U$2^2-O33^2)^(1/2))+$U$2</f>
        <v>666.767091055603</v>
      </c>
      <c r="Q33" s="109"/>
    </row>
    <row r="34" ht="16.5" spans="2:17">
      <c r="B34" s="24">
        <v>197</v>
      </c>
      <c r="C34" s="67" t="s">
        <v>63</v>
      </c>
      <c r="D34" s="81" t="s">
        <v>986</v>
      </c>
      <c r="E34" s="69">
        <v>110</v>
      </c>
      <c r="F34" s="70">
        <v>859</v>
      </c>
      <c r="G34" s="71">
        <f t="shared" si="6"/>
        <v>3798.87586265011</v>
      </c>
      <c r="H34" s="72">
        <f>P34*($Q$4-$Q$60)/($P$4-$P$60)+$Q$60-$P$60*($Q$4-$Q$60)/($P$4-$P$60)</f>
        <v>3798.87586265011</v>
      </c>
      <c r="I34" s="41">
        <f>VLOOKUP(D:D,重点院校offre难度排序—叶老师推荐!B:D,3,0)</f>
        <v>31</v>
      </c>
      <c r="J34" s="46">
        <f t="shared" si="0"/>
        <v>166</v>
      </c>
      <c r="O34" s="105">
        <v>859</v>
      </c>
      <c r="P34" s="103">
        <f>-(($U$2^2-O34^2)^(1/2))+$U$2</f>
        <v>662.915571395976</v>
      </c>
      <c r="Q34" s="109"/>
    </row>
    <row r="35" ht="16.5" spans="2:17">
      <c r="B35" s="24">
        <v>870</v>
      </c>
      <c r="C35" s="67" t="s">
        <v>53</v>
      </c>
      <c r="D35" s="81" t="s">
        <v>987</v>
      </c>
      <c r="E35" s="69">
        <v>10</v>
      </c>
      <c r="F35" s="70">
        <v>858</v>
      </c>
      <c r="G35" s="71">
        <f t="shared" si="6"/>
        <v>3670.67516126411</v>
      </c>
      <c r="H35" s="72">
        <f>P35*($Q$4-$Q$60)/($P$4-$P$60)+$Q$60-$P$60*($Q$4-$Q$60)/($P$4-$P$60)</f>
        <v>3670.67516126411</v>
      </c>
      <c r="I35" s="41">
        <f>VLOOKUP(D:D,重点院校offre难度排序—叶老师推荐!B:D,3,0)</f>
        <v>32</v>
      </c>
      <c r="J35" s="46">
        <f t="shared" si="0"/>
        <v>838</v>
      </c>
      <c r="O35" s="105">
        <v>858</v>
      </c>
      <c r="P35" s="103">
        <f>-(($U$2^2-O35^2)^(1/2))+$U$2</f>
        <v>659.133226526872</v>
      </c>
      <c r="Q35" s="109"/>
    </row>
    <row r="36" ht="16.5" spans="2:17">
      <c r="B36" s="24">
        <v>19</v>
      </c>
      <c r="C36" s="67" t="s">
        <v>136</v>
      </c>
      <c r="D36" s="81" t="s">
        <v>988</v>
      </c>
      <c r="E36" s="69">
        <v>9078</v>
      </c>
      <c r="F36" s="70">
        <v>857</v>
      </c>
      <c r="G36" s="71">
        <f t="shared" si="6"/>
        <v>3544.7047161011</v>
      </c>
      <c r="H36" s="72">
        <f>P36*($Q$4-$Q$60)/($P$4-$P$60)+$Q$60-$P$60*($Q$4-$Q$60)/($P$4-$P$60)</f>
        <v>3544.7047161011</v>
      </c>
      <c r="I36" s="41">
        <f>VLOOKUP(D:D,重点院校offre难度排序—叶老师推荐!B:D,3,0)</f>
        <v>33</v>
      </c>
      <c r="J36" s="46">
        <f t="shared" si="0"/>
        <v>-14</v>
      </c>
      <c r="O36" s="105">
        <v>857</v>
      </c>
      <c r="P36" s="103">
        <f>-(($U$2^2-O36^2)^(1/2))+$U$2</f>
        <v>655.416681595605</v>
      </c>
      <c r="Q36" s="109"/>
    </row>
    <row r="37" ht="16.5" spans="2:17">
      <c r="B37" s="24">
        <v>867</v>
      </c>
      <c r="C37" s="67" t="s">
        <v>68</v>
      </c>
      <c r="D37" s="81" t="s">
        <v>990</v>
      </c>
      <c r="E37" s="69">
        <v>10</v>
      </c>
      <c r="F37" s="70">
        <v>856</v>
      </c>
      <c r="G37" s="71">
        <f t="shared" si="6"/>
        <v>3420.85926554651</v>
      </c>
      <c r="H37" s="72">
        <f>P37*($Q$4-$Q$60)/($P$4-$P$60)+$Q$60-$P$60*($Q$4-$Q$60)/($P$4-$P$60)</f>
        <v>3420.85926554651</v>
      </c>
      <c r="I37" s="41">
        <f>VLOOKUP(D:D,重点院校offre难度排序—叶老师推荐!B:D,3,0)</f>
        <v>34</v>
      </c>
      <c r="J37" s="46">
        <f t="shared" si="0"/>
        <v>833</v>
      </c>
      <c r="O37" s="105">
        <v>856</v>
      </c>
      <c r="P37" s="103">
        <f>-(($U$2^2-O37^2)^(1/2))+$U$2</f>
        <v>651.762831036266</v>
      </c>
      <c r="Q37" s="109"/>
    </row>
    <row r="38" ht="16.5" spans="2:17">
      <c r="B38" s="24">
        <v>198</v>
      </c>
      <c r="C38" s="67" t="s">
        <v>66</v>
      </c>
      <c r="D38" s="81" t="s">
        <v>991</v>
      </c>
      <c r="E38" s="69">
        <v>100</v>
      </c>
      <c r="F38" s="70">
        <v>855</v>
      </c>
      <c r="G38" s="71">
        <f t="shared" si="6"/>
        <v>3299.0416855469</v>
      </c>
      <c r="H38" s="72">
        <f>P38*($Q$4-$Q$60)/($P$4-$P$60)+$Q$60-$P$60*($Q$4-$Q$60)/($P$4-$P$60)</f>
        <v>3299.0416855469</v>
      </c>
      <c r="I38" s="41">
        <f>VLOOKUP(D:D,重点院校offre难度排序—叶老师推荐!B:D,3,0)</f>
        <v>35</v>
      </c>
      <c r="J38" s="46">
        <f t="shared" si="0"/>
        <v>163</v>
      </c>
      <c r="O38" s="105">
        <v>855</v>
      </c>
      <c r="P38" s="103">
        <f>-(($U$2^2-O38^2)^(1/2))+$U$2</f>
        <v>648.168809367922</v>
      </c>
      <c r="Q38" s="109"/>
    </row>
    <row r="39" ht="16.5" spans="2:17">
      <c r="B39" s="24">
        <v>872</v>
      </c>
      <c r="C39" s="67" t="s">
        <v>67</v>
      </c>
      <c r="D39" s="81" t="s">
        <v>992</v>
      </c>
      <c r="E39" s="69">
        <v>10</v>
      </c>
      <c r="F39" s="70">
        <v>854</v>
      </c>
      <c r="G39" s="71">
        <f t="shared" si="6"/>
        <v>3179.16213377235</v>
      </c>
      <c r="H39" s="72">
        <f>P39*($Q$4-$Q$60)/($P$4-$P$60)+$Q$60-$P$60*($Q$4-$Q$60)/($P$4-$P$60)</f>
        <v>3179.16213377235</v>
      </c>
      <c r="I39" s="41">
        <f>VLOOKUP(D:D,重点院校offre难度排序—叶老师推荐!B:D,3,0)</f>
        <v>36</v>
      </c>
      <c r="J39" s="46">
        <f t="shared" si="0"/>
        <v>836</v>
      </c>
      <c r="O39" s="105">
        <v>854</v>
      </c>
      <c r="P39" s="103">
        <f>-(($U$2^2-O39^2)^(1/2))+$U$2</f>
        <v>644.63196594458</v>
      </c>
      <c r="Q39" s="109"/>
    </row>
    <row r="40" ht="16.5" spans="2:17">
      <c r="B40" s="24">
        <v>24</v>
      </c>
      <c r="C40" s="96" t="s">
        <v>64</v>
      </c>
      <c r="D40" s="81" t="s">
        <v>993</v>
      </c>
      <c r="E40" s="69">
        <v>9075</v>
      </c>
      <c r="F40" s="70">
        <v>853</v>
      </c>
      <c r="G40" s="71">
        <f t="shared" si="6"/>
        <v>3061.13730620647</v>
      </c>
      <c r="H40" s="72">
        <f>P40*($Q$4-$Q$60)/($P$4-$P$60)+$Q$60-$P$60*($Q$4-$Q$60)/($P$4-$P$60)</f>
        <v>3061.13730620647</v>
      </c>
      <c r="I40" s="41">
        <f>VLOOKUP(D:D,重点院校offre难度排序—叶老师推荐!B:D,3,0)</f>
        <v>37</v>
      </c>
      <c r="J40" s="46">
        <f t="shared" si="0"/>
        <v>-13</v>
      </c>
      <c r="O40" s="105">
        <v>853</v>
      </c>
      <c r="P40" s="103">
        <f>-(($U$2^2-O40^2)^(1/2))+$U$2</f>
        <v>641.149843022128</v>
      </c>
      <c r="Q40" s="109"/>
    </row>
    <row r="41" ht="16.5" spans="2:17">
      <c r="B41" s="24">
        <v>25</v>
      </c>
      <c r="C41" s="67" t="s">
        <v>69</v>
      </c>
      <c r="D41" s="81" t="s">
        <v>994</v>
      </c>
      <c r="E41" s="69">
        <v>9075</v>
      </c>
      <c r="F41" s="70">
        <v>852</v>
      </c>
      <c r="G41" s="71">
        <f t="shared" si="6"/>
        <v>2944.88978861891</v>
      </c>
      <c r="H41" s="72">
        <f>P41*($Q$4-$Q$60)/($P$4-$P$60)+$Q$60-$P$60*($Q$4-$Q$60)/($P$4-$P$60)</f>
        <v>2944.88978861891</v>
      </c>
      <c r="I41" s="41">
        <f>VLOOKUP(D:D,重点院校offre难度排序—叶老师推荐!B:D,3,0)</f>
        <v>38</v>
      </c>
      <c r="J41" s="46">
        <f t="shared" si="0"/>
        <v>-13</v>
      </c>
      <c r="O41" s="105">
        <v>852</v>
      </c>
      <c r="P41" s="103">
        <f>-(($U$2^2-O41^2)^(1/2))+$U$2</f>
        <v>637.720156624629</v>
      </c>
      <c r="Q41" s="109"/>
    </row>
    <row r="42" ht="16.5" spans="2:17">
      <c r="B42" s="24">
        <v>28</v>
      </c>
      <c r="C42" s="67" t="s">
        <v>70</v>
      </c>
      <c r="D42" s="81" t="s">
        <v>995</v>
      </c>
      <c r="E42" s="69">
        <v>9071</v>
      </c>
      <c r="F42" s="70">
        <v>851</v>
      </c>
      <c r="G42" s="71">
        <f t="shared" si="6"/>
        <v>2830.34748852186</v>
      </c>
      <c r="H42" s="72">
        <f>P42*($Q$4-$Q$60)/($P$4-$P$60)+$Q$60-$P$60*($Q$4-$Q$60)/($P$4-$P$60)</f>
        <v>2830.34748852186</v>
      </c>
      <c r="I42" s="41">
        <f>VLOOKUP(D:D,重点院校offre难度排序—叶老师推荐!B:D,3,0)</f>
        <v>39</v>
      </c>
      <c r="J42" s="46">
        <f t="shared" si="0"/>
        <v>-11</v>
      </c>
      <c r="O42" s="105">
        <v>851</v>
      </c>
      <c r="P42" s="103">
        <f>-(($U$2^2-O42^2)^(1/2))+$U$2</f>
        <v>634.340779785161</v>
      </c>
      <c r="Q42" s="109"/>
    </row>
    <row r="43" ht="16.5" spans="2:17">
      <c r="B43" s="24">
        <v>114</v>
      </c>
      <c r="C43" s="67" t="s">
        <v>71</v>
      </c>
      <c r="D43" s="81" t="s">
        <v>996</v>
      </c>
      <c r="E43" s="69">
        <v>1600</v>
      </c>
      <c r="F43" s="70">
        <v>850</v>
      </c>
      <c r="G43" s="71">
        <f t="shared" si="6"/>
        <v>2717.44313572609</v>
      </c>
      <c r="H43" s="72">
        <f>P43*($Q$4-$Q$60)/($P$4-$P$60)+$Q$60-$P$60*($Q$4-$Q$60)/($P$4-$P$60)</f>
        <v>2717.44313572609</v>
      </c>
      <c r="I43" s="41">
        <f>VLOOKUP(D:D,重点院校offre难度排序—叶老师推荐!B:D,3,0)</f>
        <v>40</v>
      </c>
      <c r="J43" s="46">
        <f t="shared" si="0"/>
        <v>74</v>
      </c>
      <c r="O43" s="105">
        <v>850</v>
      </c>
      <c r="P43" s="103">
        <f>-(($U$2^2-O43^2)^(1/2))+$U$2</f>
        <v>631.009727810565</v>
      </c>
      <c r="Q43" s="109"/>
    </row>
    <row r="44" ht="16.5" spans="2:17">
      <c r="B44" s="24">
        <v>27</v>
      </c>
      <c r="C44" s="67" t="s">
        <v>76</v>
      </c>
      <c r="D44" s="81" t="s">
        <v>997</v>
      </c>
      <c r="E44" s="69">
        <v>9071</v>
      </c>
      <c r="F44" s="70">
        <v>849</v>
      </c>
      <c r="G44" s="71">
        <f t="shared" si="6"/>
        <v>2606.11384163205</v>
      </c>
      <c r="H44" s="72">
        <f>P44*($Q$4-$Q$60)/($P$4-$P$60)+$Q$60-$P$60*($Q$4-$Q$60)/($P$4-$P$60)</f>
        <v>2606.11384163205</v>
      </c>
      <c r="I44" s="41">
        <f>VLOOKUP(D:D,重点院校offre难度排序—叶老师推荐!B:D,3,0)</f>
        <v>41</v>
      </c>
      <c r="J44" s="46">
        <f t="shared" si="0"/>
        <v>-14</v>
      </c>
      <c r="O44" s="105">
        <v>849</v>
      </c>
      <c r="P44" s="103">
        <f>-(($U$2^2-O44^2)^(1/2))+$U$2</f>
        <v>627.725145279072</v>
      </c>
      <c r="Q44" s="109"/>
    </row>
    <row r="45" ht="16.5" spans="2:17">
      <c r="B45" s="24">
        <v>26</v>
      </c>
      <c r="C45" s="67" t="s">
        <v>56</v>
      </c>
      <c r="D45" s="81" t="s">
        <v>989</v>
      </c>
      <c r="E45" s="69">
        <v>9075</v>
      </c>
      <c r="F45" s="70">
        <v>848</v>
      </c>
      <c r="G45" s="71">
        <f t="shared" si="6"/>
        <v>2496.30070902547</v>
      </c>
      <c r="H45" s="72">
        <f>P45*($Q$4-$Q$60)/($P$4-$P$60)+$Q$60-$P$60*($Q$4-$Q$60)/($P$4-$P$60)</f>
        <v>2496.30070902547</v>
      </c>
      <c r="I45" s="41">
        <v>42</v>
      </c>
      <c r="J45" s="46">
        <f t="shared" si="0"/>
        <v>-16</v>
      </c>
      <c r="O45" s="105">
        <v>848</v>
      </c>
      <c r="P45" s="103">
        <f>-(($U$2^2-O45^2)^(1/2))+$U$2</f>
        <v>624.48529452799</v>
      </c>
      <c r="Q45" s="109"/>
    </row>
    <row r="46" ht="16.5" spans="2:17">
      <c r="B46" s="24">
        <v>33</v>
      </c>
      <c r="C46" s="67" t="s">
        <v>72</v>
      </c>
      <c r="D46" s="81" t="s">
        <v>1568</v>
      </c>
      <c r="E46" s="69">
        <v>6100</v>
      </c>
      <c r="F46" s="70">
        <v>847</v>
      </c>
      <c r="G46" s="71">
        <f t="shared" si="6"/>
        <v>2387.94848547688</v>
      </c>
      <c r="H46" s="72">
        <f>P46*($Q$4-$Q$60)/($P$4-$P$60)+$Q$60-$P$60*($Q$4-$Q$60)/($P$4-$P$60)</f>
        <v>2387.94848547688</v>
      </c>
      <c r="I46" s="41">
        <v>43</v>
      </c>
      <c r="J46" s="46">
        <f t="shared" si="0"/>
        <v>-10</v>
      </c>
      <c r="O46" s="105">
        <v>847</v>
      </c>
      <c r="P46" s="103">
        <f>-(($U$2^2-O46^2)^(1/2))+$U$2</f>
        <v>621.288545427835</v>
      </c>
      <c r="Q46" s="109"/>
    </row>
    <row r="47" ht="16.5" spans="2:17">
      <c r="B47" s="24">
        <v>34</v>
      </c>
      <c r="C47" s="67" t="s">
        <v>75</v>
      </c>
      <c r="D47" s="81" t="s">
        <v>998</v>
      </c>
      <c r="E47" s="69">
        <v>6060</v>
      </c>
      <c r="F47" s="70">
        <v>846</v>
      </c>
      <c r="G47" s="71">
        <f t="shared" si="6"/>
        <v>2281.00525453141</v>
      </c>
      <c r="H47" s="72">
        <f>P47*($Q$4-$Q$60)/($P$4-$P$60)+$Q$60-$P$60*($Q$4-$Q$60)/($P$4-$P$60)</f>
        <v>2281.00525453141</v>
      </c>
      <c r="I47" s="41">
        <v>44</v>
      </c>
      <c r="J47" s="46">
        <f t="shared" si="0"/>
        <v>-10</v>
      </c>
      <c r="O47" s="105">
        <v>846</v>
      </c>
      <c r="P47" s="103">
        <f>-(($U$2^2-O47^2)^(1/2))+$U$2</f>
        <v>618.133366271412</v>
      </c>
      <c r="Q47" s="109"/>
    </row>
    <row r="48" ht="16.5" spans="2:17">
      <c r="B48" s="24">
        <v>35</v>
      </c>
      <c r="C48" s="67" t="s">
        <v>80</v>
      </c>
      <c r="D48" s="81" t="s">
        <v>999</v>
      </c>
      <c r="E48" s="69">
        <v>6045</v>
      </c>
      <c r="F48" s="70">
        <v>845</v>
      </c>
      <c r="G48" s="71">
        <f t="shared" si="6"/>
        <v>2175.42215977028</v>
      </c>
      <c r="H48" s="72">
        <f>P48*($Q$4-$Q$60)/($P$4-$P$60)+$Q$60-$P$60*($Q$4-$Q$60)/($P$4-$P$60)</f>
        <v>2175.42215977028</v>
      </c>
      <c r="I48" s="41">
        <v>45</v>
      </c>
      <c r="J48" s="46">
        <f t="shared" si="0"/>
        <v>-10</v>
      </c>
      <c r="O48" s="105">
        <v>845</v>
      </c>
      <c r="P48" s="103">
        <f>-(($U$2^2-O48^2)^(1/2))+$U$2</f>
        <v>615.018315632715</v>
      </c>
      <c r="Q48" s="109"/>
    </row>
    <row r="49" ht="16.5" spans="2:17">
      <c r="B49" s="24">
        <v>36</v>
      </c>
      <c r="C49" s="67" t="s">
        <v>94</v>
      </c>
      <c r="D49" s="81" t="s">
        <v>1569</v>
      </c>
      <c r="E49" s="69">
        <v>6045</v>
      </c>
      <c r="F49" s="70">
        <v>844</v>
      </c>
      <c r="G49" s="71">
        <f t="shared" si="6"/>
        <v>2071.15315756441</v>
      </c>
      <c r="H49" s="72">
        <f>P49*($Q$4-$Q$60)/($P$4-$P$60)+$Q$60-$P$60*($Q$4-$Q$60)/($P$4-$P$60)</f>
        <v>2071.15315756441</v>
      </c>
      <c r="I49" s="41">
        <v>46</v>
      </c>
      <c r="J49" s="46">
        <f t="shared" si="0"/>
        <v>-10</v>
      </c>
      <c r="O49" s="105">
        <v>844</v>
      </c>
      <c r="P49" s="103">
        <f>-(($U$2^2-O49^2)^(1/2))+$U$2</f>
        <v>611.942035072342</v>
      </c>
      <c r="Q49" s="109"/>
    </row>
    <row r="50" ht="16.5" spans="2:17">
      <c r="B50" s="24">
        <v>37</v>
      </c>
      <c r="C50" s="96" t="s">
        <v>65</v>
      </c>
      <c r="D50" s="81" t="s">
        <v>1570</v>
      </c>
      <c r="E50" s="69">
        <v>6045</v>
      </c>
      <c r="F50" s="70">
        <v>843</v>
      </c>
      <c r="G50" s="71">
        <f t="shared" si="6"/>
        <v>1968.15479495464</v>
      </c>
      <c r="H50" s="72">
        <f>P50*($Q$4-$Q$60)/($P$4-$P$60)+$Q$60-$P$60*($Q$4-$Q$60)/($P$4-$P$60)</f>
        <v>1968.15479495464</v>
      </c>
      <c r="I50" s="41">
        <v>47</v>
      </c>
      <c r="J50" s="46">
        <f t="shared" si="0"/>
        <v>-10</v>
      </c>
      <c r="O50" s="105">
        <v>843</v>
      </c>
      <c r="P50" s="103">
        <f>-(($U$2^2-O50^2)^(1/2))+$U$2</f>
        <v>608.903242584225</v>
      </c>
      <c r="Q50" s="109"/>
    </row>
    <row r="51" ht="16.5" spans="2:17">
      <c r="B51" s="24">
        <v>38</v>
      </c>
      <c r="C51" s="96" t="s">
        <v>74</v>
      </c>
      <c r="D51" s="81" t="s">
        <v>1571</v>
      </c>
      <c r="E51" s="69">
        <v>6045</v>
      </c>
      <c r="F51" s="70">
        <v>842</v>
      </c>
      <c r="G51" s="71">
        <f t="shared" si="6"/>
        <v>1866.38600960531</v>
      </c>
      <c r="H51" s="72">
        <f>P51*($Q$4-$Q$60)/($P$4-$P$60)+$Q$60-$P$60*($Q$4-$Q$60)/($P$4-$P$60)</f>
        <v>1866.38600960531</v>
      </c>
      <c r="I51" s="41">
        <v>48</v>
      </c>
      <c r="J51" s="46">
        <f t="shared" si="0"/>
        <v>-10</v>
      </c>
      <c r="O51" s="105">
        <v>842</v>
      </c>
      <c r="P51" s="103">
        <f>-(($U$2^2-O51^2)^(1/2))+$U$2</f>
        <v>605.900726693598</v>
      </c>
      <c r="Q51" s="109">
        <v>500</v>
      </c>
    </row>
    <row r="52" ht="16.5" spans="2:17">
      <c r="B52" s="24">
        <v>40</v>
      </c>
      <c r="C52" s="67" t="s">
        <v>79</v>
      </c>
      <c r="D52" s="81" t="s">
        <v>1572</v>
      </c>
      <c r="E52" s="69">
        <v>6030</v>
      </c>
      <c r="F52" s="70">
        <v>841</v>
      </c>
      <c r="G52" s="71">
        <f t="shared" si="6"/>
        <v>1765.8079492069</v>
      </c>
      <c r="H52" s="72">
        <f>P52*($Q$4-$Q$60)/($P$4-$P$60)+$Q$60-$P$60*($Q$4-$Q$60)/($P$4-$P$60)</f>
        <v>1765.8079492069</v>
      </c>
      <c r="I52" s="41">
        <v>49</v>
      </c>
      <c r="J52" s="46">
        <f t="shared" si="0"/>
        <v>-9</v>
      </c>
      <c r="O52" s="105">
        <v>841</v>
      </c>
      <c r="P52" s="103">
        <f>-(($U$2^2-O52^2)^(1/2))+$U$2</f>
        <v>602.933341128781</v>
      </c>
      <c r="Q52" s="109">
        <v>490</v>
      </c>
    </row>
    <row r="53" ht="16.5" spans="2:17">
      <c r="B53" s="24">
        <v>41</v>
      </c>
      <c r="C53" s="67" t="s">
        <v>86</v>
      </c>
      <c r="D53" s="81" t="s">
        <v>1573</v>
      </c>
      <c r="E53" s="69">
        <v>6000</v>
      </c>
      <c r="F53" s="70">
        <v>840</v>
      </c>
      <c r="G53" s="71">
        <f t="shared" si="6"/>
        <v>1666.38380806474</v>
      </c>
      <c r="H53" s="72">
        <f>P53*($Q$4-$Q$60)/($P$4-$P$60)+$Q$60-$P$60*($Q$4-$Q$60)/($P$4-$P$60)</f>
        <v>1666.38380806474</v>
      </c>
      <c r="I53" s="41">
        <v>50</v>
      </c>
      <c r="J53" s="46">
        <f t="shared" si="0"/>
        <v>-9</v>
      </c>
      <c r="O53" s="105">
        <v>840</v>
      </c>
      <c r="P53" s="103">
        <f>-(($U$2^2-O53^2)^(1/2))+$U$2</f>
        <v>600</v>
      </c>
      <c r="Q53" s="109"/>
    </row>
    <row r="54" ht="16.5" spans="2:17">
      <c r="B54" s="24">
        <v>42</v>
      </c>
      <c r="C54" s="67" t="s">
        <v>81</v>
      </c>
      <c r="D54" s="81" t="s">
        <v>1004</v>
      </c>
      <c r="E54" s="69">
        <v>5068</v>
      </c>
      <c r="F54" s="70">
        <v>839</v>
      </c>
      <c r="G54" s="71">
        <f t="shared" si="6"/>
        <v>1568.07867891507</v>
      </c>
      <c r="H54" s="72">
        <f>P54*($Q$4-$Q$60)/($P$4-$P$60)+$Q$60-$P$60*($Q$4-$Q$60)/($P$4-$P$60)</f>
        <v>1568.07867891507</v>
      </c>
      <c r="I54" s="41">
        <v>51</v>
      </c>
      <c r="J54" s="46">
        <f t="shared" si="0"/>
        <v>-9</v>
      </c>
      <c r="O54" s="105">
        <v>839</v>
      </c>
      <c r="P54" s="103">
        <f>-(($U$2^2-O54^2)^(1/2))+$U$2</f>
        <v>597.099673427478</v>
      </c>
      <c r="Q54" s="109"/>
    </row>
    <row r="55" ht="16.5" spans="2:17">
      <c r="B55" s="24">
        <v>43</v>
      </c>
      <c r="C55" s="67" t="s">
        <v>82</v>
      </c>
      <c r="D55" s="81" t="s">
        <v>1005</v>
      </c>
      <c r="E55" s="69">
        <v>5068</v>
      </c>
      <c r="F55" s="70">
        <v>838</v>
      </c>
      <c r="G55" s="71">
        <f t="shared" si="6"/>
        <v>1470.8594182691</v>
      </c>
      <c r="H55" s="72">
        <f>P55*($Q$4-$Q$60)/($P$4-$P$60)+$Q$60-$P$60*($Q$4-$Q$60)/($P$4-$P$60)</f>
        <v>1470.8594182691</v>
      </c>
      <c r="I55" s="41">
        <v>52</v>
      </c>
      <c r="J55" s="46">
        <f t="shared" si="0"/>
        <v>-9</v>
      </c>
      <c r="O55" s="105">
        <v>838</v>
      </c>
      <c r="P55" s="103">
        <f>-(($U$2^2-O55^2)^(1/2))+$U$2</f>
        <v>594.231383568632</v>
      </c>
      <c r="Q55" s="109"/>
    </row>
    <row r="56" ht="16.5" spans="2:17">
      <c r="B56" s="24">
        <v>44</v>
      </c>
      <c r="C56" s="67" t="s">
        <v>78</v>
      </c>
      <c r="D56" s="81" t="s">
        <v>1006</v>
      </c>
      <c r="E56" s="69">
        <v>5066</v>
      </c>
      <c r="F56" s="70">
        <v>837</v>
      </c>
      <c r="G56" s="71">
        <f t="shared" si="6"/>
        <v>1374.69452380446</v>
      </c>
      <c r="H56" s="72">
        <f>P56*($Q$4-$Q$60)/($P$4-$P$60)+$Q$60-$P$60*($Q$4-$Q$60)/($P$4-$P$60)</f>
        <v>1374.69452380446</v>
      </c>
      <c r="I56" s="41">
        <v>53</v>
      </c>
      <c r="J56" s="46">
        <f t="shared" si="0"/>
        <v>-9</v>
      </c>
      <c r="O56" s="105">
        <v>837</v>
      </c>
      <c r="P56" s="103">
        <f>-(($U$2^2-O56^2)^(1/2))+$U$2</f>
        <v>591.394201000722</v>
      </c>
      <c r="Q56" s="109"/>
    </row>
    <row r="57" ht="16.5" spans="2:18">
      <c r="B57" s="24">
        <v>45</v>
      </c>
      <c r="C57" s="67" t="s">
        <v>83</v>
      </c>
      <c r="D57" s="81" t="s">
        <v>1007</v>
      </c>
      <c r="E57" s="69">
        <v>5066</v>
      </c>
      <c r="F57" s="70">
        <v>836</v>
      </c>
      <c r="G57" s="71">
        <f t="shared" si="6"/>
        <v>1279.55402251217</v>
      </c>
      <c r="H57" s="72">
        <f>P57*($Q$4-$Q$60)/($P$4-$P$60)+$Q$60-$P$60*($Q$4-$Q$60)/($P$4-$P$60)</f>
        <v>1279.55402251217</v>
      </c>
      <c r="I57" s="41">
        <v>54</v>
      </c>
      <c r="J57" s="46">
        <f t="shared" si="0"/>
        <v>-9</v>
      </c>
      <c r="O57" s="105">
        <v>836</v>
      </c>
      <c r="P57" s="103">
        <f>-(($U$2^2-O57^2)^(1/2))+$U$2</f>
        <v>588.587241420811</v>
      </c>
      <c r="Q57" s="109"/>
      <c r="R57" s="46">
        <v>1000</v>
      </c>
    </row>
    <row r="58" ht="16.5" spans="2:18">
      <c r="B58" s="24">
        <v>46</v>
      </c>
      <c r="C58" s="67" t="s">
        <v>77</v>
      </c>
      <c r="D58" s="81" t="s">
        <v>1008</v>
      </c>
      <c r="E58" s="69">
        <v>5064</v>
      </c>
      <c r="F58" s="70">
        <v>835</v>
      </c>
      <c r="G58" s="71">
        <f t="shared" si="6"/>
        <v>1185.40936846723</v>
      </c>
      <c r="H58" s="72">
        <f>P58*($Q$4-$Q$60)/($P$4-$P$60)+$Q$60-$P$60*($Q$4-$Q$60)/($P$4-$P$60)</f>
        <v>1185.40936846723</v>
      </c>
      <c r="I58" s="41">
        <v>55</v>
      </c>
      <c r="J58" s="46">
        <f t="shared" si="0"/>
        <v>-9</v>
      </c>
      <c r="O58" s="105">
        <v>835</v>
      </c>
      <c r="P58" s="103">
        <f>-(($U$2^2-O58^2)^(1/2))+$U$2</f>
        <v>585.80966262966</v>
      </c>
      <c r="Q58" s="109"/>
      <c r="R58" s="46">
        <v>800</v>
      </c>
    </row>
    <row r="59" ht="16.5" spans="2:17">
      <c r="B59" s="24">
        <v>47</v>
      </c>
      <c r="C59" s="67" t="s">
        <v>73</v>
      </c>
      <c r="D59" s="81" t="s">
        <v>1009</v>
      </c>
      <c r="E59" s="69">
        <v>5064</v>
      </c>
      <c r="F59" s="70">
        <v>834</v>
      </c>
      <c r="G59" s="71">
        <f t="shared" si="6"/>
        <v>1092.23334922945</v>
      </c>
      <c r="H59" s="72">
        <f>P59*($Q$4-$Q$60)/($P$4-$P$60)+$Q$60-$P$60*($Q$4-$Q$60)/($P$4-$P$60)</f>
        <v>1092.23334922945</v>
      </c>
      <c r="I59" s="41">
        <v>56</v>
      </c>
      <c r="J59" s="46">
        <f t="shared" si="0"/>
        <v>-9</v>
      </c>
      <c r="O59" s="105">
        <v>834</v>
      </c>
      <c r="P59" s="103">
        <f>-(($U$2^2-O59^2)^(1/2))+$U$2</f>
        <v>583.060661770246</v>
      </c>
      <c r="Q59" s="109"/>
    </row>
    <row r="60" ht="16.5" spans="2:17">
      <c r="B60" s="24">
        <v>48</v>
      </c>
      <c r="C60" s="67" t="s">
        <v>98</v>
      </c>
      <c r="D60" s="97" t="s">
        <v>1010</v>
      </c>
      <c r="E60" s="69">
        <v>5062</v>
      </c>
      <c r="F60" s="70">
        <v>833</v>
      </c>
      <c r="G60" s="71">
        <f t="shared" si="6"/>
        <v>1000</v>
      </c>
      <c r="H60" s="72">
        <f>P60*($Q$4-$Q$60)/($P$4-$P$60)+$Q$60-$P$60*($Q$4-$Q$60)/($P$4-$P$60)</f>
        <v>1000</v>
      </c>
      <c r="I60" s="41">
        <v>57</v>
      </c>
      <c r="J60" s="46">
        <f t="shared" si="0"/>
        <v>-9</v>
      </c>
      <c r="K60" s="106" t="s">
        <v>1574</v>
      </c>
      <c r="O60" s="105">
        <v>833</v>
      </c>
      <c r="P60" s="103">
        <f>-(($U$2^2-O60^2)^(1/2))+$U$2</f>
        <v>580.339472795095</v>
      </c>
      <c r="Q60" s="109">
        <v>1000</v>
      </c>
    </row>
    <row r="61" ht="16.5" spans="2:17">
      <c r="B61" s="24">
        <v>49</v>
      </c>
      <c r="C61" s="96" t="s">
        <v>87</v>
      </c>
      <c r="D61" s="81" t="s">
        <v>1011</v>
      </c>
      <c r="E61" s="69">
        <v>5062</v>
      </c>
      <c r="F61" s="70">
        <v>832</v>
      </c>
      <c r="G61" s="71">
        <f t="shared" si="6"/>
        <v>920</v>
      </c>
      <c r="H61" s="72">
        <f t="shared" ref="H61:H90" si="7">P61*($Q$61-$Q$90)/($P$61-$P$90)+$Q$90-$P$90*($Q$61-$Q$90)/($P$61-$P$90)</f>
        <v>920</v>
      </c>
      <c r="I61" s="41">
        <v>58</v>
      </c>
      <c r="J61" s="46">
        <f t="shared" si="0"/>
        <v>-9</v>
      </c>
      <c r="O61" s="105">
        <v>832</v>
      </c>
      <c r="P61" s="103">
        <f>-(($U$2^2-O61^2)^(1/2))+$U$2</f>
        <v>577.645364139667</v>
      </c>
      <c r="Q61" s="109">
        <v>920</v>
      </c>
    </row>
    <row r="62" ht="16.5" spans="2:17">
      <c r="B62" s="24">
        <v>50</v>
      </c>
      <c r="C62" s="67" t="s">
        <v>95</v>
      </c>
      <c r="D62" s="81" t="s">
        <v>1012</v>
      </c>
      <c r="E62" s="69">
        <v>5062</v>
      </c>
      <c r="F62" s="70">
        <v>831</v>
      </c>
      <c r="G62" s="71">
        <f t="shared" si="6"/>
        <v>903.707196556647</v>
      </c>
      <c r="H62" s="72">
        <f t="shared" si="7"/>
        <v>903.707196556647</v>
      </c>
      <c r="I62" s="41">
        <v>59</v>
      </c>
      <c r="J62" s="46">
        <f t="shared" si="0"/>
        <v>-9</v>
      </c>
      <c r="O62" s="105">
        <v>831</v>
      </c>
      <c r="P62" s="103">
        <f>-(($U$2^2-O62^2)^(1/2))+$U$2</f>
        <v>574.977636581665</v>
      </c>
      <c r="Q62" s="109"/>
    </row>
    <row r="63" ht="16.5" spans="2:17">
      <c r="B63" s="24">
        <v>51</v>
      </c>
      <c r="C63" s="67" t="s">
        <v>93</v>
      </c>
      <c r="D63" s="81" t="s">
        <v>1013</v>
      </c>
      <c r="E63" s="69">
        <v>5059</v>
      </c>
      <c r="F63" s="70">
        <v>830</v>
      </c>
      <c r="G63" s="71">
        <f t="shared" si="6"/>
        <v>887.571427345857</v>
      </c>
      <c r="H63" s="72">
        <f t="shared" si="7"/>
        <v>887.571427345857</v>
      </c>
      <c r="I63" s="41">
        <v>60</v>
      </c>
      <c r="J63" s="46">
        <f t="shared" si="0"/>
        <v>-9</v>
      </c>
      <c r="O63" s="105">
        <v>830</v>
      </c>
      <c r="P63" s="103">
        <f>-(($U$2^2-O63^2)^(1/2))+$U$2</f>
        <v>572.335621268411</v>
      </c>
      <c r="Q63" s="109"/>
    </row>
    <row r="64" ht="16.5" spans="2:17">
      <c r="B64" s="24">
        <v>52</v>
      </c>
      <c r="C64" s="67" t="s">
        <v>96</v>
      </c>
      <c r="D64" s="81" t="s">
        <v>1014</v>
      </c>
      <c r="E64" s="69">
        <v>5059</v>
      </c>
      <c r="F64" s="70">
        <v>829</v>
      </c>
      <c r="G64" s="71">
        <f t="shared" si="6"/>
        <v>871.588781796359</v>
      </c>
      <c r="H64" s="72">
        <f t="shared" si="7"/>
        <v>871.588781796359</v>
      </c>
      <c r="I64" s="41">
        <v>61</v>
      </c>
      <c r="J64" s="46">
        <f t="shared" si="0"/>
        <v>-9</v>
      </c>
      <c r="O64" s="105">
        <v>829</v>
      </c>
      <c r="P64" s="103">
        <f>-(($U$2^2-O64^2)^(1/2))+$U$2</f>
        <v>569.718677896424</v>
      </c>
      <c r="Q64" s="109"/>
    </row>
    <row r="65" ht="16.5" spans="2:17">
      <c r="B65" s="24">
        <v>53</v>
      </c>
      <c r="C65" s="67" t="s">
        <v>97</v>
      </c>
      <c r="D65" s="81" t="s">
        <v>1015</v>
      </c>
      <c r="E65" s="69">
        <v>5059</v>
      </c>
      <c r="F65" s="70">
        <v>828</v>
      </c>
      <c r="G65" s="71">
        <f t="shared" si="6"/>
        <v>855.755513422858</v>
      </c>
      <c r="H65" s="72">
        <f t="shared" si="7"/>
        <v>855.755513422858</v>
      </c>
      <c r="I65" s="41">
        <v>62</v>
      </c>
      <c r="J65" s="46">
        <f t="shared" si="0"/>
        <v>-9</v>
      </c>
      <c r="O65" s="105">
        <v>828</v>
      </c>
      <c r="P65" s="103">
        <f>-(($U$2^2-O65^2)^(1/2))+$U$2</f>
        <v>567.126193029098</v>
      </c>
      <c r="Q65" s="109"/>
    </row>
    <row r="66" ht="16.5" spans="2:17">
      <c r="B66" s="24">
        <v>54</v>
      </c>
      <c r="C66" s="118" t="s">
        <v>99</v>
      </c>
      <c r="D66" s="81" t="s">
        <v>1016</v>
      </c>
      <c r="E66" s="69">
        <v>5056</v>
      </c>
      <c r="F66" s="70">
        <v>827</v>
      </c>
      <c r="G66" s="71">
        <f t="shared" si="6"/>
        <v>840.068030317846</v>
      </c>
      <c r="H66" s="72">
        <f t="shared" si="7"/>
        <v>840.068030317846</v>
      </c>
      <c r="I66" s="41">
        <v>63</v>
      </c>
      <c r="J66" s="46">
        <f t="shared" si="0"/>
        <v>-9</v>
      </c>
      <c r="O66" s="105">
        <v>827</v>
      </c>
      <c r="P66" s="103">
        <f>-(($U$2^2-O66^2)^(1/2))+$U$2</f>
        <v>564.557578539858</v>
      </c>
      <c r="Q66" s="109"/>
    </row>
    <row r="67" ht="16.5" spans="2:17">
      <c r="B67" s="24">
        <v>55</v>
      </c>
      <c r="C67" s="67" t="s">
        <v>101</v>
      </c>
      <c r="D67" s="81" t="s">
        <v>1017</v>
      </c>
      <c r="E67" s="69">
        <v>5056</v>
      </c>
      <c r="F67" s="70">
        <v>826</v>
      </c>
      <c r="G67" s="71">
        <f t="shared" si="6"/>
        <v>824.52288634109</v>
      </c>
      <c r="H67" s="72">
        <f t="shared" si="7"/>
        <v>824.52288634109</v>
      </c>
      <c r="I67" s="41">
        <v>64</v>
      </c>
      <c r="J67" s="46">
        <f t="shared" si="0"/>
        <v>-9</v>
      </c>
      <c r="O67" s="105">
        <v>826</v>
      </c>
      <c r="P67" s="103">
        <f>-(($U$2^2-O67^2)^(1/2))+$U$2</f>
        <v>562.012270169566</v>
      </c>
      <c r="Q67" s="109"/>
    </row>
    <row r="68" ht="16.5" spans="2:17">
      <c r="B68" s="24">
        <v>56</v>
      </c>
      <c r="C68" s="67" t="s">
        <v>102</v>
      </c>
      <c r="D68" s="81" t="s">
        <v>1018</v>
      </c>
      <c r="E68" s="69">
        <v>5056</v>
      </c>
      <c r="F68" s="70">
        <v>825</v>
      </c>
      <c r="G68" s="71">
        <f t="shared" si="6"/>
        <v>809.116772945169</v>
      </c>
      <c r="H68" s="72">
        <f t="shared" si="7"/>
        <v>809.116772945169</v>
      </c>
      <c r="I68" s="41">
        <v>65</v>
      </c>
      <c r="J68" s="46">
        <f t="shared" ref="J68:J131" si="8">B68-I68</f>
        <v>-9</v>
      </c>
      <c r="O68" s="105">
        <v>825</v>
      </c>
      <c r="P68" s="103">
        <f>-(($U$2^2-O68^2)^(1/2))+$U$2</f>
        <v>559.489726188054</v>
      </c>
      <c r="Q68" s="109"/>
    </row>
    <row r="69" ht="16.5" spans="2:17">
      <c r="B69" s="24">
        <v>57</v>
      </c>
      <c r="C69" s="67" t="s">
        <v>103</v>
      </c>
      <c r="D69" s="81" t="s">
        <v>1019</v>
      </c>
      <c r="E69" s="69">
        <v>5056</v>
      </c>
      <c r="F69" s="70">
        <v>824</v>
      </c>
      <c r="G69" s="71">
        <f t="shared" si="6"/>
        <v>793.846511581797</v>
      </c>
      <c r="H69" s="72">
        <f t="shared" si="7"/>
        <v>793.846511581797</v>
      </c>
      <c r="I69" s="41">
        <v>66</v>
      </c>
      <c r="J69" s="46">
        <f t="shared" si="8"/>
        <v>-9</v>
      </c>
      <c r="O69" s="105">
        <v>824</v>
      </c>
      <c r="P69" s="103">
        <f>-(($U$2^2-O69^2)^(1/2))+$U$2</f>
        <v>556.989426150765</v>
      </c>
      <c r="Q69" s="109"/>
    </row>
    <row r="70" ht="16.5" spans="2:17">
      <c r="B70" s="24">
        <v>58</v>
      </c>
      <c r="C70" s="67" t="s">
        <v>104</v>
      </c>
      <c r="D70" s="81" t="s">
        <v>1020</v>
      </c>
      <c r="E70" s="69">
        <v>5051</v>
      </c>
      <c r="F70" s="70">
        <v>823</v>
      </c>
      <c r="G70" s="71">
        <f t="shared" si="6"/>
        <v>778.709046639267</v>
      </c>
      <c r="H70" s="72">
        <f t="shared" si="7"/>
        <v>778.709046639267</v>
      </c>
      <c r="I70" s="41">
        <v>67</v>
      </c>
      <c r="J70" s="46">
        <f t="shared" si="8"/>
        <v>-9</v>
      </c>
      <c r="O70" s="105">
        <v>823</v>
      </c>
      <c r="P70" s="103">
        <f>-(($U$2^2-O70^2)^(1/2))+$U$2</f>
        <v>554.510869742356</v>
      </c>
      <c r="Q70" s="109"/>
    </row>
    <row r="71" ht="16.5" spans="2:17">
      <c r="B71" s="24">
        <v>59</v>
      </c>
      <c r="C71" s="67" t="s">
        <v>105</v>
      </c>
      <c r="D71" s="81" t="s">
        <v>1021</v>
      </c>
      <c r="E71" s="69">
        <v>5051</v>
      </c>
      <c r="F71" s="70">
        <v>822</v>
      </c>
      <c r="G71" s="71">
        <f t="shared" si="6"/>
        <v>763.70143886627</v>
      </c>
      <c r="H71" s="72">
        <f t="shared" si="7"/>
        <v>763.70143886627</v>
      </c>
      <c r="I71" s="41">
        <v>68</v>
      </c>
      <c r="J71" s="46">
        <f t="shared" si="8"/>
        <v>-9</v>
      </c>
      <c r="O71" s="105">
        <v>822</v>
      </c>
      <c r="P71" s="103">
        <f>-(($U$2^2-O71^2)^(1/2))+$U$2</f>
        <v>552.053575699934</v>
      </c>
      <c r="Q71" s="109"/>
    </row>
    <row r="72" ht="16.5" spans="2:17">
      <c r="B72" s="24">
        <v>60</v>
      </c>
      <c r="C72" s="67" t="s">
        <v>106</v>
      </c>
      <c r="D72" s="81" t="s">
        <v>1022</v>
      </c>
      <c r="E72" s="69">
        <v>5049</v>
      </c>
      <c r="F72" s="70">
        <v>821</v>
      </c>
      <c r="G72" s="71">
        <f t="shared" si="6"/>
        <v>748.820859241755</v>
      </c>
      <c r="H72" s="72">
        <f t="shared" si="7"/>
        <v>748.820859241755</v>
      </c>
      <c r="I72" s="41">
        <v>69</v>
      </c>
      <c r="J72" s="46">
        <f t="shared" si="8"/>
        <v>-9</v>
      </c>
      <c r="O72" s="105">
        <v>821</v>
      </c>
      <c r="P72" s="103">
        <f>-(($U$2^2-O72^2)^(1/2))+$U$2</f>
        <v>549.617080809329</v>
      </c>
      <c r="Q72" s="109"/>
    </row>
    <row r="73" ht="16.5" spans="2:17">
      <c r="B73" s="24">
        <v>61</v>
      </c>
      <c r="C73" s="67" t="s">
        <v>107</v>
      </c>
      <c r="D73" s="81" t="s">
        <v>1023</v>
      </c>
      <c r="E73" s="69">
        <v>5049</v>
      </c>
      <c r="F73" s="70">
        <v>820</v>
      </c>
      <c r="G73" s="71">
        <f t="shared" si="6"/>
        <v>734.064583254364</v>
      </c>
      <c r="H73" s="72">
        <f t="shared" si="7"/>
        <v>734.064583254364</v>
      </c>
      <c r="I73" s="41">
        <v>70</v>
      </c>
      <c r="J73" s="46">
        <f t="shared" si="8"/>
        <v>-9</v>
      </c>
      <c r="O73" s="105">
        <v>820</v>
      </c>
      <c r="P73" s="103">
        <f>-(($U$2^2-O73^2)^(1/2))+$U$2</f>
        <v>547.20093896843</v>
      </c>
      <c r="Q73" s="109"/>
    </row>
    <row r="74" ht="16.5" spans="2:17">
      <c r="B74" s="24">
        <v>62</v>
      </c>
      <c r="C74" s="67" t="s">
        <v>108</v>
      </c>
      <c r="D74" s="81" t="s">
        <v>1024</v>
      </c>
      <c r="E74" s="69">
        <v>5049</v>
      </c>
      <c r="F74" s="70">
        <v>819</v>
      </c>
      <c r="G74" s="71">
        <f t="shared" si="6"/>
        <v>719.42998555849</v>
      </c>
      <c r="H74" s="72">
        <f t="shared" si="7"/>
        <v>719.42998555849</v>
      </c>
      <c r="I74" s="41">
        <v>71</v>
      </c>
      <c r="J74" s="46">
        <f t="shared" si="8"/>
        <v>-9</v>
      </c>
      <c r="O74" s="105">
        <v>819</v>
      </c>
      <c r="P74" s="103">
        <f>-(($U$2^2-O74^2)^(1/2))+$U$2</f>
        <v>544.804720312181</v>
      </c>
      <c r="Q74" s="109"/>
    </row>
    <row r="75" ht="16.5" spans="2:17">
      <c r="B75" s="24">
        <v>65</v>
      </c>
      <c r="C75" s="67" t="s">
        <v>109</v>
      </c>
      <c r="D75" s="81" t="s">
        <v>1025</v>
      </c>
      <c r="E75" s="69">
        <v>4082</v>
      </c>
      <c r="F75" s="70">
        <v>818</v>
      </c>
      <c r="G75" s="71">
        <f t="shared" si="6"/>
        <v>704.91453497705</v>
      </c>
      <c r="H75" s="72">
        <f t="shared" si="7"/>
        <v>704.91453497705</v>
      </c>
      <c r="I75" s="41">
        <v>72</v>
      </c>
      <c r="J75" s="46">
        <f t="shared" si="8"/>
        <v>-7</v>
      </c>
      <c r="O75" s="105">
        <v>818</v>
      </c>
      <c r="P75" s="103">
        <f>-(($U$2^2-O75^2)^(1/2))+$U$2</f>
        <v>542.428010394361</v>
      </c>
      <c r="Q75" s="109"/>
    </row>
    <row r="76" ht="16.5" spans="2:17">
      <c r="B76" s="24">
        <v>66</v>
      </c>
      <c r="C76" s="67" t="s">
        <v>110</v>
      </c>
      <c r="D76" s="81" t="s">
        <v>1026</v>
      </c>
      <c r="E76" s="69">
        <v>4082</v>
      </c>
      <c r="F76" s="70">
        <v>817</v>
      </c>
      <c r="G76" s="71">
        <f t="shared" si="6"/>
        <v>690.515789823859</v>
      </c>
      <c r="H76" s="72">
        <f t="shared" si="7"/>
        <v>690.515789823859</v>
      </c>
      <c r="I76" s="41">
        <v>73</v>
      </c>
      <c r="J76" s="46">
        <f t="shared" si="8"/>
        <v>-7</v>
      </c>
      <c r="O76" s="105">
        <v>817</v>
      </c>
      <c r="P76" s="103">
        <f>-(($U$2^2-O76^2)^(1/2))+$U$2</f>
        <v>540.070409421676</v>
      </c>
      <c r="Q76" s="109"/>
    </row>
    <row r="77" ht="16.5" spans="2:17">
      <c r="B77" s="24">
        <v>67</v>
      </c>
      <c r="C77" s="67" t="s">
        <v>111</v>
      </c>
      <c r="D77" s="81" t="s">
        <v>1027</v>
      </c>
      <c r="E77" s="69">
        <v>4073</v>
      </c>
      <c r="F77" s="70">
        <v>816</v>
      </c>
      <c r="G77" s="71">
        <f t="shared" si="6"/>
        <v>676.231393520973</v>
      </c>
      <c r="H77" s="72">
        <f t="shared" si="7"/>
        <v>676.231393520973</v>
      </c>
      <c r="I77" s="41">
        <v>74</v>
      </c>
      <c r="J77" s="46">
        <f t="shared" si="8"/>
        <v>-7</v>
      </c>
      <c r="O77" s="105">
        <v>816</v>
      </c>
      <c r="P77" s="103">
        <f>-(($U$2^2-O77^2)^(1/2))+$U$2</f>
        <v>537.731531536166</v>
      </c>
      <c r="Q77" s="109"/>
    </row>
    <row r="78" ht="16.5" spans="2:17">
      <c r="B78" s="24">
        <v>69</v>
      </c>
      <c r="C78" s="67" t="s">
        <v>112</v>
      </c>
      <c r="D78" s="81" t="s">
        <v>1575</v>
      </c>
      <c r="E78" s="69">
        <v>3100</v>
      </c>
      <c r="F78" s="70">
        <v>815</v>
      </c>
      <c r="G78" s="71">
        <f t="shared" si="6"/>
        <v>662.059070488536</v>
      </c>
      <c r="H78" s="72">
        <f t="shared" si="7"/>
        <v>662.059070488536</v>
      </c>
      <c r="I78" s="41">
        <v>75</v>
      </c>
      <c r="J78" s="46">
        <f t="shared" si="8"/>
        <v>-6</v>
      </c>
      <c r="O78" s="105">
        <v>815</v>
      </c>
      <c r="P78" s="103">
        <f>-(($U$2^2-O78^2)^(1/2))+$U$2</f>
        <v>535.411004142217</v>
      </c>
      <c r="Q78" s="109"/>
    </row>
    <row r="79" ht="16.5" spans="2:17">
      <c r="B79" s="24">
        <v>70</v>
      </c>
      <c r="C79" s="96" t="s">
        <v>113</v>
      </c>
      <c r="D79" s="81" t="s">
        <v>1028</v>
      </c>
      <c r="E79" s="69">
        <v>3100</v>
      </c>
      <c r="F79" s="70">
        <v>814</v>
      </c>
      <c r="G79" s="71">
        <f t="shared" si="6"/>
        <v>647.996622286727</v>
      </c>
      <c r="H79" s="72">
        <f t="shared" si="7"/>
        <v>647.996622286727</v>
      </c>
      <c r="I79" s="41">
        <v>76</v>
      </c>
      <c r="J79" s="46">
        <f t="shared" si="8"/>
        <v>-6</v>
      </c>
      <c r="O79" s="105">
        <v>814</v>
      </c>
      <c r="P79" s="103">
        <f>-(($U$2^2-O79^2)^(1/2))+$U$2</f>
        <v>533.108467274859</v>
      </c>
      <c r="Q79" s="109"/>
    </row>
    <row r="80" ht="16.5" spans="2:17">
      <c r="B80" s="24">
        <v>71</v>
      </c>
      <c r="C80" s="67" t="s">
        <v>114</v>
      </c>
      <c r="D80" s="81" t="s">
        <v>1029</v>
      </c>
      <c r="E80" s="69">
        <v>3045</v>
      </c>
      <c r="F80" s="70">
        <v>813</v>
      </c>
      <c r="G80" s="71">
        <f t="shared" si="6"/>
        <v>634.041923991118</v>
      </c>
      <c r="H80" s="72">
        <f t="shared" si="7"/>
        <v>634.041923991118</v>
      </c>
      <c r="I80" s="41">
        <v>77</v>
      </c>
      <c r="J80" s="46">
        <f t="shared" si="8"/>
        <v>-6</v>
      </c>
      <c r="O80" s="105">
        <v>813</v>
      </c>
      <c r="P80" s="103">
        <f>-(($U$2^2-O80^2)^(1/2))+$U$2</f>
        <v>530.82357300628</v>
      </c>
      <c r="Q80" s="109"/>
    </row>
    <row r="81" ht="16.5" spans="2:17">
      <c r="B81" s="24">
        <v>72</v>
      </c>
      <c r="C81" s="67" t="s">
        <v>115</v>
      </c>
      <c r="D81" s="81" t="s">
        <v>1030</v>
      </c>
      <c r="E81" s="69">
        <v>3045</v>
      </c>
      <c r="F81" s="70">
        <v>812</v>
      </c>
      <c r="G81" s="71">
        <f t="shared" si="6"/>
        <v>620.192920784425</v>
      </c>
      <c r="H81" s="72">
        <f t="shared" si="7"/>
        <v>620.192920784425</v>
      </c>
      <c r="I81" s="41">
        <v>78</v>
      </c>
      <c r="J81" s="46">
        <f t="shared" si="8"/>
        <v>-6</v>
      </c>
      <c r="O81" s="105">
        <v>812</v>
      </c>
      <c r="P81" s="103">
        <f>-(($U$2^2-O81^2)^(1/2))+$U$2</f>
        <v>528.555984887772</v>
      </c>
      <c r="Q81" s="109"/>
    </row>
    <row r="82" ht="16.5" spans="2:17">
      <c r="B82" s="24">
        <v>73</v>
      </c>
      <c r="C82" s="67" t="s">
        <v>116</v>
      </c>
      <c r="D82" s="81" t="s">
        <v>1031</v>
      </c>
      <c r="E82" s="69">
        <v>3045</v>
      </c>
      <c r="F82" s="70">
        <v>811</v>
      </c>
      <c r="G82" s="71">
        <f t="shared" si="6"/>
        <v>606.447624749044</v>
      </c>
      <c r="H82" s="72">
        <f t="shared" si="7"/>
        <v>606.447624749044</v>
      </c>
      <c r="I82" s="41">
        <v>79</v>
      </c>
      <c r="J82" s="46">
        <f t="shared" si="8"/>
        <v>-6</v>
      </c>
      <c r="O82" s="105">
        <v>811</v>
      </c>
      <c r="P82" s="103">
        <f>-(($U$2^2-O82^2)^(1/2))+$U$2</f>
        <v>526.305377424546</v>
      </c>
      <c r="Q82" s="109"/>
    </row>
    <row r="83" ht="16.5" spans="2:17">
      <c r="B83" s="24">
        <v>74</v>
      </c>
      <c r="C83" s="67" t="s">
        <v>117</v>
      </c>
      <c r="D83" s="81" t="s">
        <v>1032</v>
      </c>
      <c r="E83" s="69">
        <v>3045</v>
      </c>
      <c r="F83" s="70">
        <v>810</v>
      </c>
      <c r="G83" s="71">
        <f t="shared" si="6"/>
        <v>592.804111846106</v>
      </c>
      <c r="H83" s="72">
        <f t="shared" si="7"/>
        <v>592.804111846106</v>
      </c>
      <c r="I83" s="41">
        <v>80</v>
      </c>
      <c r="J83" s="46">
        <f t="shared" si="8"/>
        <v>-6</v>
      </c>
      <c r="O83" s="105">
        <v>810</v>
      </c>
      <c r="P83" s="103">
        <f>-(($U$2^2-O83^2)^(1/2))+$U$2</f>
        <v>524.071435581102</v>
      </c>
      <c r="Q83" s="109"/>
    </row>
    <row r="84" ht="16.5" spans="2:17">
      <c r="B84" s="24">
        <v>75</v>
      </c>
      <c r="C84" s="67" t="s">
        <v>119</v>
      </c>
      <c r="D84" s="81" t="s">
        <v>1033</v>
      </c>
      <c r="E84" s="69">
        <v>3045</v>
      </c>
      <c r="F84" s="70">
        <v>809</v>
      </c>
      <c r="G84" s="71">
        <f t="shared" si="6"/>
        <v>579.260519067935</v>
      </c>
      <c r="H84" s="72">
        <f t="shared" si="7"/>
        <v>579.260519067935</v>
      </c>
      <c r="I84" s="41">
        <v>81</v>
      </c>
      <c r="J84" s="46">
        <f t="shared" si="8"/>
        <v>-6</v>
      </c>
      <c r="O84" s="105">
        <v>809</v>
      </c>
      <c r="P84" s="103">
        <f>-(($U$2^2-O84^2)^(1/2))+$U$2</f>
        <v>521.853854314974</v>
      </c>
      <c r="Q84" s="109"/>
    </row>
    <row r="85" ht="16.5" spans="2:17">
      <c r="B85" s="24">
        <v>76</v>
      </c>
      <c r="C85" s="67" t="s">
        <v>120</v>
      </c>
      <c r="D85" s="81" t="s">
        <v>1034</v>
      </c>
      <c r="E85" s="69">
        <v>3045</v>
      </c>
      <c r="F85" s="70">
        <v>808</v>
      </c>
      <c r="G85" s="71">
        <f t="shared" si="6"/>
        <v>565.815041751909</v>
      </c>
      <c r="H85" s="72">
        <f t="shared" si="7"/>
        <v>565.815041751909</v>
      </c>
      <c r="I85" s="41">
        <v>82</v>
      </c>
      <c r="J85" s="46">
        <f t="shared" si="8"/>
        <v>-6</v>
      </c>
      <c r="O85" s="105">
        <v>808</v>
      </c>
      <c r="P85" s="103">
        <f>-(($U$2^2-O85^2)^(1/2))+$U$2</f>
        <v>519.652338136917</v>
      </c>
      <c r="Q85" s="109"/>
    </row>
    <row r="86" ht="16.5" spans="2:17">
      <c r="B86" s="24">
        <v>77</v>
      </c>
      <c r="C86" s="67" t="s">
        <v>121</v>
      </c>
      <c r="D86" s="81" t="s">
        <v>1035</v>
      </c>
      <c r="E86" s="69">
        <v>3038</v>
      </c>
      <c r="F86" s="70">
        <v>807</v>
      </c>
      <c r="G86" s="71">
        <f t="shared" si="6"/>
        <v>552.465931044663</v>
      </c>
      <c r="H86" s="72">
        <f t="shared" si="7"/>
        <v>552.465931044663</v>
      </c>
      <c r="I86" s="41">
        <v>83</v>
      </c>
      <c r="J86" s="46">
        <f t="shared" si="8"/>
        <v>-6</v>
      </c>
      <c r="O86" s="105">
        <v>807</v>
      </c>
      <c r="P86" s="103">
        <f>-(($U$2^2-O86^2)^(1/2))+$U$2</f>
        <v>517.4666006957</v>
      </c>
      <c r="Q86" s="109"/>
    </row>
    <row r="87" ht="16.5" spans="2:17">
      <c r="B87" s="24">
        <v>78</v>
      </c>
      <c r="C87" s="67" t="s">
        <v>88</v>
      </c>
      <c r="D87" s="81" t="s">
        <v>1036</v>
      </c>
      <c r="E87" s="69">
        <v>3038</v>
      </c>
      <c r="F87" s="70">
        <v>806</v>
      </c>
      <c r="G87" s="71">
        <f t="shared" si="6"/>
        <v>539.211491506472</v>
      </c>
      <c r="H87" s="72">
        <f t="shared" si="7"/>
        <v>539.211491506472</v>
      </c>
      <c r="I87" s="41">
        <v>84</v>
      </c>
      <c r="J87" s="46">
        <f t="shared" si="8"/>
        <v>-6</v>
      </c>
      <c r="O87" s="105">
        <v>806</v>
      </c>
      <c r="P87" s="103">
        <f>-(($U$2^2-O87^2)^(1/2))+$U$2</f>
        <v>515.296364385857</v>
      </c>
      <c r="Q87" s="109"/>
    </row>
    <row r="88" ht="16.5" spans="2:17">
      <c r="B88" s="24">
        <v>79</v>
      </c>
      <c r="C88" s="67" t="s">
        <v>89</v>
      </c>
      <c r="D88" s="81" t="s">
        <v>128</v>
      </c>
      <c r="E88" s="69">
        <v>3038</v>
      </c>
      <c r="F88" s="70">
        <v>805</v>
      </c>
      <c r="G88" s="71">
        <f t="shared" si="6"/>
        <v>526.050078846444</v>
      </c>
      <c r="H88" s="72">
        <f t="shared" si="7"/>
        <v>526.050078846444</v>
      </c>
      <c r="I88" s="41">
        <v>85</v>
      </c>
      <c r="J88" s="46">
        <f t="shared" si="8"/>
        <v>-6</v>
      </c>
      <c r="O88" s="105">
        <v>805</v>
      </c>
      <c r="P88" s="103">
        <f>-(($U$2^2-O88^2)^(1/2))+$U$2</f>
        <v>513.141359976857</v>
      </c>
      <c r="Q88" s="109"/>
    </row>
    <row r="89" ht="16.5" spans="2:17">
      <c r="B89" s="24">
        <v>80</v>
      </c>
      <c r="C89" s="67" t="s">
        <v>90</v>
      </c>
      <c r="D89" s="81" t="s">
        <v>1037</v>
      </c>
      <c r="E89" s="69">
        <v>3038</v>
      </c>
      <c r="F89" s="70">
        <v>804</v>
      </c>
      <c r="G89" s="71">
        <f t="shared" si="6"/>
        <v>512.980097779906</v>
      </c>
      <c r="H89" s="72">
        <f t="shared" si="7"/>
        <v>512.980097779906</v>
      </c>
      <c r="I89" s="41">
        <v>86</v>
      </c>
      <c r="J89" s="46">
        <f t="shared" si="8"/>
        <v>-6</v>
      </c>
      <c r="O89" s="105">
        <v>804</v>
      </c>
      <c r="P89" s="103">
        <f>-(($U$2^2-O89^2)^(1/2))+$U$2</f>
        <v>511.00132626228</v>
      </c>
      <c r="Q89" s="109"/>
    </row>
    <row r="90" ht="16.5" spans="2:18">
      <c r="B90" s="24">
        <v>81</v>
      </c>
      <c r="C90" s="67" t="s">
        <v>122</v>
      </c>
      <c r="D90" s="81" t="s">
        <v>1038</v>
      </c>
      <c r="E90" s="69">
        <v>3033</v>
      </c>
      <c r="F90" s="70">
        <v>803</v>
      </c>
      <c r="G90" s="71">
        <f t="shared" si="6"/>
        <v>500</v>
      </c>
      <c r="H90" s="72">
        <f t="shared" si="7"/>
        <v>500</v>
      </c>
      <c r="I90" s="41">
        <v>87</v>
      </c>
      <c r="J90" s="46">
        <f t="shared" si="8"/>
        <v>-6</v>
      </c>
      <c r="O90" s="105">
        <v>803</v>
      </c>
      <c r="P90" s="103">
        <f>-(($U$2^2-O90^2)^(1/2))+$U$2</f>
        <v>508.876009727688</v>
      </c>
      <c r="Q90" s="49">
        <v>500</v>
      </c>
      <c r="R90" s="46">
        <v>500</v>
      </c>
    </row>
    <row r="91" ht="16.5" spans="2:18">
      <c r="B91" s="24">
        <v>82</v>
      </c>
      <c r="C91" s="67" t="s">
        <v>123</v>
      </c>
      <c r="D91" s="81" t="s">
        <v>1039</v>
      </c>
      <c r="E91" s="69">
        <v>3033</v>
      </c>
      <c r="F91" s="70">
        <v>802</v>
      </c>
      <c r="G91" s="71">
        <f t="shared" ref="G91:G154" si="9">H91</f>
        <v>490</v>
      </c>
      <c r="H91" s="72">
        <f t="shared" ref="H91:H154" si="10">P91*($Q$91-$Q$892)/($P$91-$P$892)+$Q$892-$P$892*($Q$91-$Q$892)/($P$91-$P$892)</f>
        <v>490</v>
      </c>
      <c r="I91" s="41">
        <v>88</v>
      </c>
      <c r="J91" s="46">
        <f t="shared" si="8"/>
        <v>-6</v>
      </c>
      <c r="O91" s="105">
        <v>802</v>
      </c>
      <c r="P91" s="103">
        <f>-(($U$2^2-O91^2)^(1/2))+$U$2</f>
        <v>506.765164236005</v>
      </c>
      <c r="Q91" s="49">
        <v>490</v>
      </c>
      <c r="R91" s="46">
        <v>490</v>
      </c>
    </row>
    <row r="92" ht="16.5" spans="2:16">
      <c r="B92" s="24">
        <v>83</v>
      </c>
      <c r="C92" s="67" t="s">
        <v>124</v>
      </c>
      <c r="D92" s="81" t="s">
        <v>1040</v>
      </c>
      <c r="E92" s="69">
        <v>3033</v>
      </c>
      <c r="F92" s="70">
        <v>801</v>
      </c>
      <c r="G92" s="71">
        <f t="shared" si="9"/>
        <v>488.386471222072</v>
      </c>
      <c r="H92" s="72">
        <f t="shared" si="10"/>
        <v>488.386471222072</v>
      </c>
      <c r="I92" s="41">
        <v>89</v>
      </c>
      <c r="J92" s="46">
        <f t="shared" si="8"/>
        <v>-6</v>
      </c>
      <c r="O92" s="105">
        <v>801</v>
      </c>
      <c r="P92" s="103">
        <f>-(($U$2^2-O92^2)^(1/2))+$U$2</f>
        <v>504.668550729268</v>
      </c>
    </row>
    <row r="93" ht="16.5" spans="2:16">
      <c r="B93" s="24">
        <v>84</v>
      </c>
      <c r="C93" s="67" t="s">
        <v>125</v>
      </c>
      <c r="D93" s="81" t="s">
        <v>1041</v>
      </c>
      <c r="E93" s="69">
        <v>3032</v>
      </c>
      <c r="F93" s="70">
        <v>800</v>
      </c>
      <c r="G93" s="71">
        <f t="shared" si="9"/>
        <v>486.783716464341</v>
      </c>
      <c r="H93" s="72">
        <f t="shared" si="10"/>
        <v>486.783716464341</v>
      </c>
      <c r="I93" s="41">
        <v>90</v>
      </c>
      <c r="J93" s="46">
        <f t="shared" si="8"/>
        <v>-6</v>
      </c>
      <c r="O93" s="105">
        <v>800</v>
      </c>
      <c r="P93" s="103">
        <f>-(($U$2^2-O93^2)^(1/2))+$U$2</f>
        <v>502.585936945731</v>
      </c>
    </row>
    <row r="94" ht="16.5" spans="2:16">
      <c r="B94" s="24">
        <v>85</v>
      </c>
      <c r="C94" s="67" t="s">
        <v>126</v>
      </c>
      <c r="D94" s="81" t="s">
        <v>1576</v>
      </c>
      <c r="E94" s="69">
        <v>3030</v>
      </c>
      <c r="F94" s="70">
        <v>799</v>
      </c>
      <c r="G94" s="71">
        <f t="shared" si="9"/>
        <v>485.191562004591</v>
      </c>
      <c r="H94" s="72">
        <f t="shared" si="10"/>
        <v>485.191562004591</v>
      </c>
      <c r="I94" s="41">
        <v>91</v>
      </c>
      <c r="J94" s="46">
        <f t="shared" si="8"/>
        <v>-6</v>
      </c>
      <c r="O94" s="105">
        <v>799</v>
      </c>
      <c r="P94" s="103">
        <f>-(($U$2^2-O94^2)^(1/2))+$U$2</f>
        <v>500.517097151371</v>
      </c>
    </row>
    <row r="95" ht="16.5" spans="2:16">
      <c r="B95" s="24">
        <v>86</v>
      </c>
      <c r="C95" s="67" t="s">
        <v>127</v>
      </c>
      <c r="D95" s="81" t="s">
        <v>1577</v>
      </c>
      <c r="E95" s="69">
        <v>3030</v>
      </c>
      <c r="F95" s="70">
        <v>798</v>
      </c>
      <c r="G95" s="71">
        <f t="shared" si="9"/>
        <v>483.609838948026</v>
      </c>
      <c r="H95" s="72">
        <f t="shared" si="10"/>
        <v>483.609838948026</v>
      </c>
      <c r="I95" s="41">
        <v>92</v>
      </c>
      <c r="J95" s="46">
        <f t="shared" si="8"/>
        <v>-6</v>
      </c>
      <c r="O95" s="105">
        <v>798</v>
      </c>
      <c r="P95" s="103">
        <f>-(($U$2^2-O95^2)^(1/2))+$U$2</f>
        <v>498.461811884894</v>
      </c>
    </row>
    <row r="96" ht="16.5" spans="2:16">
      <c r="B96" s="24">
        <v>87</v>
      </c>
      <c r="C96" s="67" t="s">
        <v>128</v>
      </c>
      <c r="D96" s="81" t="s">
        <v>1578</v>
      </c>
      <c r="E96" s="69">
        <v>3030</v>
      </c>
      <c r="F96" s="70">
        <v>797</v>
      </c>
      <c r="G96" s="71">
        <f t="shared" si="9"/>
        <v>482.038383040791</v>
      </c>
      <c r="H96" s="72">
        <f t="shared" si="10"/>
        <v>482.038383040791</v>
      </c>
      <c r="I96" s="41">
        <v>93</v>
      </c>
      <c r="J96" s="46">
        <f t="shared" si="8"/>
        <v>-6</v>
      </c>
      <c r="O96" s="105">
        <v>797</v>
      </c>
      <c r="P96" s="103">
        <f>-(($U$2^2-O96^2)^(1/2))+$U$2</f>
        <v>496.419867715432</v>
      </c>
    </row>
    <row r="97" ht="16.5" spans="2:16">
      <c r="B97" s="24">
        <v>88</v>
      </c>
      <c r="C97" s="67" t="s">
        <v>129</v>
      </c>
      <c r="D97" s="81" t="s">
        <v>137</v>
      </c>
      <c r="E97" s="69">
        <v>3030</v>
      </c>
      <c r="F97" s="70">
        <v>796</v>
      </c>
      <c r="G97" s="71">
        <f t="shared" si="9"/>
        <v>480.477034492683</v>
      </c>
      <c r="H97" s="72">
        <f t="shared" si="10"/>
        <v>480.477034492683</v>
      </c>
      <c r="I97" s="41">
        <v>94</v>
      </c>
      <c r="J97" s="46">
        <f t="shared" si="8"/>
        <v>-6</v>
      </c>
      <c r="O97" s="105">
        <v>796</v>
      </c>
      <c r="P97" s="103">
        <f>-(($U$2^2-O97^2)^(1/2))+$U$2</f>
        <v>494.391057012166</v>
      </c>
    </row>
    <row r="98" ht="16.5" spans="2:16">
      <c r="B98" s="24">
        <v>89</v>
      </c>
      <c r="C98" s="67" t="s">
        <v>130</v>
      </c>
      <c r="D98" s="81" t="s">
        <v>1042</v>
      </c>
      <c r="E98" s="69">
        <v>3028</v>
      </c>
      <c r="F98" s="70">
        <v>795</v>
      </c>
      <c r="G98" s="71">
        <f t="shared" si="9"/>
        <v>478.925637808476</v>
      </c>
      <c r="H98" s="72">
        <f t="shared" si="10"/>
        <v>478.925637808476</v>
      </c>
      <c r="I98" s="41">
        <v>95</v>
      </c>
      <c r="J98" s="46">
        <f t="shared" si="8"/>
        <v>-6</v>
      </c>
      <c r="O98" s="105">
        <v>795</v>
      </c>
      <c r="P98" s="103">
        <f>-(($U$2^2-O98^2)^(1/2))+$U$2</f>
        <v>492.375177725158</v>
      </c>
    </row>
    <row r="99" ht="16.5" spans="2:16">
      <c r="B99" s="24">
        <v>90</v>
      </c>
      <c r="C99" s="67" t="s">
        <v>131</v>
      </c>
      <c r="D99" s="81" t="s">
        <v>1043</v>
      </c>
      <c r="E99" s="69">
        <v>3028</v>
      </c>
      <c r="F99" s="70">
        <v>794</v>
      </c>
      <c r="G99" s="71">
        <f t="shared" si="9"/>
        <v>477.384041627379</v>
      </c>
      <c r="H99" s="72">
        <f t="shared" si="10"/>
        <v>477.384041627379</v>
      </c>
      <c r="I99" s="41">
        <v>96</v>
      </c>
      <c r="J99" s="46">
        <f t="shared" si="8"/>
        <v>-6</v>
      </c>
      <c r="O99" s="105">
        <v>794</v>
      </c>
      <c r="P99" s="103">
        <f>-(($U$2^2-O99^2)^(1/2))+$U$2</f>
        <v>490.372033176739</v>
      </c>
    </row>
    <row r="100" ht="16.5" spans="2:16">
      <c r="B100" s="24">
        <v>91</v>
      </c>
      <c r="C100" s="67" t="s">
        <v>132</v>
      </c>
      <c r="D100" s="81" t="s">
        <v>1044</v>
      </c>
      <c r="E100" s="69">
        <v>3023</v>
      </c>
      <c r="F100" s="70">
        <v>793</v>
      </c>
      <c r="G100" s="71">
        <f t="shared" si="9"/>
        <v>475.852098570134</v>
      </c>
      <c r="H100" s="72">
        <f t="shared" si="10"/>
        <v>475.852098570134</v>
      </c>
      <c r="I100" s="41">
        <v>97</v>
      </c>
      <c r="J100" s="46">
        <f t="shared" si="8"/>
        <v>-6</v>
      </c>
      <c r="O100" s="105">
        <v>793</v>
      </c>
      <c r="P100" s="103">
        <f>-(($U$2^2-O100^2)^(1/2))+$U$2</f>
        <v>488.381431862832</v>
      </c>
    </row>
    <row r="101" ht="16.5" spans="2:16">
      <c r="B101" s="24">
        <v>92</v>
      </c>
      <c r="C101" s="67" t="s">
        <v>133</v>
      </c>
      <c r="D101" s="81" t="s">
        <v>1045</v>
      </c>
      <c r="E101" s="69">
        <v>3023</v>
      </c>
      <c r="F101" s="70">
        <v>792</v>
      </c>
      <c r="G101" s="71">
        <f t="shared" si="9"/>
        <v>474.329665093332</v>
      </c>
      <c r="H101" s="72">
        <f t="shared" si="10"/>
        <v>474.329665093332</v>
      </c>
      <c r="I101" s="41">
        <v>98</v>
      </c>
      <c r="J101" s="46">
        <f t="shared" si="8"/>
        <v>-6</v>
      </c>
      <c r="O101" s="105">
        <v>792</v>
      </c>
      <c r="P101" s="103">
        <f>-(($U$2^2-O101^2)^(1/2))+$U$2</f>
        <v>486.403187263644</v>
      </c>
    </row>
    <row r="102" ht="16.5" spans="2:16">
      <c r="B102" s="24">
        <v>93</v>
      </c>
      <c r="C102" s="67" t="s">
        <v>138</v>
      </c>
      <c r="D102" s="81" t="s">
        <v>1046</v>
      </c>
      <c r="E102" s="69">
        <v>3023</v>
      </c>
      <c r="F102" s="70">
        <v>791</v>
      </c>
      <c r="G102" s="71">
        <f t="shared" si="9"/>
        <v>472.816601350511</v>
      </c>
      <c r="H102" s="72">
        <f t="shared" si="10"/>
        <v>472.816601350511</v>
      </c>
      <c r="I102" s="41">
        <v>99</v>
      </c>
      <c r="J102" s="46">
        <f t="shared" si="8"/>
        <v>-6</v>
      </c>
      <c r="O102" s="105">
        <v>791</v>
      </c>
      <c r="P102" s="103">
        <f>-(($U$2^2-O102^2)^(1/2))+$U$2</f>
        <v>484.437117663183</v>
      </c>
    </row>
    <row r="103" ht="16.5" spans="2:16">
      <c r="B103" s="24">
        <v>94</v>
      </c>
      <c r="C103" s="67" t="s">
        <v>139</v>
      </c>
      <c r="D103" s="81" t="s">
        <v>1047</v>
      </c>
      <c r="E103" s="69">
        <v>3023</v>
      </c>
      <c r="F103" s="70">
        <v>790</v>
      </c>
      <c r="G103" s="71">
        <f t="shared" si="9"/>
        <v>471.312771059675</v>
      </c>
      <c r="H103" s="72">
        <f t="shared" si="10"/>
        <v>471.312771059675</v>
      </c>
      <c r="I103" s="41">
        <v>100</v>
      </c>
      <c r="J103" s="46">
        <f t="shared" si="8"/>
        <v>-6</v>
      </c>
      <c r="O103" s="105">
        <v>790</v>
      </c>
      <c r="P103" s="103">
        <f>-(($U$2^2-O103^2)^(1/2))+$U$2</f>
        <v>482.483045977113</v>
      </c>
    </row>
    <row r="104" ht="16.5" spans="2:16">
      <c r="B104" s="24">
        <v>95</v>
      </c>
      <c r="C104" s="67" t="s">
        <v>140</v>
      </c>
      <c r="D104" s="81" t="s">
        <v>1048</v>
      </c>
      <c r="E104" s="69">
        <v>3023</v>
      </c>
      <c r="F104" s="70">
        <v>789</v>
      </c>
      <c r="G104" s="71">
        <f t="shared" si="9"/>
        <v>469.818041376867</v>
      </c>
      <c r="H104" s="72">
        <f t="shared" si="10"/>
        <v>469.818041376867</v>
      </c>
      <c r="I104" s="41">
        <v>101</v>
      </c>
      <c r="J104" s="46">
        <f t="shared" si="8"/>
        <v>-6</v>
      </c>
      <c r="O104" s="105">
        <v>789</v>
      </c>
      <c r="P104" s="103">
        <f>-(($U$2^2-O104^2)^(1/2))+$U$2</f>
        <v>480.540799588474</v>
      </c>
    </row>
    <row r="105" ht="16.5" spans="2:16">
      <c r="B105" s="24">
        <v>96</v>
      </c>
      <c r="C105" s="67" t="s">
        <v>141</v>
      </c>
      <c r="D105" s="81" t="s">
        <v>1049</v>
      </c>
      <c r="E105" s="69">
        <v>3023</v>
      </c>
      <c r="F105" s="70">
        <v>788</v>
      </c>
      <c r="G105" s="71">
        <f t="shared" si="9"/>
        <v>468.332282775456</v>
      </c>
      <c r="H105" s="72">
        <f t="shared" si="10"/>
        <v>468.332282775456</v>
      </c>
      <c r="I105" s="41">
        <v>102</v>
      </c>
      <c r="J105" s="46">
        <f t="shared" si="8"/>
        <v>-6</v>
      </c>
      <c r="O105" s="105">
        <v>788</v>
      </c>
      <c r="P105" s="103">
        <f>-(($U$2^2-O105^2)^(1/2))+$U$2</f>
        <v>478.610210190826</v>
      </c>
    </row>
    <row r="106" ht="16.5" spans="2:16">
      <c r="B106" s="24">
        <v>97</v>
      </c>
      <c r="C106" s="67" t="s">
        <v>142</v>
      </c>
      <c r="D106" s="81" t="s">
        <v>1050</v>
      </c>
      <c r="E106" s="69">
        <v>3017</v>
      </c>
      <c r="F106" s="70">
        <v>787</v>
      </c>
      <c r="G106" s="71">
        <f t="shared" si="9"/>
        <v>466.855368930834</v>
      </c>
      <c r="H106" s="72">
        <f t="shared" si="10"/>
        <v>466.855368930834</v>
      </c>
      <c r="I106" s="41">
        <v>103</v>
      </c>
      <c r="J106" s="46">
        <f t="shared" si="8"/>
        <v>-6</v>
      </c>
      <c r="O106" s="105">
        <v>787</v>
      </c>
      <c r="P106" s="103">
        <f>-(($U$2^2-O106^2)^(1/2))+$U$2</f>
        <v>476.691113638424</v>
      </c>
    </row>
    <row r="107" ht="16.5" spans="2:16">
      <c r="B107" s="24">
        <v>98</v>
      </c>
      <c r="C107" s="67" t="s">
        <v>143</v>
      </c>
      <c r="D107" s="81" t="s">
        <v>1051</v>
      </c>
      <c r="E107" s="69">
        <v>3017</v>
      </c>
      <c r="F107" s="70">
        <v>786</v>
      </c>
      <c r="G107" s="71">
        <f t="shared" si="9"/>
        <v>465.387176610219</v>
      </c>
      <c r="H107" s="72">
        <f t="shared" si="10"/>
        <v>465.387176610219</v>
      </c>
      <c r="I107" s="41">
        <v>104</v>
      </c>
      <c r="J107" s="46">
        <f t="shared" si="8"/>
        <v>-6</v>
      </c>
      <c r="O107" s="105">
        <v>786</v>
      </c>
      <c r="P107" s="103">
        <f>-(($U$2^2-O107^2)^(1/2))+$U$2</f>
        <v>474.783349803036</v>
      </c>
    </row>
    <row r="108" ht="16.5" spans="2:16">
      <c r="B108" s="24">
        <v>99</v>
      </c>
      <c r="C108" s="67" t="s">
        <v>144</v>
      </c>
      <c r="D108" s="81" t="s">
        <v>1052</v>
      </c>
      <c r="E108" s="69">
        <v>3011</v>
      </c>
      <c r="F108" s="70">
        <v>785</v>
      </c>
      <c r="G108" s="71">
        <f t="shared" si="9"/>
        <v>463.927585567306</v>
      </c>
      <c r="H108" s="72">
        <f t="shared" si="10"/>
        <v>463.927585567306</v>
      </c>
      <c r="I108" s="41">
        <v>105</v>
      </c>
      <c r="J108" s="46">
        <f t="shared" si="8"/>
        <v>-6</v>
      </c>
      <c r="O108" s="105">
        <v>785</v>
      </c>
      <c r="P108" s="103">
        <f>-(($U$2^2-O108^2)^(1/2))+$U$2</f>
        <v>472.886762437043</v>
      </c>
    </row>
    <row r="109" ht="16.5" spans="2:16">
      <c r="B109" s="24">
        <v>100</v>
      </c>
      <c r="C109" s="67" t="s">
        <v>145</v>
      </c>
      <c r="D109" s="81" t="s">
        <v>1053</v>
      </c>
      <c r="E109" s="69">
        <v>3011</v>
      </c>
      <c r="F109" s="70">
        <v>784</v>
      </c>
      <c r="G109" s="71">
        <f t="shared" si="9"/>
        <v>462.476478441486</v>
      </c>
      <c r="H109" s="72">
        <f t="shared" si="10"/>
        <v>462.476478441486</v>
      </c>
      <c r="I109" s="41">
        <v>106</v>
      </c>
      <c r="J109" s="46">
        <f t="shared" si="8"/>
        <v>-6</v>
      </c>
      <c r="O109" s="105">
        <v>784</v>
      </c>
      <c r="P109" s="103">
        <f>-(($U$2^2-O109^2)^(1/2))+$U$2</f>
        <v>471.001199042491</v>
      </c>
    </row>
    <row r="110" ht="16.5" spans="2:16">
      <c r="B110" s="24">
        <v>101</v>
      </c>
      <c r="C110" s="67" t="s">
        <v>146</v>
      </c>
      <c r="D110" s="81" t="s">
        <v>1054</v>
      </c>
      <c r="E110" s="69">
        <v>3003</v>
      </c>
      <c r="F110" s="70">
        <v>783</v>
      </c>
      <c r="G110" s="71">
        <f t="shared" si="9"/>
        <v>461.033740661414</v>
      </c>
      <c r="H110" s="72">
        <f t="shared" si="10"/>
        <v>461.033740661414</v>
      </c>
      <c r="I110" s="41">
        <v>107</v>
      </c>
      <c r="J110" s="46">
        <f t="shared" si="8"/>
        <v>-6</v>
      </c>
      <c r="O110" s="105">
        <v>783</v>
      </c>
      <c r="P110" s="103">
        <f>-(($U$2^2-O110^2)^(1/2))+$U$2</f>
        <v>469.126510745786</v>
      </c>
    </row>
    <row r="111" ht="16.5" spans="2:16">
      <c r="B111" s="24">
        <v>102</v>
      </c>
      <c r="C111" s="67" t="s">
        <v>147</v>
      </c>
      <c r="D111" s="81" t="s">
        <v>1055</v>
      </c>
      <c r="E111" s="69">
        <v>3003</v>
      </c>
      <c r="F111" s="70">
        <v>782</v>
      </c>
      <c r="G111" s="71">
        <f t="shared" si="9"/>
        <v>459.599260352685</v>
      </c>
      <c r="H111" s="72">
        <f t="shared" si="10"/>
        <v>459.599260352685</v>
      </c>
      <c r="I111" s="41">
        <v>108</v>
      </c>
      <c r="J111" s="46">
        <f t="shared" si="8"/>
        <v>-6</v>
      </c>
      <c r="O111" s="105">
        <v>782</v>
      </c>
      <c r="P111" s="103">
        <f>-(($U$2^2-O111^2)^(1/2))+$U$2</f>
        <v>467.262552177727</v>
      </c>
    </row>
    <row r="112" ht="16.5" spans="2:16">
      <c r="B112" s="24">
        <v>103</v>
      </c>
      <c r="C112" s="67" t="s">
        <v>148</v>
      </c>
      <c r="D112" s="81" t="s">
        <v>1056</v>
      </c>
      <c r="E112" s="69">
        <v>3003</v>
      </c>
      <c r="F112" s="70">
        <v>781</v>
      </c>
      <c r="G112" s="71">
        <f t="shared" si="9"/>
        <v>458.172928249411</v>
      </c>
      <c r="H112" s="72">
        <f t="shared" si="10"/>
        <v>458.172928249411</v>
      </c>
      <c r="I112" s="41">
        <v>109</v>
      </c>
      <c r="J112" s="46">
        <f t="shared" si="8"/>
        <v>-6</v>
      </c>
      <c r="O112" s="105">
        <v>781</v>
      </c>
      <c r="P112" s="103">
        <f>-(($U$2^2-O112^2)^(1/2))+$U$2</f>
        <v>465.40918135861</v>
      </c>
    </row>
    <row r="113" ht="16.5" spans="2:16">
      <c r="B113" s="24">
        <v>104</v>
      </c>
      <c r="C113" s="67" t="s">
        <v>149</v>
      </c>
      <c r="D113" s="81" t="s">
        <v>1057</v>
      </c>
      <c r="E113" s="69">
        <v>3003</v>
      </c>
      <c r="F113" s="70">
        <v>780</v>
      </c>
      <c r="G113" s="71">
        <f t="shared" si="9"/>
        <v>456.754637609499</v>
      </c>
      <c r="H113" s="72">
        <f t="shared" si="10"/>
        <v>456.754637609499</v>
      </c>
      <c r="I113" s="41">
        <v>110</v>
      </c>
      <c r="J113" s="46">
        <f t="shared" si="8"/>
        <v>-6</v>
      </c>
      <c r="O113" s="105">
        <v>780</v>
      </c>
      <c r="P113" s="103">
        <f>-(($U$2^2-O113^2)^(1/2))+$U$2</f>
        <v>463.566259588143</v>
      </c>
    </row>
    <row r="114" ht="16.5" spans="2:16">
      <c r="B114" s="24">
        <v>105</v>
      </c>
      <c r="C114" s="67" t="s">
        <v>150</v>
      </c>
      <c r="D114" s="81" t="s">
        <v>1058</v>
      </c>
      <c r="E114" s="69">
        <v>3000</v>
      </c>
      <c r="F114" s="70">
        <v>779</v>
      </c>
      <c r="G114" s="71">
        <f t="shared" si="9"/>
        <v>455.344284133438</v>
      </c>
      <c r="H114" s="72">
        <f t="shared" si="10"/>
        <v>455.344284133438</v>
      </c>
      <c r="I114" s="41">
        <v>111</v>
      </c>
      <c r="J114" s="46">
        <f t="shared" si="8"/>
        <v>-6</v>
      </c>
      <c r="O114" s="105">
        <v>779</v>
      </c>
      <c r="P114" s="103">
        <f>-(($U$2^2-O114^2)^(1/2))+$U$2</f>
        <v>461.733651339916</v>
      </c>
    </row>
    <row r="115" ht="16.5" spans="2:16">
      <c r="B115" s="24">
        <v>106</v>
      </c>
      <c r="C115" s="67" t="s">
        <v>151</v>
      </c>
      <c r="D115" s="81" t="s">
        <v>1059</v>
      </c>
      <c r="E115" s="69">
        <v>2528</v>
      </c>
      <c r="F115" s="70">
        <v>778</v>
      </c>
      <c r="G115" s="71">
        <f t="shared" si="9"/>
        <v>453.941765886434</v>
      </c>
      <c r="H115" s="72">
        <f t="shared" si="10"/>
        <v>453.941765886434</v>
      </c>
      <c r="I115" s="41">
        <v>112</v>
      </c>
      <c r="J115" s="46">
        <f t="shared" si="8"/>
        <v>-6</v>
      </c>
      <c r="O115" s="105">
        <v>778</v>
      </c>
      <c r="P115" s="103">
        <f>-(($U$2^2-O115^2)^(1/2))+$U$2</f>
        <v>459.911224160222</v>
      </c>
    </row>
    <row r="116" ht="16.5" spans="2:16">
      <c r="B116" s="24">
        <v>107</v>
      </c>
      <c r="C116" s="67" t="s">
        <v>152</v>
      </c>
      <c r="D116" s="81" t="s">
        <v>1060</v>
      </c>
      <c r="E116" s="69">
        <v>2069</v>
      </c>
      <c r="F116" s="70">
        <v>777</v>
      </c>
      <c r="G116" s="71">
        <f t="shared" si="9"/>
        <v>452.546983223695</v>
      </c>
      <c r="H116" s="72">
        <f t="shared" si="10"/>
        <v>452.546983223695</v>
      </c>
      <c r="I116" s="41">
        <v>113</v>
      </c>
      <c r="J116" s="46">
        <f t="shared" si="8"/>
        <v>-6</v>
      </c>
      <c r="O116" s="105">
        <v>777</v>
      </c>
      <c r="P116" s="103">
        <f>-(($U$2^2-O116^2)^(1/2))+$U$2</f>
        <v>458.098848570977</v>
      </c>
    </row>
    <row r="117" ht="16.5" spans="2:16">
      <c r="B117" s="24">
        <v>108</v>
      </c>
      <c r="C117" s="67" t="s">
        <v>153</v>
      </c>
      <c r="D117" s="81" t="s">
        <v>1061</v>
      </c>
      <c r="E117" s="69">
        <v>2069</v>
      </c>
      <c r="F117" s="70">
        <v>776</v>
      </c>
      <c r="G117" s="71">
        <f t="shared" si="9"/>
        <v>451.159838718751</v>
      </c>
      <c r="H117" s="72">
        <f t="shared" si="10"/>
        <v>451.159838718751</v>
      </c>
      <c r="I117" s="41">
        <v>114</v>
      </c>
      <c r="J117" s="46">
        <f t="shared" si="8"/>
        <v>-6</v>
      </c>
      <c r="O117" s="105">
        <v>776</v>
      </c>
      <c r="P117" s="103">
        <f>-(($U$2^2-O117^2)^(1/2))+$U$2</f>
        <v>456.296397976575</v>
      </c>
    </row>
    <row r="118" ht="16.5" spans="2:16">
      <c r="B118" s="24">
        <v>109</v>
      </c>
      <c r="C118" s="67" t="s">
        <v>154</v>
      </c>
      <c r="D118" s="81" t="s">
        <v>1062</v>
      </c>
      <c r="E118" s="69">
        <v>2064</v>
      </c>
      <c r="F118" s="70">
        <v>775</v>
      </c>
      <c r="G118" s="71">
        <f t="shared" si="9"/>
        <v>449.780237094626</v>
      </c>
      <c r="H118" s="72">
        <f t="shared" si="10"/>
        <v>449.780237094626</v>
      </c>
      <c r="I118" s="41">
        <v>115</v>
      </c>
      <c r="J118" s="46">
        <f t="shared" si="8"/>
        <v>-6</v>
      </c>
      <c r="O118" s="105">
        <v>775</v>
      </c>
      <c r="P118" s="103">
        <f>-(($U$2^2-O118^2)^(1/2))+$U$2</f>
        <v>454.503748574454</v>
      </c>
    </row>
    <row r="119" ht="16.5" spans="2:16">
      <c r="B119" s="24">
        <v>110</v>
      </c>
      <c r="C119" s="67" t="s">
        <v>155</v>
      </c>
      <c r="D119" s="81" t="s">
        <v>1063</v>
      </c>
      <c r="E119" s="69">
        <v>2061</v>
      </c>
      <c r="F119" s="70">
        <v>774</v>
      </c>
      <c r="G119" s="71">
        <f t="shared" si="9"/>
        <v>448.408085157742</v>
      </c>
      <c r="H119" s="72">
        <f t="shared" si="10"/>
        <v>448.408085157742</v>
      </c>
      <c r="I119" s="41">
        <v>116</v>
      </c>
      <c r="J119" s="46">
        <f t="shared" si="8"/>
        <v>-6</v>
      </c>
      <c r="O119" s="105">
        <v>774</v>
      </c>
      <c r="P119" s="103">
        <f>-(($U$2^2-O119^2)^(1/2))+$U$2</f>
        <v>452.720779269214</v>
      </c>
    </row>
    <row r="120" ht="16.5" spans="2:16">
      <c r="B120" s="24">
        <v>111</v>
      </c>
      <c r="C120" s="67" t="s">
        <v>156</v>
      </c>
      <c r="D120" s="81" t="s">
        <v>1064</v>
      </c>
      <c r="E120" s="69">
        <v>2061</v>
      </c>
      <c r="F120" s="70">
        <v>773</v>
      </c>
      <c r="G120" s="71">
        <f t="shared" si="9"/>
        <v>447.043291734419</v>
      </c>
      <c r="H120" s="72">
        <f t="shared" si="10"/>
        <v>447.043291734419</v>
      </c>
      <c r="I120" s="41">
        <v>117</v>
      </c>
      <c r="J120" s="46">
        <f t="shared" si="8"/>
        <v>-6</v>
      </c>
      <c r="O120" s="105">
        <v>773</v>
      </c>
      <c r="P120" s="103">
        <f>-(($U$2^2-O120^2)^(1/2))+$U$2</f>
        <v>450.947371590102</v>
      </c>
    </row>
    <row r="121" ht="16.5" spans="2:16">
      <c r="B121" s="24">
        <v>112</v>
      </c>
      <c r="C121" s="67" t="s">
        <v>157</v>
      </c>
      <c r="D121" s="81" t="s">
        <v>1065</v>
      </c>
      <c r="E121" s="69">
        <v>2061</v>
      </c>
      <c r="F121" s="70">
        <v>772</v>
      </c>
      <c r="G121" s="71">
        <f t="shared" si="9"/>
        <v>445.685767609847</v>
      </c>
      <c r="H121" s="72">
        <f t="shared" si="10"/>
        <v>445.685767609847</v>
      </c>
      <c r="I121" s="41">
        <v>118</v>
      </c>
      <c r="J121" s="46">
        <f t="shared" si="8"/>
        <v>-6</v>
      </c>
      <c r="O121" s="105">
        <v>772</v>
      </c>
      <c r="P121" s="103">
        <f>-(($U$2^2-O121^2)^(1/2))+$U$2</f>
        <v>449.183409611715</v>
      </c>
    </row>
    <row r="122" ht="16.5" spans="2:16">
      <c r="B122" s="24">
        <v>113</v>
      </c>
      <c r="C122" s="67" t="s">
        <v>158</v>
      </c>
      <c r="D122" s="81" t="s">
        <v>1066</v>
      </c>
      <c r="E122" s="69">
        <v>2052</v>
      </c>
      <c r="F122" s="70">
        <v>771</v>
      </c>
      <c r="G122" s="71">
        <f t="shared" si="9"/>
        <v>444.335425469415</v>
      </c>
      <c r="H122" s="72">
        <f t="shared" si="10"/>
        <v>444.335425469415</v>
      </c>
      <c r="I122" s="41">
        <v>119</v>
      </c>
      <c r="J122" s="46">
        <f t="shared" si="8"/>
        <v>-6</v>
      </c>
      <c r="O122" s="105">
        <v>771</v>
      </c>
      <c r="P122" s="103">
        <f>-(($U$2^2-O122^2)^(1/2))+$U$2</f>
        <v>447.428779877759</v>
      </c>
    </row>
    <row r="123" ht="16.5" spans="2:16">
      <c r="B123" s="24">
        <v>115</v>
      </c>
      <c r="C123" s="67" t="s">
        <v>159</v>
      </c>
      <c r="D123" s="81" t="s">
        <v>1067</v>
      </c>
      <c r="E123" s="69">
        <v>1600</v>
      </c>
      <c r="F123" s="70">
        <v>770</v>
      </c>
      <c r="G123" s="71">
        <f t="shared" si="9"/>
        <v>442.992179842284</v>
      </c>
      <c r="H123" s="72">
        <f t="shared" si="10"/>
        <v>442.992179842284</v>
      </c>
      <c r="I123" s="41">
        <v>120</v>
      </c>
      <c r="J123" s="46">
        <f t="shared" si="8"/>
        <v>-5</v>
      </c>
      <c r="O123" s="105">
        <v>770</v>
      </c>
      <c r="P123" s="103">
        <f>-(($U$2^2-O123^2)^(1/2))+$U$2</f>
        <v>445.683371327733</v>
      </c>
    </row>
    <row r="124" ht="16.5" spans="2:16">
      <c r="B124" s="24">
        <v>116</v>
      </c>
      <c r="C124" s="67" t="s">
        <v>160</v>
      </c>
      <c r="D124" s="81" t="s">
        <v>1579</v>
      </c>
      <c r="E124" s="69">
        <v>1600</v>
      </c>
      <c r="F124" s="70">
        <v>769</v>
      </c>
      <c r="G124" s="71">
        <f t="shared" si="9"/>
        <v>441.6559470471</v>
      </c>
      <c r="H124" s="72">
        <f t="shared" si="10"/>
        <v>441.6559470471</v>
      </c>
      <c r="I124" s="41">
        <v>121</v>
      </c>
      <c r="J124" s="46">
        <f t="shared" si="8"/>
        <v>-5</v>
      </c>
      <c r="O124" s="105">
        <v>769</v>
      </c>
      <c r="P124" s="103">
        <f>-(($U$2^2-O124^2)^(1/2))+$U$2</f>
        <v>443.947075226387</v>
      </c>
    </row>
    <row r="125" ht="16.5" spans="2:16">
      <c r="B125" s="24">
        <v>117</v>
      </c>
      <c r="C125" s="67" t="s">
        <v>161</v>
      </c>
      <c r="D125" s="81" t="s">
        <v>1068</v>
      </c>
      <c r="E125" s="69">
        <v>1600</v>
      </c>
      <c r="F125" s="70">
        <v>768</v>
      </c>
      <c r="G125" s="71">
        <f t="shared" si="9"/>
        <v>440.326645139756</v>
      </c>
      <c r="H125" s="72">
        <f t="shared" si="10"/>
        <v>440.326645139756</v>
      </c>
      <c r="I125" s="41">
        <v>122</v>
      </c>
      <c r="J125" s="46">
        <f t="shared" si="8"/>
        <v>-5</v>
      </c>
      <c r="O125" s="105">
        <v>768</v>
      </c>
      <c r="P125" s="103">
        <f>-(($U$2^2-O125^2)^(1/2))+$U$2</f>
        <v>442.219785095839</v>
      </c>
    </row>
    <row r="126" ht="16.5" spans="2:16">
      <c r="B126" s="24">
        <v>118</v>
      </c>
      <c r="C126" s="96" t="s">
        <v>162</v>
      </c>
      <c r="D126" s="81" t="s">
        <v>1069</v>
      </c>
      <c r="E126" s="69">
        <v>1600</v>
      </c>
      <c r="F126" s="70">
        <v>767</v>
      </c>
      <c r="G126" s="71">
        <f t="shared" si="9"/>
        <v>439.00419386309</v>
      </c>
      <c r="H126" s="72">
        <f t="shared" si="10"/>
        <v>439.00419386309</v>
      </c>
      <c r="I126" s="41">
        <v>123</v>
      </c>
      <c r="J126" s="46">
        <f t="shared" si="8"/>
        <v>-5</v>
      </c>
      <c r="O126" s="105">
        <v>767</v>
      </c>
      <c r="P126" s="103">
        <f>-(($U$2^2-O126^2)^(1/2))+$U$2</f>
        <v>440.501396650224</v>
      </c>
    </row>
    <row r="127" ht="16.5" spans="2:16">
      <c r="B127" s="24">
        <v>119</v>
      </c>
      <c r="C127" s="67" t="s">
        <v>163</v>
      </c>
      <c r="D127" s="81" t="s">
        <v>1070</v>
      </c>
      <c r="E127" s="69">
        <v>1600</v>
      </c>
      <c r="F127" s="70">
        <v>766</v>
      </c>
      <c r="G127" s="71">
        <f t="shared" si="9"/>
        <v>437.688514598463</v>
      </c>
      <c r="H127" s="72">
        <f t="shared" si="10"/>
        <v>437.688514598463</v>
      </c>
      <c r="I127" s="41">
        <v>124</v>
      </c>
      <c r="J127" s="46">
        <f t="shared" si="8"/>
        <v>-5</v>
      </c>
      <c r="O127" s="105">
        <v>766</v>
      </c>
      <c r="P127" s="103">
        <f>-(($U$2^2-O127^2)^(1/2))+$U$2</f>
        <v>438.791807732762</v>
      </c>
    </row>
    <row r="128" ht="16.5" spans="2:16">
      <c r="B128" s="24">
        <v>120</v>
      </c>
      <c r="C128" s="67" t="s">
        <v>165</v>
      </c>
      <c r="D128" s="81" t="s">
        <v>1580</v>
      </c>
      <c r="E128" s="69">
        <v>1530</v>
      </c>
      <c r="F128" s="70">
        <v>765</v>
      </c>
      <c r="G128" s="71">
        <f t="shared" si="9"/>
        <v>436.379530319094</v>
      </c>
      <c r="H128" s="72">
        <f t="shared" si="10"/>
        <v>436.379530319094</v>
      </c>
      <c r="I128" s="41">
        <v>125</v>
      </c>
      <c r="J128" s="46">
        <f t="shared" si="8"/>
        <v>-5</v>
      </c>
      <c r="O128" s="105">
        <v>765</v>
      </c>
      <c r="P128" s="103">
        <f>-(($U$2^2-O128^2)^(1/2))+$U$2</f>
        <v>437.090918255132</v>
      </c>
    </row>
    <row r="129" ht="16.5" spans="2:16">
      <c r="B129" s="24">
        <v>121</v>
      </c>
      <c r="C129" s="67" t="s">
        <v>166</v>
      </c>
      <c r="D129" s="81" t="s">
        <v>1071</v>
      </c>
      <c r="E129" s="69">
        <v>1530</v>
      </c>
      <c r="F129" s="70">
        <v>764</v>
      </c>
      <c r="G129" s="71">
        <f t="shared" si="9"/>
        <v>435.077165545112</v>
      </c>
      <c r="H129" s="72">
        <f t="shared" si="10"/>
        <v>435.077165545112</v>
      </c>
      <c r="I129" s="41">
        <v>126</v>
      </c>
      <c r="J129" s="46">
        <f t="shared" si="8"/>
        <v>-5</v>
      </c>
      <c r="O129" s="105">
        <v>764</v>
      </c>
      <c r="P129" s="103">
        <f>-(($U$2^2-O129^2)^(1/2))+$U$2</f>
        <v>435.398630139059</v>
      </c>
    </row>
    <row r="130" ht="16.5" spans="2:16">
      <c r="B130" s="24">
        <v>122</v>
      </c>
      <c r="C130" s="67" t="s">
        <v>167</v>
      </c>
      <c r="D130" s="81" t="s">
        <v>1581</v>
      </c>
      <c r="E130" s="69">
        <v>1530</v>
      </c>
      <c r="F130" s="70">
        <v>763</v>
      </c>
      <c r="G130" s="71">
        <f t="shared" si="9"/>
        <v>433.781346300218</v>
      </c>
      <c r="H130" s="72">
        <f t="shared" si="10"/>
        <v>433.781346300218</v>
      </c>
      <c r="I130" s="41">
        <v>127</v>
      </c>
      <c r="J130" s="46">
        <f t="shared" si="8"/>
        <v>-5</v>
      </c>
      <c r="O130" s="105">
        <v>763</v>
      </c>
      <c r="P130" s="103">
        <f>-(($U$2^2-O130^2)^(1/2))+$U$2</f>
        <v>433.714847260006</v>
      </c>
    </row>
    <row r="131" ht="16.5" spans="2:16">
      <c r="B131" s="24">
        <v>123</v>
      </c>
      <c r="C131" s="67" t="s">
        <v>169</v>
      </c>
      <c r="D131" s="81" t="s">
        <v>1072</v>
      </c>
      <c r="E131" s="69">
        <v>1530</v>
      </c>
      <c r="F131" s="70">
        <v>762</v>
      </c>
      <c r="G131" s="71">
        <f t="shared" si="9"/>
        <v>432.492000069903</v>
      </c>
      <c r="H131" s="72">
        <f t="shared" si="10"/>
        <v>432.492000069903</v>
      </c>
      <c r="I131" s="41">
        <v>128</v>
      </c>
      <c r="J131" s="46">
        <f t="shared" si="8"/>
        <v>-5</v>
      </c>
      <c r="O131" s="105">
        <v>762</v>
      </c>
      <c r="P131" s="103">
        <f>-(($U$2^2-O131^2)^(1/2))+$U$2</f>
        <v>432.03947539288</v>
      </c>
    </row>
    <row r="132" ht="16.5" spans="2:16">
      <c r="B132" s="24">
        <v>124</v>
      </c>
      <c r="C132" s="67" t="s">
        <v>171</v>
      </c>
      <c r="D132" s="81" t="s">
        <v>1582</v>
      </c>
      <c r="E132" s="69">
        <v>1500</v>
      </c>
      <c r="F132" s="70">
        <v>761</v>
      </c>
      <c r="G132" s="71">
        <f t="shared" si="9"/>
        <v>431.209055761157</v>
      </c>
      <c r="H132" s="72">
        <f t="shared" si="10"/>
        <v>431.209055761157</v>
      </c>
      <c r="I132" s="41">
        <v>129</v>
      </c>
      <c r="J132" s="46">
        <f t="shared" ref="J132:J195" si="11">B132-I132</f>
        <v>-5</v>
      </c>
      <c r="O132" s="105">
        <v>761</v>
      </c>
      <c r="P132" s="103">
        <f>-(($U$2^2-O132^2)^(1/2))+$U$2</f>
        <v>430.372422159678</v>
      </c>
    </row>
    <row r="133" ht="16.5" spans="2:16">
      <c r="B133" s="24">
        <v>125</v>
      </c>
      <c r="C133" s="67" t="s">
        <v>173</v>
      </c>
      <c r="D133" s="81" t="s">
        <v>1073</v>
      </c>
      <c r="E133" s="69">
        <v>1500</v>
      </c>
      <c r="F133" s="70">
        <v>760</v>
      </c>
      <c r="G133" s="71">
        <f t="shared" si="9"/>
        <v>429.932443663586</v>
      </c>
      <c r="H133" s="72">
        <f t="shared" si="10"/>
        <v>429.932443663586</v>
      </c>
      <c r="I133" s="41">
        <v>130</v>
      </c>
      <c r="J133" s="46">
        <f t="shared" si="11"/>
        <v>-5</v>
      </c>
      <c r="O133" s="105">
        <v>760</v>
      </c>
      <c r="P133" s="103">
        <f>-(($U$2^2-O133^2)^(1/2))+$U$2</f>
        <v>428.713596978966</v>
      </c>
    </row>
    <row r="134" ht="16.5" spans="2:16">
      <c r="B134" s="24">
        <v>126</v>
      </c>
      <c r="C134" s="67" t="s">
        <v>174</v>
      </c>
      <c r="D134" s="81" t="s">
        <v>1074</v>
      </c>
      <c r="E134" s="69">
        <v>1000</v>
      </c>
      <c r="F134" s="70">
        <v>759</v>
      </c>
      <c r="G134" s="71">
        <f t="shared" si="9"/>
        <v>428.662095411902</v>
      </c>
      <c r="H134" s="72">
        <f t="shared" si="10"/>
        <v>428.662095411902</v>
      </c>
      <c r="I134" s="41">
        <v>131</v>
      </c>
      <c r="J134" s="46">
        <f t="shared" si="11"/>
        <v>-5</v>
      </c>
      <c r="O134" s="105">
        <v>759</v>
      </c>
      <c r="P134" s="103">
        <f>-(($U$2^2-O134^2)^(1/2))+$U$2</f>
        <v>427.062911017132</v>
      </c>
    </row>
    <row r="135" ht="16.5" spans="2:16">
      <c r="B135" s="24">
        <v>127</v>
      </c>
      <c r="C135" s="67" t="s">
        <v>175</v>
      </c>
      <c r="D135" s="81" t="s">
        <v>1075</v>
      </c>
      <c r="E135" s="69">
        <v>930</v>
      </c>
      <c r="F135" s="70">
        <v>758</v>
      </c>
      <c r="G135" s="71">
        <f t="shared" si="9"/>
        <v>427.397943949707</v>
      </c>
      <c r="H135" s="72">
        <f t="shared" si="10"/>
        <v>427.397943949707</v>
      </c>
      <c r="I135" s="41">
        <v>132</v>
      </c>
      <c r="J135" s="46">
        <f t="shared" si="11"/>
        <v>-5</v>
      </c>
      <c r="O135" s="105">
        <v>758</v>
      </c>
      <c r="P135" s="103">
        <f>-(($U$2^2-O135^2)^(1/2))+$U$2</f>
        <v>425.420277141334</v>
      </c>
    </row>
    <row r="136" ht="16.5" spans="2:16">
      <c r="B136" s="24">
        <v>128</v>
      </c>
      <c r="C136" s="67" t="s">
        <v>176</v>
      </c>
      <c r="D136" s="81" t="s">
        <v>1076</v>
      </c>
      <c r="E136" s="69">
        <v>930</v>
      </c>
      <c r="F136" s="70">
        <v>757</v>
      </c>
      <c r="G136" s="71">
        <f t="shared" si="9"/>
        <v>426.139923494525</v>
      </c>
      <c r="H136" s="72">
        <f t="shared" si="10"/>
        <v>426.139923494525</v>
      </c>
      <c r="I136" s="41">
        <v>133</v>
      </c>
      <c r="J136" s="46">
        <f t="shared" si="11"/>
        <v>-5</v>
      </c>
      <c r="O136" s="105">
        <v>757</v>
      </c>
      <c r="P136" s="103">
        <f>-(($U$2^2-O136^2)^(1/2))+$U$2</f>
        <v>423.785609874058</v>
      </c>
    </row>
    <row r="137" ht="16.5" spans="2:16">
      <c r="B137" s="24">
        <v>129</v>
      </c>
      <c r="C137" s="67" t="s">
        <v>177</v>
      </c>
      <c r="D137" s="81" t="s">
        <v>1077</v>
      </c>
      <c r="E137" s="69">
        <v>930</v>
      </c>
      <c r="F137" s="70">
        <v>756</v>
      </c>
      <c r="G137" s="71">
        <f t="shared" si="9"/>
        <v>424.887969504031</v>
      </c>
      <c r="H137" s="72">
        <f t="shared" si="10"/>
        <v>424.887969504031</v>
      </c>
      <c r="I137" s="41">
        <v>134</v>
      </c>
      <c r="J137" s="46">
        <f t="shared" si="11"/>
        <v>-5</v>
      </c>
      <c r="O137" s="105">
        <v>756</v>
      </c>
      <c r="P137" s="103">
        <f>-(($U$2^2-O137^2)^(1/2))+$U$2</f>
        <v>422.15882534924</v>
      </c>
    </row>
    <row r="138" ht="16.5" spans="2:16">
      <c r="B138" s="24">
        <v>130</v>
      </c>
      <c r="C138" s="67" t="s">
        <v>178</v>
      </c>
      <c r="D138" s="81" t="s">
        <v>1078</v>
      </c>
      <c r="E138" s="69">
        <v>900</v>
      </c>
      <c r="F138" s="70">
        <v>755</v>
      </c>
      <c r="G138" s="71">
        <f t="shared" si="9"/>
        <v>423.642018643427</v>
      </c>
      <c r="H138" s="72">
        <f t="shared" si="10"/>
        <v>423.642018643427</v>
      </c>
      <c r="I138" s="41">
        <v>135</v>
      </c>
      <c r="J138" s="46">
        <f t="shared" si="11"/>
        <v>-5</v>
      </c>
      <c r="O138" s="105">
        <v>755</v>
      </c>
      <c r="P138" s="103">
        <f>-(($U$2^2-O138^2)^(1/2))+$U$2</f>
        <v>420.539841269868</v>
      </c>
    </row>
    <row r="139" ht="16.5" spans="2:16">
      <c r="B139" s="24">
        <v>131</v>
      </c>
      <c r="C139" s="67" t="s">
        <v>179</v>
      </c>
      <c r="D139" s="81" t="s">
        <v>1079</v>
      </c>
      <c r="E139" s="69">
        <v>900</v>
      </c>
      <c r="F139" s="70">
        <v>754</v>
      </c>
      <c r="G139" s="71">
        <f t="shared" si="9"/>
        <v>422.40200875391</v>
      </c>
      <c r="H139" s="72">
        <f t="shared" si="10"/>
        <v>422.40200875391</v>
      </c>
      <c r="I139" s="41">
        <v>136</v>
      </c>
      <c r="J139" s="46">
        <f t="shared" si="11"/>
        <v>-5</v>
      </c>
      <c r="O139" s="105">
        <v>754</v>
      </c>
      <c r="P139" s="103">
        <f>-(($U$2^2-O139^2)^(1/2))+$U$2</f>
        <v>418.928576867019</v>
      </c>
    </row>
    <row r="140" ht="16.5" spans="2:16">
      <c r="B140" s="24">
        <v>132</v>
      </c>
      <c r="C140" s="67" t="s">
        <v>180</v>
      </c>
      <c r="D140" s="81" t="s">
        <v>1080</v>
      </c>
      <c r="E140" s="69">
        <v>900</v>
      </c>
      <c r="F140" s="70">
        <v>753</v>
      </c>
      <c r="G140" s="71">
        <f t="shared" si="9"/>
        <v>421.167878822202</v>
      </c>
      <c r="H140" s="72">
        <f t="shared" si="10"/>
        <v>421.167878822202</v>
      </c>
      <c r="I140" s="41">
        <v>137</v>
      </c>
      <c r="J140" s="46">
        <f t="shared" si="11"/>
        <v>-5</v>
      </c>
      <c r="O140" s="105">
        <v>753</v>
      </c>
      <c r="P140" s="103">
        <f>-(($U$2^2-O140^2)^(1/2))+$U$2</f>
        <v>417.324952860256</v>
      </c>
    </row>
    <row r="141" ht="16.5" spans="2:16">
      <c r="B141" s="24">
        <v>133</v>
      </c>
      <c r="C141" s="67" t="s">
        <v>181</v>
      </c>
      <c r="D141" s="81" t="s">
        <v>1081</v>
      </c>
      <c r="E141" s="69">
        <v>330</v>
      </c>
      <c r="F141" s="70">
        <v>752</v>
      </c>
      <c r="G141" s="71">
        <f t="shared" si="9"/>
        <v>419.939568951081</v>
      </c>
      <c r="H141" s="72">
        <f t="shared" si="10"/>
        <v>419.939568951081</v>
      </c>
      <c r="I141" s="41">
        <v>138</v>
      </c>
      <c r="J141" s="46">
        <f t="shared" si="11"/>
        <v>-5</v>
      </c>
      <c r="O141" s="105">
        <v>752</v>
      </c>
      <c r="P141" s="103">
        <f>-(($U$2^2-O141^2)^(1/2))+$U$2</f>
        <v>415.728891419346</v>
      </c>
    </row>
    <row r="142" ht="16.5" spans="2:16">
      <c r="B142" s="24">
        <v>134</v>
      </c>
      <c r="C142" s="67" t="s">
        <v>182</v>
      </c>
      <c r="D142" s="81" t="s">
        <v>1082</v>
      </c>
      <c r="E142" s="69">
        <v>330</v>
      </c>
      <c r="F142" s="70">
        <v>751</v>
      </c>
      <c r="G142" s="71">
        <f t="shared" si="9"/>
        <v>418.717020330892</v>
      </c>
      <c r="H142" s="72">
        <f t="shared" si="10"/>
        <v>418.717020330892</v>
      </c>
      <c r="I142" s="41">
        <v>139</v>
      </c>
      <c r="J142" s="46">
        <f t="shared" si="11"/>
        <v>-5</v>
      </c>
      <c r="O142" s="105">
        <v>751</v>
      </c>
      <c r="P142" s="103">
        <f>-(($U$2^2-O142^2)^(1/2))+$U$2</f>
        <v>414.140316127232</v>
      </c>
    </row>
    <row r="143" ht="16.5" spans="2:16">
      <c r="B143" s="24">
        <v>135</v>
      </c>
      <c r="C143" s="67" t="s">
        <v>183</v>
      </c>
      <c r="D143" s="81" t="s">
        <v>1083</v>
      </c>
      <c r="E143" s="69">
        <v>300</v>
      </c>
      <c r="F143" s="70">
        <v>750</v>
      </c>
      <c r="G143" s="71">
        <f t="shared" si="9"/>
        <v>417.500175211979</v>
      </c>
      <c r="H143" s="72">
        <f t="shared" si="10"/>
        <v>417.500175211979</v>
      </c>
      <c r="I143" s="41">
        <v>140</v>
      </c>
      <c r="J143" s="46">
        <f t="shared" si="11"/>
        <v>-5</v>
      </c>
      <c r="O143" s="105">
        <v>750</v>
      </c>
      <c r="P143" s="103">
        <f>-(($U$2^2-O143^2)^(1/2))+$U$2</f>
        <v>412.559151944219</v>
      </c>
    </row>
    <row r="144" ht="16.5" spans="2:16">
      <c r="B144" s="24">
        <v>136</v>
      </c>
      <c r="C144" s="67" t="s">
        <v>184</v>
      </c>
      <c r="D144" s="81" t="s">
        <v>1084</v>
      </c>
      <c r="E144" s="69">
        <v>300</v>
      </c>
      <c r="F144" s="70">
        <v>749</v>
      </c>
      <c r="G144" s="71">
        <f t="shared" si="9"/>
        <v>416.288976878021</v>
      </c>
      <c r="H144" s="72">
        <f t="shared" si="10"/>
        <v>416.288976878021</v>
      </c>
      <c r="I144" s="41">
        <v>141</v>
      </c>
      <c r="J144" s="46">
        <f t="shared" si="11"/>
        <v>-5</v>
      </c>
      <c r="O144" s="105">
        <v>749</v>
      </c>
      <c r="P144" s="103">
        <f>-(($U$2^2-O144^2)^(1/2))+$U$2</f>
        <v>410.985325173323</v>
      </c>
    </row>
    <row r="145" ht="16.5" spans="2:16">
      <c r="B145" s="24">
        <v>137</v>
      </c>
      <c r="C145" s="67" t="s">
        <v>185</v>
      </c>
      <c r="D145" s="81" t="s">
        <v>1085</v>
      </c>
      <c r="E145" s="69">
        <v>300</v>
      </c>
      <c r="F145" s="70">
        <v>748</v>
      </c>
      <c r="G145" s="71">
        <f t="shared" si="9"/>
        <v>415.083369620219</v>
      </c>
      <c r="H145" s="72">
        <f t="shared" si="10"/>
        <v>415.083369620219</v>
      </c>
      <c r="I145" s="41">
        <v>142</v>
      </c>
      <c r="J145" s="46">
        <f t="shared" si="11"/>
        <v>-5</v>
      </c>
      <c r="O145" s="105">
        <v>748</v>
      </c>
      <c r="P145" s="103">
        <f>-(($U$2^2-O145^2)^(1/2))+$U$2</f>
        <v>409.41876342673</v>
      </c>
    </row>
    <row r="146" ht="16.5" spans="2:16">
      <c r="B146" s="24">
        <v>138</v>
      </c>
      <c r="C146" s="67" t="s">
        <v>186</v>
      </c>
      <c r="D146" s="81" t="s">
        <v>1086</v>
      </c>
      <c r="E146" s="69">
        <v>300</v>
      </c>
      <c r="F146" s="70">
        <v>747</v>
      </c>
      <c r="G146" s="71">
        <f t="shared" si="9"/>
        <v>413.88329871231</v>
      </c>
      <c r="H146" s="72">
        <f t="shared" si="10"/>
        <v>413.88329871231</v>
      </c>
      <c r="I146" s="41">
        <v>143</v>
      </c>
      <c r="J146" s="46">
        <f t="shared" si="11"/>
        <v>-5</v>
      </c>
      <c r="O146" s="105">
        <v>747</v>
      </c>
      <c r="P146" s="103">
        <f>-(($U$2^2-O146^2)^(1/2))+$U$2</f>
        <v>407.859395593332</v>
      </c>
    </row>
    <row r="147" ht="16.5" spans="2:16">
      <c r="B147" s="24">
        <v>139</v>
      </c>
      <c r="C147" s="67" t="s">
        <v>187</v>
      </c>
      <c r="D147" s="81" t="s">
        <v>1087</v>
      </c>
      <c r="E147" s="69">
        <v>300</v>
      </c>
      <c r="F147" s="70">
        <v>746</v>
      </c>
      <c r="G147" s="71">
        <f t="shared" si="9"/>
        <v>412.688710386383</v>
      </c>
      <c r="H147" s="72">
        <f t="shared" si="10"/>
        <v>412.688710386383</v>
      </c>
      <c r="I147" s="41">
        <v>144</v>
      </c>
      <c r="J147" s="46">
        <f t="shared" si="11"/>
        <v>-5</v>
      </c>
      <c r="O147" s="105">
        <v>746</v>
      </c>
      <c r="P147" s="103">
        <f>-(($U$2^2-O147^2)^(1/2))+$U$2</f>
        <v>406.307151807295</v>
      </c>
    </row>
    <row r="148" ht="16.5" spans="2:16">
      <c r="B148" s="24">
        <v>140</v>
      </c>
      <c r="C148" s="67" t="s">
        <v>188</v>
      </c>
      <c r="D148" s="81" t="s">
        <v>1088</v>
      </c>
      <c r="E148" s="69">
        <v>300</v>
      </c>
      <c r="F148" s="70">
        <v>745</v>
      </c>
      <c r="G148" s="71">
        <f t="shared" si="9"/>
        <v>411.499551809439</v>
      </c>
      <c r="H148" s="72">
        <f t="shared" si="10"/>
        <v>411.499551809439</v>
      </c>
      <c r="I148" s="41">
        <v>145</v>
      </c>
      <c r="J148" s="46">
        <f t="shared" si="11"/>
        <v>-5</v>
      </c>
      <c r="O148" s="105">
        <v>745</v>
      </c>
      <c r="P148" s="103">
        <f>-(($U$2^2-O148^2)^(1/2))+$U$2</f>
        <v>404.761963417613</v>
      </c>
    </row>
    <row r="149" ht="16.5" spans="2:16">
      <c r="B149" s="24">
        <v>141</v>
      </c>
      <c r="C149" s="67" t="s">
        <v>189</v>
      </c>
      <c r="D149" s="81" t="s">
        <v>1089</v>
      </c>
      <c r="E149" s="69">
        <v>300</v>
      </c>
      <c r="F149" s="70">
        <v>744</v>
      </c>
      <c r="G149" s="71">
        <f t="shared" si="9"/>
        <v>410.315771060707</v>
      </c>
      <c r="H149" s="72">
        <f t="shared" si="10"/>
        <v>410.315771060707</v>
      </c>
      <c r="I149" s="41">
        <v>146</v>
      </c>
      <c r="J149" s="46">
        <f t="shared" si="11"/>
        <v>-5</v>
      </c>
      <c r="O149" s="105">
        <v>744</v>
      </c>
      <c r="P149" s="103">
        <f>-(($U$2^2-O149^2)^(1/2))+$U$2</f>
        <v>403.22376295862</v>
      </c>
    </row>
    <row r="150" ht="16.5" spans="2:16">
      <c r="B150" s="24">
        <v>142</v>
      </c>
      <c r="C150" s="67" t="s">
        <v>190</v>
      </c>
      <c r="D150" s="81" t="s">
        <v>1090</v>
      </c>
      <c r="E150" s="69">
        <v>300</v>
      </c>
      <c r="F150" s="70">
        <v>743</v>
      </c>
      <c r="G150" s="71">
        <f t="shared" si="9"/>
        <v>409.137317109646</v>
      </c>
      <c r="H150" s="72">
        <f t="shared" si="10"/>
        <v>409.137317109646</v>
      </c>
      <c r="I150" s="41">
        <v>147</v>
      </c>
      <c r="J150" s="46">
        <f t="shared" si="11"/>
        <v>-5</v>
      </c>
      <c r="O150" s="105">
        <v>743</v>
      </c>
      <c r="P150" s="103">
        <f>-(($U$2^2-O150^2)^(1/2))+$U$2</f>
        <v>401.692484121415</v>
      </c>
    </row>
    <row r="151" ht="16.5" spans="2:16">
      <c r="B151" s="24">
        <v>143</v>
      </c>
      <c r="C151" s="67" t="s">
        <v>191</v>
      </c>
      <c r="D151" s="81" t="s">
        <v>1091</v>
      </c>
      <c r="E151" s="69">
        <v>300</v>
      </c>
      <c r="F151" s="70">
        <v>742</v>
      </c>
      <c r="G151" s="71">
        <f t="shared" si="9"/>
        <v>407.964139794638</v>
      </c>
      <c r="H151" s="72">
        <f t="shared" si="10"/>
        <v>407.964139794638</v>
      </c>
      <c r="I151" s="41">
        <v>148</v>
      </c>
      <c r="J151" s="46">
        <f t="shared" si="11"/>
        <v>-5</v>
      </c>
      <c r="O151" s="105">
        <v>742</v>
      </c>
      <c r="P151" s="103">
        <f>-(($U$2^2-O151^2)^(1/2))+$U$2</f>
        <v>400.168061726172</v>
      </c>
    </row>
    <row r="152" ht="16.5" spans="2:16">
      <c r="B152" s="24">
        <v>144</v>
      </c>
      <c r="C152" s="67" t="s">
        <v>192</v>
      </c>
      <c r="D152" s="81" t="s">
        <v>1092</v>
      </c>
      <c r="E152" s="69">
        <v>300</v>
      </c>
      <c r="F152" s="70">
        <v>741</v>
      </c>
      <c r="G152" s="71">
        <f t="shared" si="9"/>
        <v>406.79618980233</v>
      </c>
      <c r="H152" s="72">
        <f t="shared" si="10"/>
        <v>406.79618980233</v>
      </c>
      <c r="I152" s="41">
        <v>149</v>
      </c>
      <c r="J152" s="46">
        <f t="shared" si="11"/>
        <v>-5</v>
      </c>
      <c r="O152" s="105">
        <v>741</v>
      </c>
      <c r="P152" s="103">
        <f>-(($U$2^2-O152^2)^(1/2))+$U$2</f>
        <v>398.650431695296</v>
      </c>
    </row>
    <row r="153" ht="16.5" spans="2:16">
      <c r="B153" s="24">
        <v>145</v>
      </c>
      <c r="C153" s="67" t="s">
        <v>193</v>
      </c>
      <c r="D153" s="81" t="s">
        <v>1093</v>
      </c>
      <c r="E153" s="69">
        <v>300</v>
      </c>
      <c r="F153" s="70">
        <v>740</v>
      </c>
      <c r="G153" s="71">
        <f t="shared" si="9"/>
        <v>405.633418647605</v>
      </c>
      <c r="H153" s="72">
        <f t="shared" si="10"/>
        <v>405.633418647605</v>
      </c>
      <c r="I153" s="41">
        <v>150</v>
      </c>
      <c r="J153" s="46">
        <f t="shared" si="11"/>
        <v>-5</v>
      </c>
      <c r="O153" s="105">
        <v>740</v>
      </c>
      <c r="P153" s="103">
        <f>-(($U$2^2-O153^2)^(1/2))+$U$2</f>
        <v>397.139531027401</v>
      </c>
    </row>
    <row r="154" ht="16.5" spans="2:16">
      <c r="B154" s="24">
        <v>146</v>
      </c>
      <c r="C154" s="67" t="s">
        <v>194</v>
      </c>
      <c r="D154" s="81" t="s">
        <v>1094</v>
      </c>
      <c r="E154" s="69">
        <v>300</v>
      </c>
      <c r="F154" s="70">
        <v>739</v>
      </c>
      <c r="G154" s="71">
        <f t="shared" si="9"/>
        <v>404.475778654161</v>
      </c>
      <c r="H154" s="72">
        <f t="shared" si="10"/>
        <v>404.475778654161</v>
      </c>
      <c r="I154" s="41">
        <v>151</v>
      </c>
      <c r="J154" s="46">
        <f t="shared" si="11"/>
        <v>-5</v>
      </c>
      <c r="O154" s="105">
        <v>739</v>
      </c>
      <c r="P154" s="103">
        <f>-(($U$2^2-O154^2)^(1/2))+$U$2</f>
        <v>395.635297772068</v>
      </c>
    </row>
    <row r="155" ht="16.5" spans="2:16">
      <c r="B155" s="24">
        <v>147</v>
      </c>
      <c r="C155" s="96" t="s">
        <v>195</v>
      </c>
      <c r="D155" s="81" t="s">
        <v>1095</v>
      </c>
      <c r="E155" s="69">
        <v>300</v>
      </c>
      <c r="F155" s="70">
        <v>738</v>
      </c>
      <c r="G155" s="71">
        <f t="shared" ref="G155:G218" si="12">H155</f>
        <v>403.323222935666</v>
      </c>
      <c r="H155" s="72">
        <f t="shared" ref="H155:H218" si="13">P155*($Q$91-$Q$892)/($P$91-$P$892)+$Q$892-$P$892*($Q$91-$Q$892)/($P$91-$P$892)</f>
        <v>403.323222935666</v>
      </c>
      <c r="I155" s="41">
        <v>152</v>
      </c>
      <c r="J155" s="46">
        <f t="shared" si="11"/>
        <v>-5</v>
      </c>
      <c r="O155" s="105">
        <v>738</v>
      </c>
      <c r="P155" s="103">
        <f>-(($U$2^2-O155^2)^(1/2))+$U$2</f>
        <v>394.13767100537</v>
      </c>
    </row>
    <row r="156" ht="16.5" spans="2:16">
      <c r="B156" s="24">
        <v>148</v>
      </c>
      <c r="C156" s="67" t="s">
        <v>196</v>
      </c>
      <c r="D156" s="81" t="s">
        <v>1097</v>
      </c>
      <c r="E156" s="69">
        <v>300</v>
      </c>
      <c r="F156" s="70">
        <v>737</v>
      </c>
      <c r="G156" s="71">
        <f t="shared" si="12"/>
        <v>402.17570537749</v>
      </c>
      <c r="H156" s="72">
        <f t="shared" si="13"/>
        <v>402.17570537749</v>
      </c>
      <c r="I156" s="41">
        <v>153</v>
      </c>
      <c r="J156" s="46">
        <f t="shared" si="11"/>
        <v>-5</v>
      </c>
      <c r="O156" s="105">
        <v>737</v>
      </c>
      <c r="P156" s="103">
        <f>-(($U$2^2-O156^2)^(1/2))+$U$2</f>
        <v>392.646590806119</v>
      </c>
    </row>
    <row r="157" ht="16.5" spans="2:16">
      <c r="B157" s="24">
        <v>149</v>
      </c>
      <c r="C157" s="67" t="s">
        <v>197</v>
      </c>
      <c r="D157" s="81" t="s">
        <v>1098</v>
      </c>
      <c r="E157" s="69">
        <v>300</v>
      </c>
      <c r="F157" s="70">
        <v>736</v>
      </c>
      <c r="G157" s="71">
        <f t="shared" si="12"/>
        <v>401.033180618963</v>
      </c>
      <c r="H157" s="72">
        <f t="shared" si="13"/>
        <v>401.033180618963</v>
      </c>
      <c r="I157" s="41">
        <v>154</v>
      </c>
      <c r="J157" s="46">
        <f t="shared" si="11"/>
        <v>-5</v>
      </c>
      <c r="O157" s="105">
        <v>736</v>
      </c>
      <c r="P157" s="103">
        <f>-(($U$2^2-O157^2)^(1/2))+$U$2</f>
        <v>391.161998232824</v>
      </c>
    </row>
    <row r="158" ht="16.5" spans="2:16">
      <c r="B158" s="24">
        <v>150</v>
      </c>
      <c r="C158" s="67" t="s">
        <v>198</v>
      </c>
      <c r="D158" s="81" t="s">
        <v>1099</v>
      </c>
      <c r="E158" s="69">
        <v>300</v>
      </c>
      <c r="F158" s="70">
        <v>735</v>
      </c>
      <c r="G158" s="71">
        <f t="shared" si="12"/>
        <v>399.895604036163</v>
      </c>
      <c r="H158" s="72">
        <f t="shared" si="13"/>
        <v>399.895604036163</v>
      </c>
      <c r="I158" s="41">
        <v>155</v>
      </c>
      <c r="J158" s="46">
        <f t="shared" si="11"/>
        <v>-5</v>
      </c>
      <c r="O158" s="105">
        <v>735</v>
      </c>
      <c r="P158" s="103">
        <f>-(($U$2^2-O158^2)^(1/2))+$U$2</f>
        <v>389.683835301322</v>
      </c>
    </row>
    <row r="159" ht="16.5" spans="2:16">
      <c r="B159" s="24">
        <v>151</v>
      </c>
      <c r="C159" s="67" t="s">
        <v>199</v>
      </c>
      <c r="D159" s="81" t="s">
        <v>1100</v>
      </c>
      <c r="E159" s="69">
        <v>300</v>
      </c>
      <c r="F159" s="70">
        <v>734</v>
      </c>
      <c r="G159" s="71">
        <f t="shared" si="12"/>
        <v>398.76293172521</v>
      </c>
      <c r="H159" s="72">
        <f t="shared" si="13"/>
        <v>398.76293172521</v>
      </c>
      <c r="I159" s="41">
        <v>156</v>
      </c>
      <c r="J159" s="46">
        <f t="shared" si="11"/>
        <v>-5</v>
      </c>
      <c r="O159" s="105">
        <v>734</v>
      </c>
      <c r="P159" s="103">
        <f>-(($U$2^2-O159^2)^(1/2))+$U$2</f>
        <v>388.212044963066</v>
      </c>
    </row>
    <row r="160" ht="16.5" spans="2:16">
      <c r="B160" s="24">
        <v>152</v>
      </c>
      <c r="C160" s="67" t="s">
        <v>200</v>
      </c>
      <c r="D160" s="81" t="s">
        <v>1101</v>
      </c>
      <c r="E160" s="69">
        <v>300</v>
      </c>
      <c r="F160" s="70">
        <v>733</v>
      </c>
      <c r="G160" s="71">
        <f t="shared" si="12"/>
        <v>397.635120486037</v>
      </c>
      <c r="H160" s="72">
        <f t="shared" si="13"/>
        <v>397.635120486037</v>
      </c>
      <c r="I160" s="41">
        <v>157</v>
      </c>
      <c r="J160" s="46">
        <f t="shared" si="11"/>
        <v>-5</v>
      </c>
      <c r="O160" s="105">
        <v>733</v>
      </c>
      <c r="P160" s="103">
        <f>-(($U$2^2-O160^2)^(1/2))+$U$2</f>
        <v>386.746571084047</v>
      </c>
    </row>
    <row r="161" ht="16.5" spans="2:16">
      <c r="B161" s="24">
        <v>153</v>
      </c>
      <c r="C161" s="67" t="s">
        <v>201</v>
      </c>
      <c r="D161" s="81" t="s">
        <v>1102</v>
      </c>
      <c r="E161" s="69">
        <v>200</v>
      </c>
      <c r="F161" s="70">
        <v>732</v>
      </c>
      <c r="G161" s="71">
        <f t="shared" si="12"/>
        <v>396.512127806641</v>
      </c>
      <c r="H161" s="72">
        <f t="shared" si="13"/>
        <v>396.512127806641</v>
      </c>
      <c r="I161" s="41">
        <v>158</v>
      </c>
      <c r="J161" s="46">
        <f t="shared" si="11"/>
        <v>-5</v>
      </c>
      <c r="O161" s="105">
        <v>732</v>
      </c>
      <c r="P161" s="103">
        <f>-(($U$2^2-O161^2)^(1/2))+$U$2</f>
        <v>385.287358424318</v>
      </c>
    </row>
    <row r="162" ht="16.5" spans="2:16">
      <c r="B162" s="24">
        <v>154</v>
      </c>
      <c r="C162" s="67" t="s">
        <v>202</v>
      </c>
      <c r="D162" s="81" t="s">
        <v>1103</v>
      </c>
      <c r="E162" s="69">
        <v>200</v>
      </c>
      <c r="F162" s="70">
        <v>731</v>
      </c>
      <c r="G162" s="71">
        <f t="shared" si="12"/>
        <v>395.393911847772</v>
      </c>
      <c r="H162" s="72">
        <f t="shared" si="13"/>
        <v>395.393911847772</v>
      </c>
      <c r="I162" s="41">
        <v>159</v>
      </c>
      <c r="J162" s="46">
        <f t="shared" si="11"/>
        <v>-5</v>
      </c>
      <c r="O162" s="105">
        <v>731</v>
      </c>
      <c r="P162" s="103">
        <f>-(($U$2^2-O162^2)^(1/2))+$U$2</f>
        <v>383.83435261811</v>
      </c>
    </row>
    <row r="163" ht="16.5" spans="2:16">
      <c r="B163" s="24">
        <v>155</v>
      </c>
      <c r="C163" s="67" t="s">
        <v>203</v>
      </c>
      <c r="D163" s="81" t="s">
        <v>1104</v>
      </c>
      <c r="E163" s="69">
        <v>200</v>
      </c>
      <c r="F163" s="70">
        <v>730</v>
      </c>
      <c r="G163" s="71">
        <f t="shared" si="12"/>
        <v>394.280431428074</v>
      </c>
      <c r="H163" s="72">
        <f t="shared" si="13"/>
        <v>394.280431428074</v>
      </c>
      <c r="I163" s="41">
        <v>160</v>
      </c>
      <c r="J163" s="46">
        <f t="shared" si="11"/>
        <v>-5</v>
      </c>
      <c r="O163" s="105">
        <v>730</v>
      </c>
      <c r="P163" s="103">
        <f>-(($U$2^2-O163^2)^(1/2))+$U$2</f>
        <v>382.387500154516</v>
      </c>
    </row>
    <row r="164" ht="16.5" spans="2:16">
      <c r="B164" s="24">
        <v>156</v>
      </c>
      <c r="C164" s="67" t="s">
        <v>204</v>
      </c>
      <c r="D164" s="81" t="s">
        <v>1105</v>
      </c>
      <c r="E164" s="69">
        <v>200</v>
      </c>
      <c r="F164" s="70">
        <v>729</v>
      </c>
      <c r="G164" s="71">
        <f t="shared" si="12"/>
        <v>393.171646009634</v>
      </c>
      <c r="H164" s="72">
        <f t="shared" si="13"/>
        <v>393.171646009634</v>
      </c>
      <c r="I164" s="41">
        <v>161</v>
      </c>
      <c r="J164" s="46">
        <f t="shared" si="11"/>
        <v>-5</v>
      </c>
      <c r="O164" s="105">
        <v>729</v>
      </c>
      <c r="P164" s="103">
        <f>-(($U$2^2-O164^2)^(1/2))+$U$2</f>
        <v>380.946748358715</v>
      </c>
    </row>
    <row r="165" ht="16.5" spans="2:16">
      <c r="B165" s="24">
        <v>157</v>
      </c>
      <c r="C165" s="67" t="s">
        <v>205</v>
      </c>
      <c r="D165" s="81" t="s">
        <v>1106</v>
      </c>
      <c r="E165" s="69">
        <v>200</v>
      </c>
      <c r="F165" s="70">
        <v>728</v>
      </c>
      <c r="G165" s="71">
        <f t="shared" si="12"/>
        <v>392.067515683943</v>
      </c>
      <c r="H165" s="72">
        <f t="shared" si="13"/>
        <v>392.067515683943</v>
      </c>
      <c r="I165" s="41">
        <v>162</v>
      </c>
      <c r="J165" s="46">
        <f t="shared" si="11"/>
        <v>-5</v>
      </c>
      <c r="O165" s="105">
        <v>728</v>
      </c>
      <c r="P165" s="103">
        <f>-(($U$2^2-O165^2)^(1/2))+$U$2</f>
        <v>379.512045373737</v>
      </c>
    </row>
    <row r="166" ht="16.5" spans="2:16">
      <c r="B166" s="24">
        <v>158</v>
      </c>
      <c r="C166" s="67" t="s">
        <v>206</v>
      </c>
      <c r="D166" s="81" t="s">
        <v>1107</v>
      </c>
      <c r="E166" s="69">
        <v>200</v>
      </c>
      <c r="F166" s="70">
        <v>727</v>
      </c>
      <c r="G166" s="71">
        <f t="shared" si="12"/>
        <v>390.968001158253</v>
      </c>
      <c r="H166" s="72">
        <f t="shared" si="13"/>
        <v>390.968001158253</v>
      </c>
      <c r="I166" s="41">
        <v>163</v>
      </c>
      <c r="J166" s="46">
        <f t="shared" si="11"/>
        <v>-5</v>
      </c>
      <c r="O166" s="105">
        <v>727</v>
      </c>
      <c r="P166" s="103">
        <f>-(($U$2^2-O166^2)^(1/2))+$U$2</f>
        <v>378.083340142725</v>
      </c>
    </row>
    <row r="167" ht="16.5" spans="2:16">
      <c r="B167" s="24">
        <v>159</v>
      </c>
      <c r="C167" s="67" t="s">
        <v>207</v>
      </c>
      <c r="D167" s="81" t="s">
        <v>1108</v>
      </c>
      <c r="E167" s="69">
        <v>200</v>
      </c>
      <c r="F167" s="70">
        <v>726</v>
      </c>
      <c r="G167" s="71">
        <f t="shared" si="12"/>
        <v>389.873063742306</v>
      </c>
      <c r="H167" s="72">
        <f t="shared" si="13"/>
        <v>389.873063742306</v>
      </c>
      <c r="I167" s="41">
        <v>164</v>
      </c>
      <c r="J167" s="46">
        <f t="shared" si="11"/>
        <v>-5</v>
      </c>
      <c r="O167" s="105">
        <v>726</v>
      </c>
      <c r="P167" s="103">
        <f>-(($U$2^2-O167^2)^(1/2))+$U$2</f>
        <v>376.660582391696</v>
      </c>
    </row>
    <row r="168" ht="16.5" spans="2:16">
      <c r="B168" s="24">
        <v>160</v>
      </c>
      <c r="C168" s="67" t="s">
        <v>208</v>
      </c>
      <c r="D168" s="81" t="s">
        <v>1109</v>
      </c>
      <c r="E168" s="69">
        <v>200</v>
      </c>
      <c r="F168" s="70">
        <v>725</v>
      </c>
      <c r="G168" s="71">
        <f t="shared" si="12"/>
        <v>388.782665335436</v>
      </c>
      <c r="H168" s="72">
        <f t="shared" si="13"/>
        <v>388.782665335436</v>
      </c>
      <c r="I168" s="41">
        <v>165</v>
      </c>
      <c r="J168" s="46">
        <f t="shared" si="11"/>
        <v>-5</v>
      </c>
      <c r="O168" s="105">
        <v>725</v>
      </c>
      <c r="P168" s="103">
        <f>-(($U$2^2-O168^2)^(1/2))+$U$2</f>
        <v>375.24372261278</v>
      </c>
    </row>
    <row r="169" ht="16.5" spans="2:16">
      <c r="B169" s="24">
        <v>161</v>
      </c>
      <c r="C169" s="67" t="s">
        <v>209</v>
      </c>
      <c r="D169" s="81" t="s">
        <v>1110</v>
      </c>
      <c r="E169" s="69">
        <v>200</v>
      </c>
      <c r="F169" s="70">
        <v>724</v>
      </c>
      <c r="G169" s="71">
        <f t="shared" si="12"/>
        <v>387.696768414019</v>
      </c>
      <c r="H169" s="72">
        <f t="shared" si="13"/>
        <v>387.696768414019</v>
      </c>
      <c r="I169" s="41">
        <v>166</v>
      </c>
      <c r="J169" s="46">
        <f t="shared" si="11"/>
        <v>-5</v>
      </c>
      <c r="O169" s="105">
        <v>724</v>
      </c>
      <c r="P169" s="103">
        <f>-(($U$2^2-O169^2)^(1/2))+$U$2</f>
        <v>373.832712047917</v>
      </c>
    </row>
    <row r="170" ht="16.5" spans="2:16">
      <c r="B170" s="24">
        <v>162</v>
      </c>
      <c r="C170" s="67" t="s">
        <v>210</v>
      </c>
      <c r="D170" s="81" t="s">
        <v>1111</v>
      </c>
      <c r="E170" s="69">
        <v>200</v>
      </c>
      <c r="F170" s="70">
        <v>723</v>
      </c>
      <c r="G170" s="71">
        <f t="shared" si="12"/>
        <v>386.615336019275</v>
      </c>
      <c r="H170" s="72">
        <f t="shared" si="13"/>
        <v>386.615336019275</v>
      </c>
      <c r="I170" s="41">
        <v>167</v>
      </c>
      <c r="J170" s="46">
        <f t="shared" si="11"/>
        <v>-5</v>
      </c>
      <c r="O170" s="105">
        <v>723</v>
      </c>
      <c r="P170" s="103">
        <f>-(($U$2^2-O170^2)^(1/2))+$U$2</f>
        <v>372.427502672999</v>
      </c>
    </row>
    <row r="171" ht="16.5" spans="2:16">
      <c r="B171" s="24">
        <v>163</v>
      </c>
      <c r="C171" s="67" t="s">
        <v>211</v>
      </c>
      <c r="D171" s="81" t="s">
        <v>1112</v>
      </c>
      <c r="E171" s="69">
        <v>200</v>
      </c>
      <c r="F171" s="70">
        <v>722</v>
      </c>
      <c r="G171" s="71">
        <f t="shared" si="12"/>
        <v>385.538331745388</v>
      </c>
      <c r="H171" s="72">
        <f t="shared" si="13"/>
        <v>385.538331745388</v>
      </c>
      <c r="I171" s="41">
        <v>168</v>
      </c>
      <c r="J171" s="46">
        <f t="shared" si="11"/>
        <v>-5</v>
      </c>
      <c r="O171" s="105">
        <v>722</v>
      </c>
      <c r="P171" s="103">
        <f>-(($U$2^2-O171^2)^(1/2))+$U$2</f>
        <v>371.028047182441</v>
      </c>
    </row>
    <row r="172" ht="16.5" spans="2:16">
      <c r="B172" s="24">
        <v>164</v>
      </c>
      <c r="C172" s="67" t="s">
        <v>212</v>
      </c>
      <c r="D172" s="81" t="s">
        <v>1113</v>
      </c>
      <c r="E172" s="69">
        <v>200</v>
      </c>
      <c r="F172" s="70">
        <v>721</v>
      </c>
      <c r="G172" s="71">
        <f t="shared" si="12"/>
        <v>384.465719727959</v>
      </c>
      <c r="H172" s="72">
        <f t="shared" si="13"/>
        <v>384.465719727959</v>
      </c>
      <c r="I172" s="41">
        <v>169</v>
      </c>
      <c r="J172" s="46">
        <f t="shared" si="11"/>
        <v>-5</v>
      </c>
      <c r="O172" s="105">
        <v>721</v>
      </c>
      <c r="P172" s="103">
        <f>-(($U$2^2-O172^2)^(1/2))+$U$2</f>
        <v>369.63429897417</v>
      </c>
    </row>
    <row r="173" ht="16.5" spans="2:16">
      <c r="B173" s="24">
        <v>165</v>
      </c>
      <c r="C173" s="67" t="s">
        <v>213</v>
      </c>
      <c r="D173" s="81" t="s">
        <v>1114</v>
      </c>
      <c r="E173" s="69">
        <v>200</v>
      </c>
      <c r="F173" s="70">
        <v>720</v>
      </c>
      <c r="G173" s="71">
        <f t="shared" si="12"/>
        <v>383.397464632757</v>
      </c>
      <c r="H173" s="72">
        <f t="shared" si="13"/>
        <v>383.397464632757</v>
      </c>
      <c r="I173" s="41">
        <v>170</v>
      </c>
      <c r="J173" s="46">
        <f t="shared" si="11"/>
        <v>-5</v>
      </c>
      <c r="O173" s="105">
        <v>720</v>
      </c>
      <c r="P173" s="103">
        <f>-(($U$2^2-O173^2)^(1/2))+$U$2</f>
        <v>368.246212135015</v>
      </c>
    </row>
    <row r="174" ht="16.5" spans="2:16">
      <c r="B174" s="24">
        <v>166</v>
      </c>
      <c r="C174" s="67" t="s">
        <v>214</v>
      </c>
      <c r="D174" s="81" t="s">
        <v>214</v>
      </c>
      <c r="E174" s="69">
        <v>130</v>
      </c>
      <c r="F174" s="70">
        <v>719</v>
      </c>
      <c r="G174" s="71">
        <f t="shared" si="12"/>
        <v>382.333531644781</v>
      </c>
      <c r="H174" s="72">
        <f t="shared" si="13"/>
        <v>382.333531644781</v>
      </c>
      <c r="I174" s="41">
        <v>171</v>
      </c>
      <c r="J174" s="46">
        <f t="shared" si="11"/>
        <v>-5</v>
      </c>
      <c r="O174" s="105">
        <v>719</v>
      </c>
      <c r="P174" s="103">
        <f>-(($U$2^2-O174^2)^(1/2))+$U$2</f>
        <v>366.863741426486</v>
      </c>
    </row>
    <row r="175" ht="16.5" spans="2:16">
      <c r="B175" s="24">
        <v>167</v>
      </c>
      <c r="C175" s="67" t="s">
        <v>215</v>
      </c>
      <c r="D175" s="81" t="s">
        <v>1115</v>
      </c>
      <c r="E175" s="69">
        <v>130</v>
      </c>
      <c r="F175" s="70">
        <v>718</v>
      </c>
      <c r="G175" s="71">
        <f t="shared" si="12"/>
        <v>381.273886457602</v>
      </c>
      <c r="H175" s="72">
        <f t="shared" si="13"/>
        <v>381.273886457602</v>
      </c>
      <c r="I175" s="41">
        <v>172</v>
      </c>
      <c r="J175" s="46">
        <f t="shared" si="11"/>
        <v>-5</v>
      </c>
      <c r="O175" s="105">
        <v>718</v>
      </c>
      <c r="P175" s="103">
        <f>-(($U$2^2-O175^2)^(1/2))+$U$2</f>
        <v>365.486842270934</v>
      </c>
    </row>
    <row r="176" ht="16.5" spans="2:16">
      <c r="B176" s="24">
        <v>168</v>
      </c>
      <c r="C176" s="67" t="s">
        <v>216</v>
      </c>
      <c r="D176" s="81" t="s">
        <v>1116</v>
      </c>
      <c r="E176" s="69">
        <v>130</v>
      </c>
      <c r="F176" s="70">
        <v>717</v>
      </c>
      <c r="G176" s="71">
        <f t="shared" si="12"/>
        <v>380.218495262989</v>
      </c>
      <c r="H176" s="72">
        <f t="shared" si="13"/>
        <v>380.218495262989</v>
      </c>
      <c r="I176" s="41">
        <v>173</v>
      </c>
      <c r="J176" s="46">
        <f t="shared" si="11"/>
        <v>-5</v>
      </c>
      <c r="O176" s="105">
        <v>717</v>
      </c>
      <c r="P176" s="103">
        <f>-(($U$2^2-O176^2)^(1/2))+$U$2</f>
        <v>364.115470738064</v>
      </c>
    </row>
    <row r="177" ht="16.5" spans="2:16">
      <c r="B177" s="24">
        <v>169</v>
      </c>
      <c r="C177" s="67" t="s">
        <v>217</v>
      </c>
      <c r="D177" s="81" t="s">
        <v>1117</v>
      </c>
      <c r="E177" s="69">
        <v>130</v>
      </c>
      <c r="F177" s="70">
        <v>716</v>
      </c>
      <c r="G177" s="71">
        <f t="shared" si="12"/>
        <v>379.167324740811</v>
      </c>
      <c r="H177" s="72">
        <f t="shared" si="13"/>
        <v>379.167324740811</v>
      </c>
      <c r="I177" s="41">
        <v>174</v>
      </c>
      <c r="J177" s="46">
        <f t="shared" si="11"/>
        <v>-5</v>
      </c>
      <c r="O177" s="105">
        <v>716</v>
      </c>
      <c r="P177" s="103">
        <f>-(($U$2^2-O177^2)^(1/2))+$U$2</f>
        <v>362.749583531817</v>
      </c>
    </row>
    <row r="178" ht="16.5" spans="2:16">
      <c r="B178" s="24">
        <v>170</v>
      </c>
      <c r="C178" s="67" t="s">
        <v>218</v>
      </c>
      <c r="D178" s="81" t="s">
        <v>1118</v>
      </c>
      <c r="E178" s="69">
        <v>130</v>
      </c>
      <c r="F178" s="70">
        <v>715</v>
      </c>
      <c r="G178" s="71">
        <f t="shared" si="12"/>
        <v>378.12034204919</v>
      </c>
      <c r="H178" s="72">
        <f t="shared" si="13"/>
        <v>378.12034204919</v>
      </c>
      <c r="I178" s="41">
        <v>175</v>
      </c>
      <c r="J178" s="46">
        <f t="shared" si="11"/>
        <v>-5</v>
      </c>
      <c r="O178" s="105">
        <v>715</v>
      </c>
      <c r="P178" s="103">
        <f>-(($U$2^2-O178^2)^(1/2))+$U$2</f>
        <v>361.389137977576</v>
      </c>
    </row>
    <row r="179" ht="16.5" spans="2:16">
      <c r="B179" s="24">
        <v>171</v>
      </c>
      <c r="C179" s="67" t="s">
        <v>219</v>
      </c>
      <c r="D179" s="81" t="s">
        <v>1119</v>
      </c>
      <c r="E179" s="69">
        <v>130</v>
      </c>
      <c r="F179" s="70">
        <v>714</v>
      </c>
      <c r="G179" s="71">
        <f t="shared" si="12"/>
        <v>377.077514814927</v>
      </c>
      <c r="H179" s="72">
        <f t="shared" si="13"/>
        <v>377.077514814927</v>
      </c>
      <c r="I179" s="41">
        <v>176</v>
      </c>
      <c r="J179" s="46">
        <f t="shared" si="11"/>
        <v>-5</v>
      </c>
      <c r="O179" s="105">
        <v>714</v>
      </c>
      <c r="P179" s="103">
        <f>-(($U$2^2-O179^2)^(1/2))+$U$2</f>
        <v>360.034092009721</v>
      </c>
    </row>
    <row r="180" ht="16.5" spans="2:16">
      <c r="B180" s="24">
        <v>172</v>
      </c>
      <c r="C180" s="67" t="s">
        <v>220</v>
      </c>
      <c r="D180" s="81" t="s">
        <v>1120</v>
      </c>
      <c r="E180" s="69">
        <v>130</v>
      </c>
      <c r="F180" s="70">
        <v>713</v>
      </c>
      <c r="G180" s="71">
        <f t="shared" si="12"/>
        <v>376.038811124152</v>
      </c>
      <c r="H180" s="72">
        <f t="shared" si="13"/>
        <v>376.038811124152</v>
      </c>
      <c r="I180" s="41">
        <v>177</v>
      </c>
      <c r="J180" s="46">
        <f t="shared" si="11"/>
        <v>-5</v>
      </c>
      <c r="O180" s="105">
        <v>713</v>
      </c>
      <c r="P180" s="103">
        <f>-(($U$2^2-O180^2)^(1/2))+$U$2</f>
        <v>358.684404159484</v>
      </c>
    </row>
    <row r="181" ht="16.5" spans="2:16">
      <c r="B181" s="24">
        <v>173</v>
      </c>
      <c r="C181" s="67" t="s">
        <v>221</v>
      </c>
      <c r="D181" s="81" t="s">
        <v>1121</v>
      </c>
      <c r="E181" s="69">
        <v>130</v>
      </c>
      <c r="F181" s="70">
        <v>712</v>
      </c>
      <c r="G181" s="71">
        <f t="shared" si="12"/>
        <v>375.004199513233</v>
      </c>
      <c r="H181" s="72">
        <f t="shared" si="13"/>
        <v>375.004199513233</v>
      </c>
      <c r="I181" s="41">
        <v>178</v>
      </c>
      <c r="J181" s="46">
        <f t="shared" si="11"/>
        <v>-5</v>
      </c>
      <c r="O181" s="105">
        <v>712</v>
      </c>
      <c r="P181" s="103">
        <f>-(($U$2^2-O181^2)^(1/2))+$U$2</f>
        <v>357.340033543136</v>
      </c>
    </row>
    <row r="182" ht="16.5" spans="2:16">
      <c r="B182" s="24">
        <v>174</v>
      </c>
      <c r="C182" s="67" t="s">
        <v>222</v>
      </c>
      <c r="D182" s="81" t="s">
        <v>1122</v>
      </c>
      <c r="E182" s="69">
        <v>130</v>
      </c>
      <c r="F182" s="70">
        <v>711</v>
      </c>
      <c r="G182" s="71">
        <f t="shared" si="12"/>
        <v>373.973648959905</v>
      </c>
      <c r="H182" s="72">
        <f t="shared" si="13"/>
        <v>373.973648959905</v>
      </c>
      <c r="I182" s="41">
        <v>179</v>
      </c>
      <c r="J182" s="46">
        <f t="shared" si="11"/>
        <v>-5</v>
      </c>
      <c r="O182" s="105">
        <v>711</v>
      </c>
      <c r="P182" s="103">
        <f>-(($U$2^2-O182^2)^(1/2))+$U$2</f>
        <v>356.000939850454</v>
      </c>
    </row>
    <row r="183" ht="16.5" spans="2:16">
      <c r="B183" s="24">
        <v>175</v>
      </c>
      <c r="C183" s="67" t="s">
        <v>223</v>
      </c>
      <c r="D183" s="81" t="s">
        <v>1123</v>
      </c>
      <c r="E183" s="69">
        <v>130</v>
      </c>
      <c r="F183" s="70">
        <v>710</v>
      </c>
      <c r="G183" s="71">
        <f t="shared" si="12"/>
        <v>372.947128874623</v>
      </c>
      <c r="H183" s="72">
        <f t="shared" si="13"/>
        <v>372.947128874623</v>
      </c>
      <c r="I183" s="41">
        <v>180</v>
      </c>
      <c r="J183" s="46">
        <f t="shared" si="11"/>
        <v>-5</v>
      </c>
      <c r="O183" s="105">
        <v>710</v>
      </c>
      <c r="P183" s="103">
        <f>-(($U$2^2-O183^2)^(1/2))+$U$2</f>
        <v>354.667083333496</v>
      </c>
    </row>
    <row r="184" ht="16.5" spans="2:16">
      <c r="B184" s="24">
        <v>176</v>
      </c>
      <c r="C184" s="67" t="s">
        <v>224</v>
      </c>
      <c r="D184" s="81" t="s">
        <v>1124</v>
      </c>
      <c r="E184" s="69">
        <v>130</v>
      </c>
      <c r="F184" s="70">
        <v>709</v>
      </c>
      <c r="G184" s="71">
        <f t="shared" si="12"/>
        <v>371.92460909214</v>
      </c>
      <c r="H184" s="72">
        <f t="shared" si="13"/>
        <v>371.92460909214</v>
      </c>
      <c r="I184" s="41">
        <v>181</v>
      </c>
      <c r="J184" s="46">
        <f t="shared" si="11"/>
        <v>-5</v>
      </c>
      <c r="O184" s="105">
        <v>709</v>
      </c>
      <c r="P184" s="103">
        <f>-(($U$2^2-O184^2)^(1/2))+$U$2</f>
        <v>353.338424795647</v>
      </c>
    </row>
    <row r="185" ht="16.5" spans="2:16">
      <c r="B185" s="24">
        <v>177</v>
      </c>
      <c r="C185" s="67" t="s">
        <v>225</v>
      </c>
      <c r="D185" s="81" t="s">
        <v>1125</v>
      </c>
      <c r="E185" s="69">
        <v>130</v>
      </c>
      <c r="F185" s="70">
        <v>708</v>
      </c>
      <c r="G185" s="71">
        <f t="shared" si="12"/>
        <v>370.906059863289</v>
      </c>
      <c r="H185" s="72">
        <f t="shared" si="13"/>
        <v>370.906059863289</v>
      </c>
      <c r="I185" s="41">
        <v>182</v>
      </c>
      <c r="J185" s="46">
        <f t="shared" si="11"/>
        <v>-5</v>
      </c>
      <c r="O185" s="105">
        <v>708</v>
      </c>
      <c r="P185" s="103">
        <f>-(($U$2^2-O185^2)^(1/2))+$U$2</f>
        <v>352.014925580945</v>
      </c>
    </row>
    <row r="186" ht="16.5" spans="2:16">
      <c r="B186" s="24">
        <v>178</v>
      </c>
      <c r="C186" s="67" t="s">
        <v>226</v>
      </c>
      <c r="D186" s="81" t="s">
        <v>1126</v>
      </c>
      <c r="E186" s="69">
        <v>130</v>
      </c>
      <c r="F186" s="70">
        <v>707</v>
      </c>
      <c r="G186" s="71">
        <f t="shared" si="12"/>
        <v>369.891451846968</v>
      </c>
      <c r="H186" s="72">
        <f t="shared" si="13"/>
        <v>369.891451846968</v>
      </c>
      <c r="I186" s="41">
        <v>183</v>
      </c>
      <c r="J186" s="46">
        <f t="shared" si="11"/>
        <v>-5</v>
      </c>
      <c r="O186" s="105">
        <v>707</v>
      </c>
      <c r="P186" s="103">
        <f>-(($U$2^2-O186^2)^(1/2))+$U$2</f>
        <v>350.69654756367</v>
      </c>
    </row>
    <row r="187" ht="16.5" spans="2:16">
      <c r="B187" s="24">
        <v>179</v>
      </c>
      <c r="C187" s="67" t="s">
        <v>227</v>
      </c>
      <c r="D187" s="81" t="s">
        <v>1127</v>
      </c>
      <c r="E187" s="69">
        <v>130</v>
      </c>
      <c r="F187" s="70">
        <v>706</v>
      </c>
      <c r="G187" s="71">
        <f t="shared" si="12"/>
        <v>368.880756102332</v>
      </c>
      <c r="H187" s="72">
        <f t="shared" si="13"/>
        <v>368.880756102332</v>
      </c>
      <c r="I187" s="41">
        <v>184</v>
      </c>
      <c r="J187" s="46">
        <f t="shared" si="11"/>
        <v>-5</v>
      </c>
      <c r="O187" s="105">
        <v>706</v>
      </c>
      <c r="P187" s="103">
        <f>-(($U$2^2-O187^2)^(1/2))+$U$2</f>
        <v>349.383253138189</v>
      </c>
    </row>
    <row r="188" ht="16.5" spans="2:16">
      <c r="B188" s="24">
        <v>180</v>
      </c>
      <c r="C188" s="67" t="s">
        <v>228</v>
      </c>
      <c r="D188" s="81" t="s">
        <v>1128</v>
      </c>
      <c r="E188" s="69">
        <v>130</v>
      </c>
      <c r="F188" s="70">
        <v>705</v>
      </c>
      <c r="G188" s="71">
        <f t="shared" si="12"/>
        <v>367.873944081167</v>
      </c>
      <c r="H188" s="72">
        <f t="shared" si="13"/>
        <v>367.873944081167</v>
      </c>
      <c r="I188" s="41">
        <v>185</v>
      </c>
      <c r="J188" s="46">
        <f t="shared" si="11"/>
        <v>-5</v>
      </c>
      <c r="O188" s="105">
        <v>705</v>
      </c>
      <c r="P188" s="103">
        <f>-(($U$2^2-O188^2)^(1/2))+$U$2</f>
        <v>348.075005209057</v>
      </c>
    </row>
    <row r="189" ht="16.5" spans="2:16">
      <c r="B189" s="24">
        <v>181</v>
      </c>
      <c r="C189" s="67" t="s">
        <v>229</v>
      </c>
      <c r="D189" s="81" t="s">
        <v>1129</v>
      </c>
      <c r="E189" s="69">
        <v>130</v>
      </c>
      <c r="F189" s="70">
        <v>704</v>
      </c>
      <c r="G189" s="71">
        <f t="shared" si="12"/>
        <v>366.870987620456</v>
      </c>
      <c r="H189" s="72">
        <f t="shared" si="13"/>
        <v>366.870987620456</v>
      </c>
      <c r="I189" s="41">
        <v>186</v>
      </c>
      <c r="J189" s="46">
        <f t="shared" si="11"/>
        <v>-5</v>
      </c>
      <c r="O189" s="105">
        <v>704</v>
      </c>
      <c r="P189" s="103">
        <f>-(($U$2^2-O189^2)^(1/2))+$U$2</f>
        <v>346.771767181349</v>
      </c>
    </row>
    <row r="190" ht="16.5" spans="2:16">
      <c r="B190" s="24">
        <v>182</v>
      </c>
      <c r="C190" s="67" t="s">
        <v>230</v>
      </c>
      <c r="D190" s="81" t="s">
        <v>1130</v>
      </c>
      <c r="E190" s="69">
        <v>130</v>
      </c>
      <c r="F190" s="70">
        <v>703</v>
      </c>
      <c r="G190" s="71">
        <f t="shared" si="12"/>
        <v>365.871858935123</v>
      </c>
      <c r="H190" s="72">
        <f t="shared" si="13"/>
        <v>365.871858935123</v>
      </c>
      <c r="I190" s="41">
        <v>187</v>
      </c>
      <c r="J190" s="46">
        <f t="shared" si="11"/>
        <v>-5</v>
      </c>
      <c r="O190" s="105">
        <v>703</v>
      </c>
      <c r="P190" s="103">
        <f>-(($U$2^2-O190^2)^(1/2))+$U$2</f>
        <v>345.473502951238</v>
      </c>
    </row>
    <row r="191" ht="16.5" spans="2:16">
      <c r="B191" s="24">
        <v>183</v>
      </c>
      <c r="C191" s="67" t="s">
        <v>231</v>
      </c>
      <c r="D191" s="81" t="s">
        <v>1131</v>
      </c>
      <c r="E191" s="69">
        <v>130</v>
      </c>
      <c r="F191" s="70">
        <v>702</v>
      </c>
      <c r="G191" s="71">
        <f t="shared" si="12"/>
        <v>364.876530610956</v>
      </c>
      <c r="H191" s="72">
        <f t="shared" si="13"/>
        <v>364.876530610956</v>
      </c>
      <c r="I191" s="41">
        <v>188</v>
      </c>
      <c r="J191" s="46">
        <f t="shared" si="11"/>
        <v>-5</v>
      </c>
      <c r="O191" s="105">
        <v>702</v>
      </c>
      <c r="P191" s="103">
        <f>-(($U$2^2-O191^2)^(1/2))+$U$2</f>
        <v>344.180176896796</v>
      </c>
    </row>
    <row r="192" ht="16.5" spans="2:16">
      <c r="B192" s="24">
        <v>184</v>
      </c>
      <c r="C192" s="67" t="s">
        <v>232</v>
      </c>
      <c r="D192" s="81" t="s">
        <v>1132</v>
      </c>
      <c r="E192" s="69">
        <v>130</v>
      </c>
      <c r="F192" s="70">
        <v>701</v>
      </c>
      <c r="G192" s="71">
        <f t="shared" si="12"/>
        <v>363.884975597696</v>
      </c>
      <c r="H192" s="72">
        <f t="shared" si="13"/>
        <v>363.884975597696</v>
      </c>
      <c r="I192" s="41">
        <v>189</v>
      </c>
      <c r="J192" s="46">
        <f t="shared" si="11"/>
        <v>-5</v>
      </c>
      <c r="O192" s="105">
        <v>701</v>
      </c>
      <c r="P192" s="103">
        <f>-(($U$2^2-O192^2)^(1/2))+$U$2</f>
        <v>342.891753869014</v>
      </c>
    </row>
    <row r="193" ht="16.5" spans="2:16">
      <c r="B193" s="24">
        <v>185</v>
      </c>
      <c r="C193" s="67" t="s">
        <v>233</v>
      </c>
      <c r="D193" s="81" t="s">
        <v>1133</v>
      </c>
      <c r="E193" s="69">
        <v>130</v>
      </c>
      <c r="F193" s="70">
        <v>700</v>
      </c>
      <c r="G193" s="71">
        <f t="shared" si="12"/>
        <v>362.897167202297</v>
      </c>
      <c r="H193" s="72">
        <f t="shared" si="13"/>
        <v>362.897167202297</v>
      </c>
      <c r="I193" s="41">
        <v>190</v>
      </c>
      <c r="J193" s="46">
        <f t="shared" si="11"/>
        <v>-5</v>
      </c>
      <c r="O193" s="105">
        <v>700</v>
      </c>
      <c r="P193" s="103">
        <f>-(($U$2^2-O193^2)^(1/2))+$U$2</f>
        <v>341.60819918304</v>
      </c>
    </row>
    <row r="194" ht="16.5" spans="2:16">
      <c r="B194" s="24">
        <v>186</v>
      </c>
      <c r="C194" s="67" t="s">
        <v>234</v>
      </c>
      <c r="D194" s="81" t="s">
        <v>1134</v>
      </c>
      <c r="E194" s="69">
        <v>130</v>
      </c>
      <c r="F194" s="70">
        <v>699</v>
      </c>
      <c r="G194" s="71">
        <f t="shared" si="12"/>
        <v>361.913079082338</v>
      </c>
      <c r="H194" s="72">
        <f t="shared" si="13"/>
        <v>361.913079082338</v>
      </c>
      <c r="I194" s="41">
        <v>191</v>
      </c>
      <c r="J194" s="46">
        <f t="shared" si="11"/>
        <v>-5</v>
      </c>
      <c r="O194" s="105">
        <v>699</v>
      </c>
      <c r="P194" s="103">
        <f>-(($U$2^2-O194^2)^(1/2))+$U$2</f>
        <v>340.32947860963</v>
      </c>
    </row>
    <row r="195" ht="16.5" spans="2:16">
      <c r="B195" s="24">
        <v>187</v>
      </c>
      <c r="C195" s="67" t="s">
        <v>235</v>
      </c>
      <c r="D195" s="81" t="s">
        <v>1135</v>
      </c>
      <c r="E195" s="69">
        <v>130</v>
      </c>
      <c r="F195" s="70">
        <v>698</v>
      </c>
      <c r="G195" s="71">
        <f t="shared" si="12"/>
        <v>360.932685239597</v>
      </c>
      <c r="H195" s="72">
        <f t="shared" si="13"/>
        <v>360.932685239597</v>
      </c>
      <c r="I195" s="41">
        <v>192</v>
      </c>
      <c r="J195" s="46">
        <f t="shared" si="11"/>
        <v>-5</v>
      </c>
      <c r="O195" s="105">
        <v>698</v>
      </c>
      <c r="P195" s="103">
        <f>-(($U$2^2-O195^2)^(1/2))+$U$2</f>
        <v>339.055558366787</v>
      </c>
    </row>
    <row r="196" ht="16.5" spans="2:16">
      <c r="B196" s="24">
        <v>188</v>
      </c>
      <c r="C196" s="67" t="s">
        <v>236</v>
      </c>
      <c r="D196" s="81" t="s">
        <v>1136</v>
      </c>
      <c r="E196" s="69">
        <v>130</v>
      </c>
      <c r="F196" s="70">
        <v>697</v>
      </c>
      <c r="G196" s="71">
        <f t="shared" si="12"/>
        <v>359.955960013779</v>
      </c>
      <c r="H196" s="72">
        <f t="shared" si="13"/>
        <v>359.955960013779</v>
      </c>
      <c r="I196" s="41">
        <v>193</v>
      </c>
      <c r="J196" s="46">
        <f t="shared" ref="J196:J259" si="14">B196-I196</f>
        <v>-5</v>
      </c>
      <c r="O196" s="105">
        <v>697</v>
      </c>
      <c r="P196" s="103">
        <f>-(($U$2^2-O196^2)^(1/2))+$U$2</f>
        <v>337.786405111615</v>
      </c>
    </row>
    <row r="197" ht="16.5" spans="2:16">
      <c r="B197" s="24">
        <v>189</v>
      </c>
      <c r="C197" s="67" t="s">
        <v>237</v>
      </c>
      <c r="D197" s="81" t="s">
        <v>1137</v>
      </c>
      <c r="E197" s="69">
        <v>130</v>
      </c>
      <c r="F197" s="70">
        <v>696</v>
      </c>
      <c r="G197" s="71">
        <f t="shared" si="12"/>
        <v>358.982878076382</v>
      </c>
      <c r="H197" s="72">
        <f t="shared" si="13"/>
        <v>358.982878076382</v>
      </c>
      <c r="I197" s="41">
        <v>194</v>
      </c>
      <c r="J197" s="46">
        <f t="shared" si="14"/>
        <v>-5</v>
      </c>
      <c r="O197" s="105">
        <v>696</v>
      </c>
      <c r="P197" s="103">
        <f>-(($U$2^2-O197^2)^(1/2))+$U$2</f>
        <v>336.521985932349</v>
      </c>
    </row>
    <row r="198" ht="16.5" spans="2:16">
      <c r="B198" s="24">
        <v>190</v>
      </c>
      <c r="C198" s="67" t="s">
        <v>238</v>
      </c>
      <c r="D198" s="81" t="s">
        <v>1138</v>
      </c>
      <c r="E198" s="69">
        <v>130</v>
      </c>
      <c r="F198" s="70">
        <v>695</v>
      </c>
      <c r="G198" s="71">
        <f t="shared" si="12"/>
        <v>358.013414424712</v>
      </c>
      <c r="H198" s="72">
        <f t="shared" si="13"/>
        <v>358.013414424712</v>
      </c>
      <c r="I198" s="41">
        <v>195</v>
      </c>
      <c r="J198" s="46">
        <f t="shared" si="14"/>
        <v>-5</v>
      </c>
      <c r="O198" s="105">
        <v>695</v>
      </c>
      <c r="P198" s="103">
        <f>-(($U$2^2-O198^2)^(1/2))+$U$2</f>
        <v>335.262268340581</v>
      </c>
    </row>
    <row r="199" ht="16.5" spans="2:16">
      <c r="B199" s="24">
        <v>191</v>
      </c>
      <c r="C199" s="67" t="s">
        <v>239</v>
      </c>
      <c r="D199" s="81" t="s">
        <v>1139</v>
      </c>
      <c r="E199" s="69">
        <v>130</v>
      </c>
      <c r="F199" s="70">
        <v>694</v>
      </c>
      <c r="G199" s="71">
        <f t="shared" si="12"/>
        <v>357.04754437604</v>
      </c>
      <c r="H199" s="72">
        <f t="shared" si="13"/>
        <v>357.04754437604</v>
      </c>
      <c r="I199" s="41">
        <v>196</v>
      </c>
      <c r="J199" s="46">
        <f t="shared" si="14"/>
        <v>-5</v>
      </c>
      <c r="O199" s="105">
        <v>694</v>
      </c>
      <c r="P199" s="103">
        <f>-(($U$2^2-O199^2)^(1/2))+$U$2</f>
        <v>334.007220263657</v>
      </c>
    </row>
    <row r="200" ht="16.5" spans="2:16">
      <c r="B200" s="24">
        <v>192</v>
      </c>
      <c r="C200" s="67" t="s">
        <v>240</v>
      </c>
      <c r="D200" s="81" t="s">
        <v>1140</v>
      </c>
      <c r="E200" s="69">
        <v>130</v>
      </c>
      <c r="F200" s="70">
        <v>693</v>
      </c>
      <c r="G200" s="71">
        <f t="shared" si="12"/>
        <v>356.085243561882</v>
      </c>
      <c r="H200" s="72">
        <f t="shared" si="13"/>
        <v>356.085243561882</v>
      </c>
      <c r="I200" s="41">
        <v>197</v>
      </c>
      <c r="J200" s="46">
        <f t="shared" si="14"/>
        <v>-5</v>
      </c>
      <c r="O200" s="105">
        <v>693</v>
      </c>
      <c r="P200" s="103">
        <f>-(($U$2^2-O200^2)^(1/2))+$U$2</f>
        <v>332.756810037259</v>
      </c>
    </row>
    <row r="201" ht="16.5" spans="2:16">
      <c r="B201" s="24">
        <v>193</v>
      </c>
      <c r="C201" s="67" t="s">
        <v>241</v>
      </c>
      <c r="D201" s="81" t="s">
        <v>1141</v>
      </c>
      <c r="E201" s="69">
        <v>130</v>
      </c>
      <c r="F201" s="70">
        <v>692</v>
      </c>
      <c r="G201" s="71">
        <f t="shared" si="12"/>
        <v>355.126487922422</v>
      </c>
      <c r="H201" s="72">
        <f t="shared" si="13"/>
        <v>355.126487922422</v>
      </c>
      <c r="I201" s="41">
        <v>198</v>
      </c>
      <c r="J201" s="46">
        <f t="shared" si="14"/>
        <v>-5</v>
      </c>
      <c r="O201" s="105">
        <v>692</v>
      </c>
      <c r="P201" s="103">
        <f>-(($U$2^2-O201^2)^(1/2))+$U$2</f>
        <v>331.51100639815</v>
      </c>
    </row>
    <row r="202" ht="16.5" spans="2:16">
      <c r="B202" s="24">
        <v>194</v>
      </c>
      <c r="C202" s="67" t="s">
        <v>242</v>
      </c>
      <c r="D202" s="81" t="s">
        <v>1142</v>
      </c>
      <c r="E202" s="69">
        <v>130</v>
      </c>
      <c r="F202" s="70">
        <v>691</v>
      </c>
      <c r="G202" s="71">
        <f t="shared" si="12"/>
        <v>354.17125370106</v>
      </c>
      <c r="H202" s="72">
        <f t="shared" si="13"/>
        <v>354.17125370106</v>
      </c>
      <c r="I202" s="41">
        <v>199</v>
      </c>
      <c r="J202" s="46">
        <f t="shared" si="14"/>
        <v>-5</v>
      </c>
      <c r="O202" s="105">
        <v>691</v>
      </c>
      <c r="P202" s="103">
        <f>-(($U$2^2-O202^2)^(1/2))+$U$2</f>
        <v>330.269778477085</v>
      </c>
    </row>
    <row r="203" ht="16.5" spans="2:16">
      <c r="B203" s="24">
        <v>195</v>
      </c>
      <c r="C203" s="67" t="s">
        <v>243</v>
      </c>
      <c r="D203" s="81" t="s">
        <v>1143</v>
      </c>
      <c r="E203" s="69">
        <v>130</v>
      </c>
      <c r="F203" s="70">
        <v>690</v>
      </c>
      <c r="G203" s="71">
        <f t="shared" si="12"/>
        <v>353.219517439075</v>
      </c>
      <c r="H203" s="72">
        <f t="shared" si="13"/>
        <v>353.219517439075</v>
      </c>
      <c r="I203" s="41">
        <v>200</v>
      </c>
      <c r="J203" s="46">
        <f t="shared" si="14"/>
        <v>-5</v>
      </c>
      <c r="O203" s="105">
        <v>690</v>
      </c>
      <c r="P203" s="103">
        <f>-(($U$2^2-O203^2)^(1/2))+$U$2</f>
        <v>329.033095791889</v>
      </c>
    </row>
    <row r="204" ht="16.5" spans="2:16">
      <c r="B204" s="24">
        <v>196</v>
      </c>
      <c r="C204" s="67" t="s">
        <v>244</v>
      </c>
      <c r="D204" s="81" t="s">
        <v>1144</v>
      </c>
      <c r="E204" s="69">
        <v>130</v>
      </c>
      <c r="F204" s="70">
        <v>689</v>
      </c>
      <c r="G204" s="71">
        <f t="shared" si="12"/>
        <v>352.27125597042</v>
      </c>
      <c r="H204" s="72">
        <f t="shared" si="13"/>
        <v>352.27125597042</v>
      </c>
      <c r="I204" s="41">
        <v>201</v>
      </c>
      <c r="J204" s="46">
        <f t="shared" si="14"/>
        <v>-5</v>
      </c>
      <c r="O204" s="105">
        <v>689</v>
      </c>
      <c r="P204" s="103">
        <f>-(($U$2^2-O204^2)^(1/2))+$U$2</f>
        <v>327.800928240683</v>
      </c>
    </row>
    <row r="205" ht="16.5" spans="2:16">
      <c r="B205" s="24">
        <v>199</v>
      </c>
      <c r="C205" s="119" t="s">
        <v>245</v>
      </c>
      <c r="D205" s="81" t="s">
        <v>245</v>
      </c>
      <c r="E205" s="69">
        <v>100</v>
      </c>
      <c r="F205" s="70">
        <v>688</v>
      </c>
      <c r="G205" s="71">
        <f t="shared" si="12"/>
        <v>351.326446416631</v>
      </c>
      <c r="H205" s="72">
        <f t="shared" si="13"/>
        <v>351.326446416631</v>
      </c>
      <c r="I205" s="41">
        <v>202</v>
      </c>
      <c r="J205" s="46">
        <f t="shared" si="14"/>
        <v>-3</v>
      </c>
      <c r="O205" s="105">
        <v>688</v>
      </c>
      <c r="P205" s="103">
        <f>-(($U$2^2-O205^2)^(1/2))+$U$2</f>
        <v>326.573246095272</v>
      </c>
    </row>
    <row r="206" ht="16.5" spans="2:16">
      <c r="B206" s="24">
        <v>200</v>
      </c>
      <c r="C206" s="67" t="s">
        <v>246</v>
      </c>
      <c r="D206" s="81" t="s">
        <v>1145</v>
      </c>
      <c r="E206" s="69">
        <v>100</v>
      </c>
      <c r="F206" s="70">
        <v>687</v>
      </c>
      <c r="G206" s="71">
        <f t="shared" si="12"/>
        <v>350.385066181841</v>
      </c>
      <c r="H206" s="72">
        <f t="shared" si="13"/>
        <v>350.385066181841</v>
      </c>
      <c r="I206" s="41">
        <v>203</v>
      </c>
      <c r="J206" s="46">
        <f t="shared" si="14"/>
        <v>-3</v>
      </c>
      <c r="O206" s="105">
        <v>687</v>
      </c>
      <c r="P206" s="103">
        <f>-(($U$2^2-O206^2)^(1/2))+$U$2</f>
        <v>325.350019994668</v>
      </c>
    </row>
    <row r="207" ht="16.5" spans="2:16">
      <c r="B207" s="24">
        <v>201</v>
      </c>
      <c r="C207" s="67" t="s">
        <v>247</v>
      </c>
      <c r="D207" s="81" t="s">
        <v>1146</v>
      </c>
      <c r="E207" s="69">
        <v>100</v>
      </c>
      <c r="F207" s="70">
        <v>686</v>
      </c>
      <c r="G207" s="71">
        <f t="shared" si="12"/>
        <v>349.447092947918</v>
      </c>
      <c r="H207" s="72">
        <f t="shared" si="13"/>
        <v>349.447092947918</v>
      </c>
      <c r="I207" s="41">
        <v>204</v>
      </c>
      <c r="J207" s="46">
        <f t="shared" si="14"/>
        <v>-3</v>
      </c>
      <c r="O207" s="105">
        <v>686</v>
      </c>
      <c r="P207" s="103">
        <f>-(($U$2^2-O207^2)^(1/2))+$U$2</f>
        <v>324.131220938772</v>
      </c>
    </row>
    <row r="208" ht="16.5" spans="2:16">
      <c r="B208" s="24">
        <v>202</v>
      </c>
      <c r="C208" s="67" t="s">
        <v>248</v>
      </c>
      <c r="D208" s="81" t="s">
        <v>1147</v>
      </c>
      <c r="E208" s="69">
        <v>100</v>
      </c>
      <c r="F208" s="70">
        <v>685</v>
      </c>
      <c r="G208" s="71">
        <f t="shared" si="12"/>
        <v>348.512504669703</v>
      </c>
      <c r="H208" s="72">
        <f t="shared" si="13"/>
        <v>348.512504669703</v>
      </c>
      <c r="I208" s="41">
        <v>205</v>
      </c>
      <c r="J208" s="46">
        <f t="shared" si="14"/>
        <v>-3</v>
      </c>
      <c r="O208" s="105">
        <v>685</v>
      </c>
      <c r="P208" s="103">
        <f>-(($U$2^2-O208^2)^(1/2))+$U$2</f>
        <v>322.916820282182</v>
      </c>
    </row>
    <row r="209" ht="16.5" spans="2:16">
      <c r="B209" s="24">
        <v>203</v>
      </c>
      <c r="C209" s="67" t="s">
        <v>249</v>
      </c>
      <c r="D209" s="81" t="s">
        <v>1148</v>
      </c>
      <c r="E209" s="69">
        <v>100</v>
      </c>
      <c r="F209" s="70">
        <v>684</v>
      </c>
      <c r="G209" s="71">
        <f t="shared" si="12"/>
        <v>347.581279570355</v>
      </c>
      <c r="H209" s="72">
        <f t="shared" si="13"/>
        <v>347.581279570355</v>
      </c>
      <c r="I209" s="41">
        <v>206</v>
      </c>
      <c r="J209" s="46">
        <f t="shared" si="14"/>
        <v>-3</v>
      </c>
      <c r="O209" s="105">
        <v>684</v>
      </c>
      <c r="P209" s="103">
        <f>-(($U$2^2-O209^2)^(1/2))+$U$2</f>
        <v>321.706789728148</v>
      </c>
    </row>
    <row r="210" ht="16.5" spans="2:16">
      <c r="B210" s="24">
        <v>204</v>
      </c>
      <c r="C210" s="67" t="s">
        <v>250</v>
      </c>
      <c r="D210" s="81" t="s">
        <v>250</v>
      </c>
      <c r="E210" s="69">
        <v>100</v>
      </c>
      <c r="F210" s="70">
        <v>683</v>
      </c>
      <c r="G210" s="71">
        <f t="shared" si="12"/>
        <v>346.653396136796</v>
      </c>
      <c r="H210" s="72">
        <f t="shared" si="13"/>
        <v>346.653396136796</v>
      </c>
      <c r="I210" s="41">
        <v>207</v>
      </c>
      <c r="J210" s="46">
        <f t="shared" si="14"/>
        <v>-3</v>
      </c>
      <c r="O210" s="105">
        <v>683</v>
      </c>
      <c r="P210" s="103">
        <f>-(($U$2^2-O210^2)^(1/2))+$U$2</f>
        <v>320.501101322655</v>
      </c>
    </row>
    <row r="211" ht="16.5" spans="2:16">
      <c r="B211" s="24">
        <v>205</v>
      </c>
      <c r="C211" s="67" t="s">
        <v>251</v>
      </c>
      <c r="D211" s="81" t="s">
        <v>1149</v>
      </c>
      <c r="E211" s="69">
        <v>100</v>
      </c>
      <c r="F211" s="70">
        <v>682</v>
      </c>
      <c r="G211" s="71">
        <f t="shared" si="12"/>
        <v>345.728833115258</v>
      </c>
      <c r="H211" s="72">
        <f t="shared" si="13"/>
        <v>345.728833115258</v>
      </c>
      <c r="I211" s="41">
        <v>208</v>
      </c>
      <c r="J211" s="46">
        <f t="shared" si="14"/>
        <v>-3</v>
      </c>
      <c r="O211" s="105">
        <v>682</v>
      </c>
      <c r="P211" s="103">
        <f>-(($U$2^2-O211^2)^(1/2))+$U$2</f>
        <v>319.299727448632</v>
      </c>
    </row>
    <row r="212" ht="16.5" spans="2:16">
      <c r="B212" s="24">
        <v>206</v>
      </c>
      <c r="C212" s="67" t="s">
        <v>252</v>
      </c>
      <c r="D212" s="81" t="s">
        <v>1150</v>
      </c>
      <c r="E212" s="69">
        <v>100</v>
      </c>
      <c r="F212" s="70">
        <v>681</v>
      </c>
      <c r="G212" s="71">
        <f t="shared" si="12"/>
        <v>344.807569506927</v>
      </c>
      <c r="H212" s="72">
        <f t="shared" si="13"/>
        <v>344.807569506927</v>
      </c>
      <c r="I212" s="41">
        <v>209</v>
      </c>
      <c r="J212" s="46">
        <f t="shared" si="14"/>
        <v>-3</v>
      </c>
      <c r="O212" s="105">
        <v>681</v>
      </c>
      <c r="P212" s="103">
        <f>-(($U$2^2-O212^2)^(1/2))+$U$2</f>
        <v>318.102640820297</v>
      </c>
    </row>
    <row r="213" ht="16.5" spans="2:16">
      <c r="B213" s="24">
        <v>207</v>
      </c>
      <c r="C213" s="67" t="s">
        <v>253</v>
      </c>
      <c r="D213" s="81" t="s">
        <v>1151</v>
      </c>
      <c r="E213" s="69">
        <v>100</v>
      </c>
      <c r="F213" s="70">
        <v>680</v>
      </c>
      <c r="G213" s="71">
        <f t="shared" si="12"/>
        <v>343.889584563677</v>
      </c>
      <c r="H213" s="72">
        <f t="shared" si="13"/>
        <v>343.889584563677</v>
      </c>
      <c r="I213" s="41">
        <v>210</v>
      </c>
      <c r="J213" s="46">
        <f t="shared" si="14"/>
        <v>-3</v>
      </c>
      <c r="O213" s="105">
        <v>680</v>
      </c>
      <c r="P213" s="103">
        <f>-(($U$2^2-O213^2)^(1/2))+$U$2</f>
        <v>316.909814477608</v>
      </c>
    </row>
    <row r="214" ht="16.5" spans="2:16">
      <c r="B214" s="24">
        <v>208</v>
      </c>
      <c r="C214" s="67" t="s">
        <v>254</v>
      </c>
      <c r="D214" s="81" t="s">
        <v>1152</v>
      </c>
      <c r="E214" s="69">
        <v>100</v>
      </c>
      <c r="F214" s="70">
        <v>679</v>
      </c>
      <c r="G214" s="71">
        <f t="shared" si="12"/>
        <v>342.974857783903</v>
      </c>
      <c r="H214" s="72">
        <f t="shared" si="13"/>
        <v>342.974857783903</v>
      </c>
      <c r="I214" s="41">
        <v>211</v>
      </c>
      <c r="J214" s="46">
        <f t="shared" si="14"/>
        <v>-3</v>
      </c>
      <c r="O214" s="105">
        <v>679</v>
      </c>
      <c r="P214" s="103">
        <f>-(($U$2^2-O214^2)^(1/2))+$U$2</f>
        <v>315.721221780853</v>
      </c>
    </row>
    <row r="215" ht="16.5" spans="2:16">
      <c r="B215" s="24">
        <v>209</v>
      </c>
      <c r="C215" s="67" t="s">
        <v>255</v>
      </c>
      <c r="D215" s="81" t="s">
        <v>1153</v>
      </c>
      <c r="E215" s="69">
        <v>100</v>
      </c>
      <c r="F215" s="70">
        <v>678</v>
      </c>
      <c r="G215" s="71">
        <f t="shared" si="12"/>
        <v>342.063368908432</v>
      </c>
      <c r="H215" s="72">
        <f t="shared" si="13"/>
        <v>342.063368908432</v>
      </c>
      <c r="I215" s="41">
        <v>212</v>
      </c>
      <c r="J215" s="46">
        <f t="shared" si="14"/>
        <v>-3</v>
      </c>
      <c r="O215" s="105">
        <v>678</v>
      </c>
      <c r="P215" s="103">
        <f>-(($U$2^2-O215^2)^(1/2))+$U$2</f>
        <v>314.536836405336</v>
      </c>
    </row>
    <row r="216" ht="16.5" spans="2:16">
      <c r="B216" s="24">
        <v>210</v>
      </c>
      <c r="C216" s="67" t="s">
        <v>256</v>
      </c>
      <c r="D216" s="81" t="s">
        <v>1154</v>
      </c>
      <c r="E216" s="69">
        <v>100</v>
      </c>
      <c r="F216" s="70">
        <v>677</v>
      </c>
      <c r="G216" s="71">
        <f t="shared" si="12"/>
        <v>341.155097916535</v>
      </c>
      <c r="H216" s="72">
        <f t="shared" si="13"/>
        <v>341.155097916535</v>
      </c>
      <c r="I216" s="41">
        <v>213</v>
      </c>
      <c r="J216" s="46">
        <f t="shared" si="14"/>
        <v>-3</v>
      </c>
      <c r="O216" s="105">
        <v>677</v>
      </c>
      <c r="P216" s="103">
        <f>-(($U$2^2-O216^2)^(1/2))+$U$2</f>
        <v>313.356632336194</v>
      </c>
    </row>
    <row r="217" ht="16.5" spans="2:16">
      <c r="B217" s="24">
        <v>211</v>
      </c>
      <c r="C217" s="67" t="s">
        <v>257</v>
      </c>
      <c r="D217" s="81" t="s">
        <v>1155</v>
      </c>
      <c r="E217" s="69">
        <v>100</v>
      </c>
      <c r="F217" s="70">
        <v>676</v>
      </c>
      <c r="G217" s="71">
        <f t="shared" si="12"/>
        <v>340.250025022012</v>
      </c>
      <c r="H217" s="72">
        <f t="shared" si="13"/>
        <v>340.250025022012</v>
      </c>
      <c r="I217" s="41">
        <v>214</v>
      </c>
      <c r="J217" s="46">
        <f t="shared" si="14"/>
        <v>-3</v>
      </c>
      <c r="O217" s="105">
        <v>676</v>
      </c>
      <c r="P217" s="103">
        <f>-(($U$2^2-O217^2)^(1/2))+$U$2</f>
        <v>312.180583863309</v>
      </c>
    </row>
    <row r="218" ht="16.5" spans="2:16">
      <c r="B218" s="24">
        <v>212</v>
      </c>
      <c r="C218" s="67" t="s">
        <v>258</v>
      </c>
      <c r="D218" s="81" t="s">
        <v>1156</v>
      </c>
      <c r="E218" s="69">
        <v>100</v>
      </c>
      <c r="F218" s="70">
        <v>675</v>
      </c>
      <c r="G218" s="71">
        <f t="shared" si="12"/>
        <v>339.348130669364</v>
      </c>
      <c r="H218" s="72">
        <f t="shared" si="13"/>
        <v>339.348130669364</v>
      </c>
      <c r="I218" s="41">
        <v>215</v>
      </c>
      <c r="J218" s="46">
        <f t="shared" si="14"/>
        <v>-3</v>
      </c>
      <c r="O218" s="105">
        <v>675</v>
      </c>
      <c r="P218" s="103">
        <f>-(($U$2^2-O218^2)^(1/2))+$U$2</f>
        <v>311.008665576336</v>
      </c>
    </row>
    <row r="219" ht="16.5" spans="2:16">
      <c r="B219" s="24">
        <v>213</v>
      </c>
      <c r="C219" s="67" t="s">
        <v>259</v>
      </c>
      <c r="D219" s="81" t="s">
        <v>1157</v>
      </c>
      <c r="E219" s="69">
        <v>100</v>
      </c>
      <c r="F219" s="70">
        <v>674</v>
      </c>
      <c r="G219" s="71">
        <f t="shared" ref="G219:G282" si="15">H219</f>
        <v>338.44939553005</v>
      </c>
      <c r="H219" s="72">
        <f t="shared" ref="H219:H282" si="16">P219*($Q$91-$Q$892)/($P$91-$P$892)+$Q$892-$P$892*($Q$91-$Q$892)/($P$91-$P$892)</f>
        <v>338.44939553005</v>
      </c>
      <c r="I219" s="41">
        <v>216</v>
      </c>
      <c r="J219" s="46">
        <f t="shared" si="14"/>
        <v>-3</v>
      </c>
      <c r="O219" s="105">
        <v>674</v>
      </c>
      <c r="P219" s="103">
        <f>-(($U$2^2-O219^2)^(1/2))+$U$2</f>
        <v>309.840852359837</v>
      </c>
    </row>
    <row r="220" ht="16.5" spans="2:16">
      <c r="B220" s="24">
        <v>214</v>
      </c>
      <c r="C220" s="67" t="s">
        <v>260</v>
      </c>
      <c r="D220" s="81" t="s">
        <v>1158</v>
      </c>
      <c r="E220" s="69">
        <v>100</v>
      </c>
      <c r="F220" s="70">
        <v>673</v>
      </c>
      <c r="G220" s="71">
        <f t="shared" si="15"/>
        <v>337.553800498808</v>
      </c>
      <c r="H220" s="72">
        <f t="shared" si="16"/>
        <v>337.553800498808</v>
      </c>
      <c r="I220" s="41">
        <v>217</v>
      </c>
      <c r="J220" s="46">
        <f t="shared" si="14"/>
        <v>-3</v>
      </c>
      <c r="O220" s="105">
        <v>673</v>
      </c>
      <c r="P220" s="103">
        <f>-(($U$2^2-O220^2)^(1/2))+$U$2</f>
        <v>308.677119388505</v>
      </c>
    </row>
    <row r="221" ht="16.5" spans="2:16">
      <c r="B221" s="24">
        <v>215</v>
      </c>
      <c r="C221" s="67" t="s">
        <v>261</v>
      </c>
      <c r="D221" s="81" t="s">
        <v>1159</v>
      </c>
      <c r="E221" s="69">
        <v>100</v>
      </c>
      <c r="F221" s="70">
        <v>672</v>
      </c>
      <c r="G221" s="71">
        <f t="shared" si="15"/>
        <v>336.661326690074</v>
      </c>
      <c r="H221" s="72">
        <f t="shared" si="16"/>
        <v>336.661326690074</v>
      </c>
      <c r="I221" s="41">
        <v>218</v>
      </c>
      <c r="J221" s="46">
        <f t="shared" si="14"/>
        <v>-3</v>
      </c>
      <c r="O221" s="105">
        <v>672</v>
      </c>
      <c r="P221" s="103">
        <f>-(($U$2^2-O221^2)^(1/2))+$U$2</f>
        <v>307.517442122504</v>
      </c>
    </row>
    <row r="222" ht="16.5" spans="2:16">
      <c r="B222" s="24">
        <v>216</v>
      </c>
      <c r="C222" s="67" t="s">
        <v>262</v>
      </c>
      <c r="D222" s="81" t="s">
        <v>1160</v>
      </c>
      <c r="E222" s="69">
        <v>100</v>
      </c>
      <c r="F222" s="70">
        <v>671</v>
      </c>
      <c r="G222" s="71">
        <f t="shared" si="15"/>
        <v>335.771955434453</v>
      </c>
      <c r="H222" s="72">
        <f t="shared" si="16"/>
        <v>335.771955434453</v>
      </c>
      <c r="I222" s="41">
        <v>219</v>
      </c>
      <c r="J222" s="46">
        <f t="shared" si="14"/>
        <v>-3</v>
      </c>
      <c r="O222" s="105">
        <v>671</v>
      </c>
      <c r="P222" s="103">
        <f>-(($U$2^2-O222^2)^(1/2))+$U$2</f>
        <v>306.361796302891</v>
      </c>
    </row>
    <row r="223" ht="16.5" spans="2:16">
      <c r="B223" s="24">
        <v>217</v>
      </c>
      <c r="C223" s="67" t="s">
        <v>263</v>
      </c>
      <c r="D223" s="81" t="s">
        <v>1161</v>
      </c>
      <c r="E223" s="69">
        <v>100</v>
      </c>
      <c r="F223" s="70">
        <v>670</v>
      </c>
      <c r="G223" s="71">
        <f t="shared" si="15"/>
        <v>334.885668275278</v>
      </c>
      <c r="H223" s="72">
        <f t="shared" si="16"/>
        <v>334.885668275278</v>
      </c>
      <c r="I223" s="41">
        <v>220</v>
      </c>
      <c r="J223" s="46">
        <f t="shared" si="14"/>
        <v>-3</v>
      </c>
      <c r="O223" s="105">
        <v>670</v>
      </c>
      <c r="P223" s="103">
        <f>-(($U$2^2-O223^2)^(1/2))+$U$2</f>
        <v>305.210157947138</v>
      </c>
    </row>
    <row r="224" ht="16.5" spans="2:16">
      <c r="B224" s="24">
        <v>218</v>
      </c>
      <c r="C224" s="67" t="s">
        <v>264</v>
      </c>
      <c r="D224" s="81" t="s">
        <v>1162</v>
      </c>
      <c r="E224" s="69">
        <v>100</v>
      </c>
      <c r="F224" s="70">
        <v>669</v>
      </c>
      <c r="G224" s="71">
        <f t="shared" si="15"/>
        <v>334.002446965235</v>
      </c>
      <c r="H224" s="72">
        <f t="shared" si="16"/>
        <v>334.002446965235</v>
      </c>
      <c r="I224" s="41">
        <v>221</v>
      </c>
      <c r="J224" s="46">
        <f t="shared" si="14"/>
        <v>-3</v>
      </c>
      <c r="O224" s="105">
        <v>669</v>
      </c>
      <c r="P224" s="103">
        <f>-(($U$2^2-O224^2)^(1/2))+$U$2</f>
        <v>304.06250334475</v>
      </c>
    </row>
    <row r="225" ht="16.5" spans="2:16">
      <c r="B225" s="24">
        <v>219</v>
      </c>
      <c r="C225" s="67" t="s">
        <v>265</v>
      </c>
      <c r="D225" s="81" t="s">
        <v>1163</v>
      </c>
      <c r="E225" s="69">
        <v>100</v>
      </c>
      <c r="F225" s="70">
        <v>668</v>
      </c>
      <c r="G225" s="71">
        <f t="shared" si="15"/>
        <v>333.122273463054</v>
      </c>
      <c r="H225" s="72">
        <f t="shared" si="16"/>
        <v>333.122273463054</v>
      </c>
      <c r="I225" s="41">
        <v>222</v>
      </c>
      <c r="J225" s="46">
        <f t="shared" si="14"/>
        <v>-3</v>
      </c>
      <c r="O225" s="105">
        <v>668</v>
      </c>
      <c r="P225" s="103">
        <f>-(($U$2^2-O225^2)^(1/2))+$U$2</f>
        <v>302.918809052966</v>
      </c>
    </row>
    <row r="226" ht="16.5" spans="2:16">
      <c r="B226" s="24">
        <v>220</v>
      </c>
      <c r="C226" s="67" t="s">
        <v>266</v>
      </c>
      <c r="D226" s="81" t="s">
        <v>1164</v>
      </c>
      <c r="E226" s="69">
        <v>100</v>
      </c>
      <c r="F226" s="70">
        <v>667</v>
      </c>
      <c r="G226" s="71">
        <f t="shared" si="15"/>
        <v>332.245129930269</v>
      </c>
      <c r="H226" s="72">
        <f t="shared" si="16"/>
        <v>332.245129930269</v>
      </c>
      <c r="I226" s="41">
        <v>223</v>
      </c>
      <c r="J226" s="46">
        <f t="shared" si="14"/>
        <v>-3</v>
      </c>
      <c r="O226" s="105">
        <v>667</v>
      </c>
      <c r="P226" s="103">
        <f>-(($U$2^2-O226^2)^(1/2))+$U$2</f>
        <v>301.779051892548</v>
      </c>
    </row>
    <row r="227" ht="16.5" spans="2:16">
      <c r="B227" s="24">
        <v>221</v>
      </c>
      <c r="C227" s="67" t="s">
        <v>267</v>
      </c>
      <c r="D227" s="81" t="s">
        <v>1165</v>
      </c>
      <c r="E227" s="69">
        <v>100</v>
      </c>
      <c r="F227" s="70">
        <v>666</v>
      </c>
      <c r="G227" s="71">
        <f t="shared" si="15"/>
        <v>331.370998728048</v>
      </c>
      <c r="H227" s="72">
        <f t="shared" si="16"/>
        <v>331.370998728048</v>
      </c>
      <c r="I227" s="41">
        <v>224</v>
      </c>
      <c r="J227" s="46">
        <f t="shared" si="14"/>
        <v>-3</v>
      </c>
      <c r="O227" s="105">
        <v>666</v>
      </c>
      <c r="P227" s="103">
        <f>-(($U$2^2-O227^2)^(1/2))+$U$2</f>
        <v>300.643208943661</v>
      </c>
    </row>
    <row r="228" ht="16.5" spans="2:16">
      <c r="B228" s="24">
        <v>222</v>
      </c>
      <c r="C228" s="67" t="s">
        <v>268</v>
      </c>
      <c r="D228" s="81" t="s">
        <v>1166</v>
      </c>
      <c r="E228" s="69">
        <v>100</v>
      </c>
      <c r="F228" s="70">
        <v>665</v>
      </c>
      <c r="G228" s="71">
        <f t="shared" si="15"/>
        <v>330.499862414082</v>
      </c>
      <c r="H228" s="72">
        <f t="shared" si="16"/>
        <v>330.499862414082</v>
      </c>
      <c r="I228" s="41">
        <v>225</v>
      </c>
      <c r="J228" s="46">
        <f t="shared" si="14"/>
        <v>-3</v>
      </c>
      <c r="O228" s="105">
        <v>665</v>
      </c>
      <c r="P228" s="103">
        <f>-(($U$2^2-O228^2)^(1/2))+$U$2</f>
        <v>299.511257541829</v>
      </c>
    </row>
    <row r="229" ht="16.5" spans="2:16">
      <c r="B229" s="24">
        <v>223</v>
      </c>
      <c r="C229" s="67" t="s">
        <v>269</v>
      </c>
      <c r="D229" s="81" t="s">
        <v>1167</v>
      </c>
      <c r="E229" s="69">
        <v>100</v>
      </c>
      <c r="F229" s="70">
        <v>664</v>
      </c>
      <c r="G229" s="71">
        <f t="shared" si="15"/>
        <v>329.631703739532</v>
      </c>
      <c r="H229" s="72">
        <f t="shared" si="16"/>
        <v>329.631703739532</v>
      </c>
      <c r="I229" s="41">
        <v>226</v>
      </c>
      <c r="J229" s="46">
        <f t="shared" si="14"/>
        <v>-3</v>
      </c>
      <c r="O229" s="105">
        <v>664</v>
      </c>
      <c r="P229" s="103">
        <f>-(($U$2^2-O229^2)^(1/2))+$U$2</f>
        <v>298.383175273975</v>
      </c>
    </row>
    <row r="230" ht="16.5" spans="2:16">
      <c r="B230" s="24">
        <v>224</v>
      </c>
      <c r="C230" s="67" t="s">
        <v>270</v>
      </c>
      <c r="D230" s="81" t="s">
        <v>1168</v>
      </c>
      <c r="E230" s="69">
        <v>100</v>
      </c>
      <c r="F230" s="70">
        <v>663</v>
      </c>
      <c r="G230" s="71">
        <f t="shared" si="15"/>
        <v>328.766505646051</v>
      </c>
      <c r="H230" s="72">
        <f t="shared" si="16"/>
        <v>328.766505646051</v>
      </c>
      <c r="I230" s="41">
        <v>227</v>
      </c>
      <c r="J230" s="46">
        <f t="shared" si="14"/>
        <v>-3</v>
      </c>
      <c r="O230" s="105">
        <v>663</v>
      </c>
      <c r="P230" s="103">
        <f>-(($U$2^2-O230^2)^(1/2))+$U$2</f>
        <v>297.258939974544</v>
      </c>
    </row>
    <row r="231" ht="16.5" spans="2:16">
      <c r="B231" s="24">
        <v>225</v>
      </c>
      <c r="C231" s="67" t="s">
        <v>271</v>
      </c>
      <c r="D231" s="81" t="s">
        <v>1169</v>
      </c>
      <c r="E231" s="69">
        <v>100</v>
      </c>
      <c r="F231" s="70">
        <v>662</v>
      </c>
      <c r="G231" s="71">
        <f t="shared" si="15"/>
        <v>327.904251262851</v>
      </c>
      <c r="H231" s="72">
        <f t="shared" si="16"/>
        <v>327.904251262851</v>
      </c>
      <c r="I231" s="41">
        <v>228</v>
      </c>
      <c r="J231" s="46">
        <f t="shared" si="14"/>
        <v>-3</v>
      </c>
      <c r="O231" s="105">
        <v>662</v>
      </c>
      <c r="P231" s="103">
        <f>-(($U$2^2-O231^2)^(1/2))+$U$2</f>
        <v>296.138529721692</v>
      </c>
    </row>
    <row r="232" ht="16.5" spans="2:16">
      <c r="B232" s="24">
        <v>226</v>
      </c>
      <c r="C232" s="67" t="s">
        <v>272</v>
      </c>
      <c r="D232" s="81" t="s">
        <v>1170</v>
      </c>
      <c r="E232" s="69">
        <v>100</v>
      </c>
      <c r="F232" s="70">
        <v>661</v>
      </c>
      <c r="G232" s="71">
        <f t="shared" si="15"/>
        <v>327.044923903834</v>
      </c>
      <c r="H232" s="72">
        <f t="shared" si="16"/>
        <v>327.044923903834</v>
      </c>
      <c r="I232" s="41">
        <v>229</v>
      </c>
      <c r="J232" s="46">
        <f t="shared" si="14"/>
        <v>-3</v>
      </c>
      <c r="O232" s="105">
        <v>661</v>
      </c>
      <c r="P232" s="103">
        <f>-(($U$2^2-O232^2)^(1/2))+$U$2</f>
        <v>295.021922833567</v>
      </c>
    </row>
    <row r="233" ht="16.5" spans="2:16">
      <c r="B233" s="24">
        <v>227</v>
      </c>
      <c r="C233" s="67" t="s">
        <v>273</v>
      </c>
      <c r="D233" s="81" t="s">
        <v>1171</v>
      </c>
      <c r="E233" s="69">
        <v>100</v>
      </c>
      <c r="F233" s="70">
        <v>660</v>
      </c>
      <c r="G233" s="71">
        <f t="shared" si="15"/>
        <v>326.188507064782</v>
      </c>
      <c r="H233" s="72">
        <f t="shared" si="16"/>
        <v>326.188507064782</v>
      </c>
      <c r="I233" s="41">
        <v>230</v>
      </c>
      <c r="J233" s="46">
        <f t="shared" si="14"/>
        <v>-3</v>
      </c>
      <c r="O233" s="105">
        <v>660</v>
      </c>
      <c r="P233" s="103">
        <f>-(($U$2^2-O233^2)^(1/2))+$U$2</f>
        <v>293.909097864645</v>
      </c>
    </row>
    <row r="234" ht="16.5" spans="2:16">
      <c r="B234" s="24">
        <v>228</v>
      </c>
      <c r="C234" s="67" t="s">
        <v>274</v>
      </c>
      <c r="D234" s="81" t="s">
        <v>1172</v>
      </c>
      <c r="E234" s="69">
        <v>100</v>
      </c>
      <c r="F234" s="70">
        <v>659</v>
      </c>
      <c r="G234" s="71">
        <f t="shared" si="15"/>
        <v>325.334984420597</v>
      </c>
      <c r="H234" s="72">
        <f t="shared" si="16"/>
        <v>325.334984420597</v>
      </c>
      <c r="I234" s="41">
        <v>231</v>
      </c>
      <c r="J234" s="46">
        <f t="shared" si="14"/>
        <v>-3</v>
      </c>
      <c r="O234" s="105">
        <v>659</v>
      </c>
      <c r="P234" s="103">
        <f>-(($U$2^2-O234^2)^(1/2))+$U$2</f>
        <v>292.800033602152</v>
      </c>
    </row>
    <row r="235" ht="16.5" spans="2:16">
      <c r="B235" s="24">
        <v>229</v>
      </c>
      <c r="C235" s="67" t="s">
        <v>275</v>
      </c>
      <c r="D235" s="81" t="s">
        <v>1173</v>
      </c>
      <c r="E235" s="69">
        <v>100</v>
      </c>
      <c r="F235" s="70">
        <v>658</v>
      </c>
      <c r="G235" s="71">
        <f t="shared" si="15"/>
        <v>324.484339822596</v>
      </c>
      <c r="H235" s="72">
        <f t="shared" si="16"/>
        <v>324.484339822596</v>
      </c>
      <c r="I235" s="41">
        <v>232</v>
      </c>
      <c r="J235" s="46">
        <f t="shared" si="14"/>
        <v>-3</v>
      </c>
      <c r="O235" s="105">
        <v>658</v>
      </c>
      <c r="P235" s="103">
        <f>-(($U$2^2-O235^2)^(1/2))+$U$2</f>
        <v>291.694709062547</v>
      </c>
    </row>
    <row r="236" ht="16.5" spans="2:16">
      <c r="B236" s="24">
        <v>230</v>
      </c>
      <c r="C236" s="67" t="s">
        <v>276</v>
      </c>
      <c r="D236" s="81" t="s">
        <v>1174</v>
      </c>
      <c r="E236" s="69">
        <v>100</v>
      </c>
      <c r="F236" s="70">
        <v>657</v>
      </c>
      <c r="G236" s="71">
        <f t="shared" si="15"/>
        <v>323.636557295864</v>
      </c>
      <c r="H236" s="72">
        <f t="shared" si="16"/>
        <v>323.636557295864</v>
      </c>
      <c r="I236" s="41">
        <v>233</v>
      </c>
      <c r="J236" s="46">
        <f t="shared" si="14"/>
        <v>-3</v>
      </c>
      <c r="O236" s="105">
        <v>657</v>
      </c>
      <c r="P236" s="103">
        <f>-(($U$2^2-O236^2)^(1/2))+$U$2</f>
        <v>290.593103488083</v>
      </c>
    </row>
    <row r="237" ht="16.5" spans="2:16">
      <c r="B237" s="24">
        <v>231</v>
      </c>
      <c r="C237" s="67" t="s">
        <v>277</v>
      </c>
      <c r="D237" s="81" t="s">
        <v>1175</v>
      </c>
      <c r="E237" s="69">
        <v>100</v>
      </c>
      <c r="F237" s="70">
        <v>656</v>
      </c>
      <c r="G237" s="71">
        <f t="shared" si="15"/>
        <v>322.791621036647</v>
      </c>
      <c r="H237" s="72">
        <f t="shared" si="16"/>
        <v>322.791621036647</v>
      </c>
      <c r="I237" s="41">
        <v>234</v>
      </c>
      <c r="J237" s="46">
        <f t="shared" si="14"/>
        <v>-3</v>
      </c>
      <c r="O237" s="105">
        <v>656</v>
      </c>
      <c r="P237" s="103">
        <f>-(($U$2^2-O237^2)^(1/2))+$U$2</f>
        <v>289.495196343421</v>
      </c>
    </row>
    <row r="238" ht="16.5" spans="2:16">
      <c r="B238" s="24">
        <v>232</v>
      </c>
      <c r="C238" s="67" t="s">
        <v>278</v>
      </c>
      <c r="D238" s="81" t="s">
        <v>1176</v>
      </c>
      <c r="E238" s="69">
        <v>100</v>
      </c>
      <c r="F238" s="70">
        <v>655</v>
      </c>
      <c r="G238" s="71">
        <f t="shared" si="15"/>
        <v>321.949515409811</v>
      </c>
      <c r="H238" s="72">
        <f t="shared" si="16"/>
        <v>321.949515409811</v>
      </c>
      <c r="I238" s="41">
        <v>235</v>
      </c>
      <c r="J238" s="46">
        <f t="shared" si="14"/>
        <v>-3</v>
      </c>
      <c r="O238" s="105">
        <v>655</v>
      </c>
      <c r="P238" s="103">
        <f>-(($U$2^2-O238^2)^(1/2))+$U$2</f>
        <v>288.400967312321</v>
      </c>
    </row>
    <row r="239" ht="16.5" spans="2:16">
      <c r="B239" s="24">
        <v>233</v>
      </c>
      <c r="C239" s="67" t="s">
        <v>279</v>
      </c>
      <c r="D239" s="81" t="s">
        <v>1177</v>
      </c>
      <c r="E239" s="69">
        <v>100</v>
      </c>
      <c r="F239" s="70">
        <v>654</v>
      </c>
      <c r="G239" s="71">
        <f t="shared" si="15"/>
        <v>321.110224946334</v>
      </c>
      <c r="H239" s="72">
        <f t="shared" si="16"/>
        <v>321.110224946334</v>
      </c>
      <c r="I239" s="41">
        <v>236</v>
      </c>
      <c r="J239" s="46">
        <f t="shared" si="14"/>
        <v>-3</v>
      </c>
      <c r="O239" s="105">
        <v>654</v>
      </c>
      <c r="P239" s="103">
        <f>-(($U$2^2-O239^2)^(1/2))+$U$2</f>
        <v>287.310396294392</v>
      </c>
    </row>
    <row r="240" ht="16.5" spans="2:16">
      <c r="B240" s="24">
        <v>234</v>
      </c>
      <c r="C240" s="67" t="s">
        <v>280</v>
      </c>
      <c r="D240" s="81" t="s">
        <v>1178</v>
      </c>
      <c r="E240" s="69">
        <v>100</v>
      </c>
      <c r="F240" s="70">
        <v>653</v>
      </c>
      <c r="G240" s="71">
        <f t="shared" si="15"/>
        <v>320.273734340854</v>
      </c>
      <c r="H240" s="72">
        <f t="shared" si="16"/>
        <v>320.273734340854</v>
      </c>
      <c r="I240" s="41">
        <v>237</v>
      </c>
      <c r="J240" s="46">
        <f t="shared" si="14"/>
        <v>-3</v>
      </c>
      <c r="O240" s="105">
        <v>653</v>
      </c>
      <c r="P240" s="103">
        <f>-(($U$2^2-O240^2)^(1/2))+$U$2</f>
        <v>286.223463401904</v>
      </c>
    </row>
    <row r="241" ht="16.5" spans="2:16">
      <c r="B241" s="24">
        <v>235</v>
      </c>
      <c r="C241" s="67" t="s">
        <v>281</v>
      </c>
      <c r="D241" s="81" t="s">
        <v>1179</v>
      </c>
      <c r="E241" s="69">
        <v>100</v>
      </c>
      <c r="F241" s="70">
        <v>652</v>
      </c>
      <c r="G241" s="71">
        <f t="shared" si="15"/>
        <v>319.440028449267</v>
      </c>
      <c r="H241" s="72">
        <f t="shared" si="16"/>
        <v>319.440028449267</v>
      </c>
      <c r="I241" s="41">
        <v>238</v>
      </c>
      <c r="J241" s="46">
        <f t="shared" si="14"/>
        <v>-3</v>
      </c>
      <c r="O241" s="105">
        <v>652</v>
      </c>
      <c r="P241" s="103">
        <f>-(($U$2^2-O241^2)^(1/2))+$U$2</f>
        <v>285.140148956658</v>
      </c>
    </row>
    <row r="242" ht="16.5" spans="2:16">
      <c r="B242" s="24">
        <v>236</v>
      </c>
      <c r="C242" s="67" t="s">
        <v>282</v>
      </c>
      <c r="D242" s="81" t="s">
        <v>1180</v>
      </c>
      <c r="E242" s="69">
        <v>100</v>
      </c>
      <c r="F242" s="70">
        <v>651</v>
      </c>
      <c r="G242" s="71">
        <f t="shared" si="15"/>
        <v>318.609092286359</v>
      </c>
      <c r="H242" s="72">
        <f t="shared" si="16"/>
        <v>318.609092286359</v>
      </c>
      <c r="I242" s="41">
        <v>239</v>
      </c>
      <c r="J242" s="46">
        <f t="shared" si="14"/>
        <v>-3</v>
      </c>
      <c r="O242" s="105">
        <v>651</v>
      </c>
      <c r="P242" s="103">
        <f>-(($U$2^2-O242^2)^(1/2))+$U$2</f>
        <v>284.060433486926</v>
      </c>
    </row>
    <row r="243" ht="16.5" spans="2:16">
      <c r="B243" s="24">
        <v>237</v>
      </c>
      <c r="C243" s="67" t="s">
        <v>283</v>
      </c>
      <c r="D243" s="81" t="s">
        <v>1181</v>
      </c>
      <c r="E243" s="69">
        <v>100</v>
      </c>
      <c r="F243" s="70">
        <v>650</v>
      </c>
      <c r="G243" s="71">
        <f t="shared" si="15"/>
        <v>317.780911023497</v>
      </c>
      <c r="H243" s="72">
        <f t="shared" si="16"/>
        <v>317.780911023497</v>
      </c>
      <c r="I243" s="41">
        <v>240</v>
      </c>
      <c r="J243" s="46">
        <f t="shared" si="14"/>
        <v>-3</v>
      </c>
      <c r="O243" s="105">
        <v>650</v>
      </c>
      <c r="P243" s="103">
        <f>-(($U$2^2-O243^2)^(1/2))+$U$2</f>
        <v>282.984297724431</v>
      </c>
    </row>
    <row r="244" ht="16.5" spans="2:16">
      <c r="B244" s="24">
        <v>238</v>
      </c>
      <c r="C244" s="67" t="s">
        <v>284</v>
      </c>
      <c r="D244" s="81" t="s">
        <v>1182</v>
      </c>
      <c r="E244" s="69">
        <v>100</v>
      </c>
      <c r="F244" s="70">
        <v>649</v>
      </c>
      <c r="G244" s="71">
        <f t="shared" si="15"/>
        <v>316.955469986351</v>
      </c>
      <c r="H244" s="72">
        <f t="shared" si="16"/>
        <v>316.955469986351</v>
      </c>
      <c r="I244" s="41">
        <v>241</v>
      </c>
      <c r="J244" s="46">
        <f t="shared" si="14"/>
        <v>-3</v>
      </c>
      <c r="O244" s="105">
        <v>649</v>
      </c>
      <c r="P244" s="103">
        <f>-(($U$2^2-O244^2)^(1/2))+$U$2</f>
        <v>281.911722601402</v>
      </c>
    </row>
    <row r="245" ht="16.5" spans="2:16">
      <c r="B245" s="24">
        <v>239</v>
      </c>
      <c r="C245" s="67" t="s">
        <v>285</v>
      </c>
      <c r="D245" s="81" t="s">
        <v>1183</v>
      </c>
      <c r="E245" s="69">
        <v>100</v>
      </c>
      <c r="F245" s="70">
        <v>648</v>
      </c>
      <c r="G245" s="71">
        <f t="shared" si="15"/>
        <v>316.132754652663</v>
      </c>
      <c r="H245" s="72">
        <f t="shared" si="16"/>
        <v>316.132754652663</v>
      </c>
      <c r="I245" s="41">
        <v>242</v>
      </c>
      <c r="J245" s="46">
        <f t="shared" si="14"/>
        <v>-3</v>
      </c>
      <c r="O245" s="105">
        <v>648</v>
      </c>
      <c r="P245" s="103">
        <f>-(($U$2^2-O245^2)^(1/2))+$U$2</f>
        <v>280.842689247671</v>
      </c>
    </row>
    <row r="246" ht="16.5" spans="2:16">
      <c r="B246" s="24">
        <v>240</v>
      </c>
      <c r="C246" s="67" t="s">
        <v>286</v>
      </c>
      <c r="D246" s="81" t="s">
        <v>1184</v>
      </c>
      <c r="E246" s="69">
        <v>100</v>
      </c>
      <c r="F246" s="70">
        <v>647</v>
      </c>
      <c r="G246" s="71">
        <f t="shared" si="15"/>
        <v>315.312750650064</v>
      </c>
      <c r="H246" s="72">
        <f t="shared" si="16"/>
        <v>315.312750650064</v>
      </c>
      <c r="I246" s="41">
        <v>243</v>
      </c>
      <c r="J246" s="46">
        <f t="shared" si="14"/>
        <v>-3</v>
      </c>
      <c r="O246" s="105">
        <v>647</v>
      </c>
      <c r="P246" s="103">
        <f>-(($U$2^2-O246^2)^(1/2))+$U$2</f>
        <v>279.777178987832</v>
      </c>
    </row>
    <row r="247" ht="16.5" spans="2:16">
      <c r="B247" s="24">
        <v>241</v>
      </c>
      <c r="C247" s="67" t="s">
        <v>287</v>
      </c>
      <c r="D247" s="81" t="s">
        <v>1185</v>
      </c>
      <c r="E247" s="69">
        <v>100</v>
      </c>
      <c r="F247" s="70">
        <v>646</v>
      </c>
      <c r="G247" s="71">
        <f t="shared" si="15"/>
        <v>314.495443753919</v>
      </c>
      <c r="H247" s="72">
        <f t="shared" si="16"/>
        <v>314.495443753919</v>
      </c>
      <c r="I247" s="41">
        <v>244</v>
      </c>
      <c r="J247" s="46">
        <f t="shared" si="14"/>
        <v>-3</v>
      </c>
      <c r="O247" s="105">
        <v>646</v>
      </c>
      <c r="P247" s="103">
        <f>-(($U$2^2-O247^2)^(1/2))+$U$2</f>
        <v>278.715173338446</v>
      </c>
    </row>
    <row r="248" ht="16.5" spans="2:16">
      <c r="B248" s="24">
        <v>242</v>
      </c>
      <c r="C248" s="67" t="s">
        <v>288</v>
      </c>
      <c r="D248" s="81" t="s">
        <v>1186</v>
      </c>
      <c r="E248" s="69">
        <v>100</v>
      </c>
      <c r="F248" s="70">
        <v>645</v>
      </c>
      <c r="G248" s="71">
        <f t="shared" si="15"/>
        <v>313.680819885224</v>
      </c>
      <c r="H248" s="72">
        <f t="shared" si="16"/>
        <v>313.680819885224</v>
      </c>
      <c r="I248" s="41">
        <v>245</v>
      </c>
      <c r="J248" s="46">
        <f t="shared" si="14"/>
        <v>-3</v>
      </c>
      <c r="O248" s="105">
        <v>645</v>
      </c>
      <c r="P248" s="103">
        <f>-(($U$2^2-O248^2)^(1/2))+$U$2</f>
        <v>277.656654005305</v>
      </c>
    </row>
    <row r="249" ht="16.5" spans="2:16">
      <c r="B249" s="24">
        <v>243</v>
      </c>
      <c r="C249" s="67" t="s">
        <v>289</v>
      </c>
      <c r="D249" s="81" t="s">
        <v>1187</v>
      </c>
      <c r="E249" s="69">
        <v>100</v>
      </c>
      <c r="F249" s="70">
        <v>644</v>
      </c>
      <c r="G249" s="71">
        <f t="shared" si="15"/>
        <v>312.868865108533</v>
      </c>
      <c r="H249" s="72">
        <f t="shared" si="16"/>
        <v>312.868865108533</v>
      </c>
      <c r="I249" s="41">
        <v>246</v>
      </c>
      <c r="J249" s="46">
        <f t="shared" si="14"/>
        <v>-3</v>
      </c>
      <c r="O249" s="105">
        <v>644</v>
      </c>
      <c r="P249" s="103">
        <f>-(($U$2^2-O249^2)^(1/2))+$U$2</f>
        <v>276.60160288074</v>
      </c>
    </row>
    <row r="250" ht="16.5" spans="2:16">
      <c r="B250" s="24">
        <v>244</v>
      </c>
      <c r="C250" s="67" t="s">
        <v>290</v>
      </c>
      <c r="D250" s="81" t="s">
        <v>1188</v>
      </c>
      <c r="E250" s="69">
        <v>100</v>
      </c>
      <c r="F250" s="70">
        <v>643</v>
      </c>
      <c r="G250" s="71">
        <f t="shared" si="15"/>
        <v>312.059565629926</v>
      </c>
      <c r="H250" s="72">
        <f t="shared" si="16"/>
        <v>312.059565629926</v>
      </c>
      <c r="I250" s="41">
        <v>247</v>
      </c>
      <c r="J250" s="46">
        <f t="shared" si="14"/>
        <v>-3</v>
      </c>
      <c r="O250" s="105">
        <v>643</v>
      </c>
      <c r="P250" s="103">
        <f>-(($U$2^2-O250^2)^(1/2))+$U$2</f>
        <v>275.550002040983</v>
      </c>
    </row>
    <row r="251" ht="16.5" spans="2:16">
      <c r="B251" s="24">
        <v>245</v>
      </c>
      <c r="C251" s="67" t="s">
        <v>291</v>
      </c>
      <c r="D251" s="81" t="s">
        <v>1189</v>
      </c>
      <c r="E251" s="69">
        <v>100</v>
      </c>
      <c r="F251" s="70">
        <v>642</v>
      </c>
      <c r="G251" s="71">
        <f t="shared" si="15"/>
        <v>311.252907795018</v>
      </c>
      <c r="H251" s="72">
        <f t="shared" si="16"/>
        <v>311.252907795018</v>
      </c>
      <c r="I251" s="41">
        <v>248</v>
      </c>
      <c r="J251" s="46">
        <f t="shared" si="14"/>
        <v>-3</v>
      </c>
      <c r="O251" s="105">
        <v>642</v>
      </c>
      <c r="P251" s="103">
        <f>-(($U$2^2-O251^2)^(1/2))+$U$2</f>
        <v>274.501833743572</v>
      </c>
    </row>
    <row r="252" ht="16.5" spans="2:16">
      <c r="B252" s="24">
        <v>246</v>
      </c>
      <c r="C252" s="67" t="s">
        <v>292</v>
      </c>
      <c r="D252" s="81" t="s">
        <v>1190</v>
      </c>
      <c r="E252" s="69">
        <v>100</v>
      </c>
      <c r="F252" s="70">
        <v>641</v>
      </c>
      <c r="G252" s="71">
        <f t="shared" si="15"/>
        <v>310.448878086994</v>
      </c>
      <c r="H252" s="72">
        <f t="shared" si="16"/>
        <v>310.448878086994</v>
      </c>
      <c r="I252" s="41">
        <v>249</v>
      </c>
      <c r="J252" s="46">
        <f t="shared" si="14"/>
        <v>-3</v>
      </c>
      <c r="O252" s="105">
        <v>641</v>
      </c>
      <c r="P252" s="103">
        <f>-(($U$2^2-O252^2)^(1/2))+$U$2</f>
        <v>273.457080424809</v>
      </c>
    </row>
    <row r="253" ht="16.5" spans="2:16">
      <c r="B253" s="24">
        <v>247</v>
      </c>
      <c r="C253" s="67" t="s">
        <v>293</v>
      </c>
      <c r="D253" s="81" t="s">
        <v>1191</v>
      </c>
      <c r="E253" s="69">
        <v>100</v>
      </c>
      <c r="F253" s="70">
        <v>640</v>
      </c>
      <c r="G253" s="71">
        <f t="shared" si="15"/>
        <v>309.647463124694</v>
      </c>
      <c r="H253" s="72">
        <f t="shared" si="16"/>
        <v>309.647463124694</v>
      </c>
      <c r="I253" s="41">
        <v>250</v>
      </c>
      <c r="J253" s="46">
        <f t="shared" si="14"/>
        <v>-3</v>
      </c>
      <c r="O253" s="105">
        <v>640</v>
      </c>
      <c r="P253" s="103">
        <f>-(($U$2^2-O253^2)^(1/2))+$U$2</f>
        <v>272.41572469726</v>
      </c>
    </row>
    <row r="254" ht="16.5" spans="2:16">
      <c r="B254" s="24">
        <v>248</v>
      </c>
      <c r="C254" s="67" t="s">
        <v>294</v>
      </c>
      <c r="D254" s="81" t="s">
        <v>1192</v>
      </c>
      <c r="E254" s="69">
        <v>100</v>
      </c>
      <c r="F254" s="70">
        <v>639</v>
      </c>
      <c r="G254" s="71">
        <f t="shared" si="15"/>
        <v>308.848649660716</v>
      </c>
      <c r="H254" s="72">
        <f t="shared" si="16"/>
        <v>308.848649660716</v>
      </c>
      <c r="I254" s="41">
        <v>251</v>
      </c>
      <c r="J254" s="46">
        <f t="shared" si="14"/>
        <v>-3</v>
      </c>
      <c r="O254" s="105">
        <v>639</v>
      </c>
      <c r="P254" s="103">
        <f>-(($U$2^2-O254^2)^(1/2))+$U$2</f>
        <v>271.377749347301</v>
      </c>
    </row>
    <row r="255" ht="16.5" spans="2:16">
      <c r="B255" s="24">
        <v>249</v>
      </c>
      <c r="C255" s="67" t="s">
        <v>295</v>
      </c>
      <c r="D255" s="81" t="s">
        <v>1193</v>
      </c>
      <c r="E255" s="69">
        <v>100</v>
      </c>
      <c r="F255" s="70">
        <v>638</v>
      </c>
      <c r="G255" s="71">
        <f t="shared" si="15"/>
        <v>308.05242457957</v>
      </c>
      <c r="H255" s="72">
        <f t="shared" si="16"/>
        <v>308.05242457957</v>
      </c>
      <c r="I255" s="41">
        <v>252</v>
      </c>
      <c r="J255" s="46">
        <f t="shared" si="14"/>
        <v>-3</v>
      </c>
      <c r="O255" s="105">
        <v>638</v>
      </c>
      <c r="P255" s="103">
        <f>-(($U$2^2-O255^2)^(1/2))+$U$2</f>
        <v>270.34313733271</v>
      </c>
    </row>
    <row r="256" ht="16.5" spans="2:16">
      <c r="B256" s="24">
        <v>250</v>
      </c>
      <c r="C256" s="67" t="s">
        <v>296</v>
      </c>
      <c r="D256" s="81" t="s">
        <v>1194</v>
      </c>
      <c r="E256" s="69">
        <v>100</v>
      </c>
      <c r="F256" s="70">
        <v>637</v>
      </c>
      <c r="G256" s="71">
        <f t="shared" si="15"/>
        <v>307.258774895851</v>
      </c>
      <c r="H256" s="72">
        <f t="shared" si="16"/>
        <v>307.258774895851</v>
      </c>
      <c r="I256" s="41">
        <v>253</v>
      </c>
      <c r="J256" s="46">
        <f t="shared" si="14"/>
        <v>-3</v>
      </c>
      <c r="O256" s="105">
        <v>637</v>
      </c>
      <c r="P256" s="103">
        <f>-(($U$2^2-O256^2)^(1/2))+$U$2</f>
        <v>269.311871780297</v>
      </c>
    </row>
    <row r="257" ht="16.5" spans="2:16">
      <c r="B257" s="24">
        <v>251</v>
      </c>
      <c r="C257" s="67" t="s">
        <v>297</v>
      </c>
      <c r="D257" s="81" t="s">
        <v>1195</v>
      </c>
      <c r="E257" s="69">
        <v>100</v>
      </c>
      <c r="F257" s="70">
        <v>636</v>
      </c>
      <c r="G257" s="71">
        <f t="shared" si="15"/>
        <v>306.46768775245</v>
      </c>
      <c r="H257" s="72">
        <f t="shared" si="16"/>
        <v>306.46768775245</v>
      </c>
      <c r="I257" s="41">
        <v>254</v>
      </c>
      <c r="J257" s="46">
        <f t="shared" si="14"/>
        <v>-3</v>
      </c>
      <c r="O257" s="105">
        <v>636</v>
      </c>
      <c r="P257" s="103">
        <f>-(($U$2^2-O257^2)^(1/2))+$U$2</f>
        <v>268.283935983583</v>
      </c>
    </row>
    <row r="258" ht="16.5" spans="2:16">
      <c r="B258" s="24">
        <v>252</v>
      </c>
      <c r="C258" s="67" t="s">
        <v>298</v>
      </c>
      <c r="D258" s="81" t="s">
        <v>1196</v>
      </c>
      <c r="E258" s="69">
        <v>100</v>
      </c>
      <c r="F258" s="70">
        <v>635</v>
      </c>
      <c r="G258" s="71">
        <f t="shared" si="15"/>
        <v>305.679150418801</v>
      </c>
      <c r="H258" s="72">
        <f t="shared" si="16"/>
        <v>305.679150418801</v>
      </c>
      <c r="I258" s="41">
        <v>255</v>
      </c>
      <c r="J258" s="46">
        <f t="shared" si="14"/>
        <v>-3</v>
      </c>
      <c r="O258" s="105">
        <v>635</v>
      </c>
      <c r="P258" s="103">
        <f>-(($U$2^2-O258^2)^(1/2))+$U$2</f>
        <v>267.259313400515</v>
      </c>
    </row>
    <row r="259" ht="16.5" spans="2:16">
      <c r="B259" s="24">
        <v>253</v>
      </c>
      <c r="C259" s="67" t="s">
        <v>299</v>
      </c>
      <c r="D259" s="81" t="s">
        <v>1197</v>
      </c>
      <c r="E259" s="69">
        <v>100</v>
      </c>
      <c r="F259" s="70">
        <v>634</v>
      </c>
      <c r="G259" s="71">
        <f t="shared" si="15"/>
        <v>304.893150289151</v>
      </c>
      <c r="H259" s="72">
        <f t="shared" si="16"/>
        <v>304.893150289151</v>
      </c>
      <c r="I259" s="41">
        <v>256</v>
      </c>
      <c r="J259" s="46">
        <f t="shared" si="14"/>
        <v>-3</v>
      </c>
      <c r="O259" s="105">
        <v>634</v>
      </c>
      <c r="P259" s="103">
        <f>-(($U$2^2-O259^2)^(1/2))+$U$2</f>
        <v>266.237987651224</v>
      </c>
    </row>
    <row r="260" ht="16.5" spans="2:16">
      <c r="B260" s="24">
        <v>254</v>
      </c>
      <c r="C260" s="67" t="s">
        <v>300</v>
      </c>
      <c r="D260" s="81" t="s">
        <v>1198</v>
      </c>
      <c r="E260" s="69">
        <v>100</v>
      </c>
      <c r="F260" s="70">
        <v>633</v>
      </c>
      <c r="G260" s="71">
        <f t="shared" si="15"/>
        <v>304.109674880867</v>
      </c>
      <c r="H260" s="72">
        <f t="shared" si="16"/>
        <v>304.109674880867</v>
      </c>
      <c r="I260" s="41">
        <v>257</v>
      </c>
      <c r="J260" s="46">
        <f t="shared" ref="J260:J323" si="17">B260-I260</f>
        <v>-3</v>
      </c>
      <c r="O260" s="105">
        <v>633</v>
      </c>
      <c r="P260" s="103">
        <f>-(($U$2^2-O260^2)^(1/2))+$U$2</f>
        <v>265.219942515819</v>
      </c>
    </row>
    <row r="261" ht="16.5" spans="2:16">
      <c r="B261" s="24">
        <v>255</v>
      </c>
      <c r="C261" s="67" t="s">
        <v>301</v>
      </c>
      <c r="D261" s="81" t="s">
        <v>301</v>
      </c>
      <c r="E261" s="69">
        <v>100</v>
      </c>
      <c r="F261" s="70">
        <v>632</v>
      </c>
      <c r="G261" s="71">
        <f t="shared" si="15"/>
        <v>303.328711832767</v>
      </c>
      <c r="H261" s="72">
        <f t="shared" si="16"/>
        <v>303.328711832767</v>
      </c>
      <c r="I261" s="41">
        <v>258</v>
      </c>
      <c r="J261" s="46">
        <f t="shared" si="17"/>
        <v>-3</v>
      </c>
      <c r="O261" s="105">
        <v>632</v>
      </c>
      <c r="P261" s="103">
        <f>-(($U$2^2-O261^2)^(1/2))+$U$2</f>
        <v>264.205161932226</v>
      </c>
    </row>
    <row r="262" ht="16.5" spans="2:16">
      <c r="B262" s="24">
        <v>256</v>
      </c>
      <c r="C262" s="67" t="s">
        <v>302</v>
      </c>
      <c r="D262" s="81" t="s">
        <v>1199</v>
      </c>
      <c r="E262" s="69">
        <v>100</v>
      </c>
      <c r="F262" s="70">
        <v>631</v>
      </c>
      <c r="G262" s="71">
        <f t="shared" si="15"/>
        <v>302.550248903486</v>
      </c>
      <c r="H262" s="72">
        <f t="shared" si="16"/>
        <v>302.550248903486</v>
      </c>
      <c r="I262" s="41">
        <v>259</v>
      </c>
      <c r="J262" s="46">
        <f t="shared" si="17"/>
        <v>-3</v>
      </c>
      <c r="O262" s="105">
        <v>631</v>
      </c>
      <c r="P262" s="103">
        <f>-(($U$2^2-O262^2)^(1/2))+$U$2</f>
        <v>263.19362999406</v>
      </c>
    </row>
    <row r="263" ht="16.5" spans="2:16">
      <c r="B263" s="24">
        <v>257</v>
      </c>
      <c r="C263" s="67" t="s">
        <v>303</v>
      </c>
      <c r="D263" s="81" t="s">
        <v>1200</v>
      </c>
      <c r="E263" s="69">
        <v>100</v>
      </c>
      <c r="F263" s="70">
        <v>630</v>
      </c>
      <c r="G263" s="71">
        <f t="shared" si="15"/>
        <v>301.774273969865</v>
      </c>
      <c r="H263" s="72">
        <f t="shared" si="16"/>
        <v>301.774273969865</v>
      </c>
      <c r="I263" s="41">
        <v>260</v>
      </c>
      <c r="J263" s="46">
        <f t="shared" si="17"/>
        <v>-3</v>
      </c>
      <c r="O263" s="105">
        <v>630</v>
      </c>
      <c r="P263" s="103">
        <f>-(($U$2^2-O263^2)^(1/2))+$U$2</f>
        <v>262.185330948531</v>
      </c>
    </row>
    <row r="264" ht="16.5" spans="2:16">
      <c r="B264" s="24">
        <v>258</v>
      </c>
      <c r="C264" s="67" t="s">
        <v>304</v>
      </c>
      <c r="D264" s="81" t="s">
        <v>1201</v>
      </c>
      <c r="E264" s="69">
        <v>100</v>
      </c>
      <c r="F264" s="70">
        <v>629</v>
      </c>
      <c r="G264" s="71">
        <f t="shared" si="15"/>
        <v>301.000775025374</v>
      </c>
      <c r="H264" s="72">
        <f t="shared" si="16"/>
        <v>301.000775025374</v>
      </c>
      <c r="I264" s="41">
        <v>261</v>
      </c>
      <c r="J264" s="46">
        <f t="shared" si="17"/>
        <v>-3</v>
      </c>
      <c r="O264" s="105">
        <v>629</v>
      </c>
      <c r="P264" s="103">
        <f>-(($U$2^2-O264^2)^(1/2))+$U$2</f>
        <v>261.180249194396</v>
      </c>
    </row>
    <row r="265" ht="16.5" spans="2:16">
      <c r="B265" s="24">
        <v>259</v>
      </c>
      <c r="C265" s="67" t="s">
        <v>305</v>
      </c>
      <c r="D265" s="81" t="s">
        <v>1202</v>
      </c>
      <c r="E265" s="69">
        <v>100</v>
      </c>
      <c r="F265" s="70">
        <v>628</v>
      </c>
      <c r="G265" s="71">
        <f t="shared" si="15"/>
        <v>300.229740178554</v>
      </c>
      <c r="H265" s="72">
        <f t="shared" si="16"/>
        <v>300.229740178554</v>
      </c>
      <c r="I265" s="41">
        <v>262</v>
      </c>
      <c r="J265" s="46">
        <f t="shared" si="17"/>
        <v>-3</v>
      </c>
      <c r="O265" s="105">
        <v>628</v>
      </c>
      <c r="P265" s="103">
        <f>-(($U$2^2-O265^2)^(1/2))+$U$2</f>
        <v>260.178369279936</v>
      </c>
    </row>
    <row r="266" ht="16.5" spans="2:16">
      <c r="B266" s="24">
        <v>260</v>
      </c>
      <c r="C266" s="67" t="s">
        <v>306</v>
      </c>
      <c r="D266" s="81" t="s">
        <v>1203</v>
      </c>
      <c r="E266" s="69">
        <v>100</v>
      </c>
      <c r="F266" s="70">
        <v>627</v>
      </c>
      <c r="G266" s="71">
        <f t="shared" si="15"/>
        <v>299.461157651494</v>
      </c>
      <c r="H266" s="72">
        <f t="shared" si="16"/>
        <v>299.461157651494</v>
      </c>
      <c r="I266" s="41">
        <v>263</v>
      </c>
      <c r="J266" s="46">
        <f t="shared" si="17"/>
        <v>-3</v>
      </c>
      <c r="O266" s="105">
        <v>627</v>
      </c>
      <c r="P266" s="103">
        <f>-(($U$2^2-O266^2)^(1/2))+$U$2</f>
        <v>259.179675900977</v>
      </c>
    </row>
    <row r="267" ht="16.5" spans="2:16">
      <c r="B267" s="24">
        <v>261</v>
      </c>
      <c r="C267" s="67" t="s">
        <v>307</v>
      </c>
      <c r="D267" s="81" t="s">
        <v>1204</v>
      </c>
      <c r="E267" s="69">
        <v>100</v>
      </c>
      <c r="F267" s="70">
        <v>626</v>
      </c>
      <c r="G267" s="71">
        <f t="shared" si="15"/>
        <v>298.695015778328</v>
      </c>
      <c r="H267" s="72">
        <f t="shared" si="16"/>
        <v>298.695015778328</v>
      </c>
      <c r="I267" s="41">
        <v>264</v>
      </c>
      <c r="J267" s="46">
        <f t="shared" si="17"/>
        <v>-3</v>
      </c>
      <c r="O267" s="105">
        <v>626</v>
      </c>
      <c r="P267" s="103">
        <f>-(($U$2^2-O267^2)^(1/2))+$U$2</f>
        <v>258.184153898935</v>
      </c>
    </row>
    <row r="268" ht="16.5" spans="2:16">
      <c r="B268" s="24">
        <v>262</v>
      </c>
      <c r="C268" s="67" t="s">
        <v>308</v>
      </c>
      <c r="D268" s="81" t="s">
        <v>1205</v>
      </c>
      <c r="E268" s="69">
        <v>100</v>
      </c>
      <c r="F268" s="70">
        <v>625</v>
      </c>
      <c r="G268" s="71">
        <f t="shared" si="15"/>
        <v>297.931303003764</v>
      </c>
      <c r="H268" s="72">
        <f t="shared" si="16"/>
        <v>297.931303003764</v>
      </c>
      <c r="I268" s="41">
        <v>265</v>
      </c>
      <c r="J268" s="46">
        <f t="shared" si="17"/>
        <v>-3</v>
      </c>
      <c r="O268" s="105">
        <v>625</v>
      </c>
      <c r="P268" s="103">
        <f>-(($U$2^2-O268^2)^(1/2))+$U$2</f>
        <v>257.191788258904</v>
      </c>
    </row>
    <row r="269" ht="16.5" spans="2:16">
      <c r="B269" s="24">
        <v>263</v>
      </c>
      <c r="C269" s="67" t="s">
        <v>309</v>
      </c>
      <c r="D269" s="81" t="s">
        <v>1206</v>
      </c>
      <c r="E269" s="69">
        <v>100</v>
      </c>
      <c r="F269" s="70">
        <v>624</v>
      </c>
      <c r="G269" s="71">
        <f t="shared" si="15"/>
        <v>297.17000788163</v>
      </c>
      <c r="H269" s="72">
        <f t="shared" si="16"/>
        <v>297.17000788163</v>
      </c>
      <c r="I269" s="41">
        <v>266</v>
      </c>
      <c r="J269" s="46">
        <f t="shared" si="17"/>
        <v>-3</v>
      </c>
      <c r="O269" s="105">
        <v>624</v>
      </c>
      <c r="P269" s="103">
        <f>-(($U$2^2-O269^2)^(1/2))+$U$2</f>
        <v>256.202564107767</v>
      </c>
    </row>
    <row r="270" ht="16.5" spans="2:16">
      <c r="B270" s="24">
        <v>264</v>
      </c>
      <c r="C270" s="67" t="s">
        <v>310</v>
      </c>
      <c r="D270" s="81" t="s">
        <v>1207</v>
      </c>
      <c r="E270" s="69">
        <v>100</v>
      </c>
      <c r="F270" s="70">
        <v>623</v>
      </c>
      <c r="G270" s="71">
        <f t="shared" si="15"/>
        <v>296.41111907345</v>
      </c>
      <c r="H270" s="72">
        <f t="shared" si="16"/>
        <v>296.41111907345</v>
      </c>
      <c r="I270" s="41">
        <v>267</v>
      </c>
      <c r="J270" s="46">
        <f t="shared" si="17"/>
        <v>-3</v>
      </c>
      <c r="O270" s="105">
        <v>623</v>
      </c>
      <c r="P270" s="103">
        <f>-(($U$2^2-O270^2)^(1/2))+$U$2</f>
        <v>255.216466712352</v>
      </c>
    </row>
    <row r="271" ht="16.5" spans="2:16">
      <c r="B271" s="24">
        <v>265</v>
      </c>
      <c r="C271" s="67" t="s">
        <v>311</v>
      </c>
      <c r="D271" s="81" t="s">
        <v>1208</v>
      </c>
      <c r="E271" s="69">
        <v>100</v>
      </c>
      <c r="F271" s="70">
        <v>622</v>
      </c>
      <c r="G271" s="71">
        <f t="shared" si="15"/>
        <v>295.654625347043</v>
      </c>
      <c r="H271" s="72">
        <f t="shared" si="16"/>
        <v>295.654625347043</v>
      </c>
      <c r="I271" s="41">
        <v>268</v>
      </c>
      <c r="J271" s="46">
        <f t="shared" si="17"/>
        <v>-3</v>
      </c>
      <c r="O271" s="105">
        <v>622</v>
      </c>
      <c r="P271" s="103">
        <f>-(($U$2^2-O271^2)^(1/2))+$U$2</f>
        <v>254.233481477603</v>
      </c>
    </row>
    <row r="272" ht="16.5" spans="2:16">
      <c r="B272" s="24">
        <v>266</v>
      </c>
      <c r="C272" s="67" t="s">
        <v>312</v>
      </c>
      <c r="D272" s="81" t="s">
        <v>1209</v>
      </c>
      <c r="E272" s="69">
        <v>100</v>
      </c>
      <c r="F272" s="70">
        <v>621</v>
      </c>
      <c r="G272" s="71">
        <f t="shared" si="15"/>
        <v>294.900515575147</v>
      </c>
      <c r="H272" s="72">
        <f t="shared" si="16"/>
        <v>294.900515575147</v>
      </c>
      <c r="I272" s="41">
        <v>269</v>
      </c>
      <c r="J272" s="46">
        <f t="shared" si="17"/>
        <v>-3</v>
      </c>
      <c r="O272" s="105">
        <v>621</v>
      </c>
      <c r="P272" s="103">
        <f>-(($U$2^2-O272^2)^(1/2))+$U$2</f>
        <v>253.253593944794</v>
      </c>
    </row>
    <row r="273" ht="16.5" spans="2:16">
      <c r="B273" s="24">
        <v>267</v>
      </c>
      <c r="C273" s="67" t="s">
        <v>313</v>
      </c>
      <c r="D273" s="81" t="s">
        <v>1210</v>
      </c>
      <c r="E273" s="69">
        <v>100</v>
      </c>
      <c r="F273" s="70">
        <v>620</v>
      </c>
      <c r="G273" s="71">
        <f t="shared" si="15"/>
        <v>294.148778734062</v>
      </c>
      <c r="H273" s="72">
        <f t="shared" si="16"/>
        <v>294.148778734062</v>
      </c>
      <c r="I273" s="41">
        <v>270</v>
      </c>
      <c r="J273" s="46">
        <f t="shared" si="17"/>
        <v>-3</v>
      </c>
      <c r="O273" s="105">
        <v>620</v>
      </c>
      <c r="P273" s="103">
        <f>-(($U$2^2-O273^2)^(1/2))+$U$2</f>
        <v>252.27678978977</v>
      </c>
    </row>
    <row r="274" ht="16.5" spans="2:16">
      <c r="B274" s="24">
        <v>268</v>
      </c>
      <c r="C274" s="67" t="s">
        <v>314</v>
      </c>
      <c r="D274" s="81" t="s">
        <v>314</v>
      </c>
      <c r="E274" s="69">
        <v>100</v>
      </c>
      <c r="F274" s="70">
        <v>619</v>
      </c>
      <c r="G274" s="71">
        <f t="shared" si="15"/>
        <v>293.399403902318</v>
      </c>
      <c r="H274" s="72">
        <f t="shared" si="16"/>
        <v>293.399403902318</v>
      </c>
      <c r="I274" s="41">
        <v>271</v>
      </c>
      <c r="J274" s="46">
        <f t="shared" si="17"/>
        <v>-3</v>
      </c>
      <c r="O274" s="105">
        <v>619</v>
      </c>
      <c r="P274" s="103">
        <f>-(($U$2^2-O274^2)^(1/2))+$U$2</f>
        <v>251.303054821212</v>
      </c>
    </row>
    <row r="275" ht="16.5" spans="2:16">
      <c r="B275" s="24">
        <v>269</v>
      </c>
      <c r="C275" s="67" t="s">
        <v>315</v>
      </c>
      <c r="D275" s="81" t="s">
        <v>1211</v>
      </c>
      <c r="E275" s="69">
        <v>100</v>
      </c>
      <c r="F275" s="70">
        <v>618</v>
      </c>
      <c r="G275" s="71">
        <f t="shared" si="15"/>
        <v>292.652380259368</v>
      </c>
      <c r="H275" s="72">
        <f t="shared" si="16"/>
        <v>292.652380259368</v>
      </c>
      <c r="I275" s="41">
        <v>272</v>
      </c>
      <c r="J275" s="46">
        <f t="shared" si="17"/>
        <v>-3</v>
      </c>
      <c r="O275" s="105">
        <v>618</v>
      </c>
      <c r="P275" s="103">
        <f>-(($U$2^2-O275^2)^(1/2))+$U$2</f>
        <v>250.332374978939</v>
      </c>
    </row>
    <row r="276" ht="16.5" spans="2:16">
      <c r="B276" s="24">
        <v>270</v>
      </c>
      <c r="C276" s="67" t="s">
        <v>316</v>
      </c>
      <c r="D276" s="81" t="s">
        <v>1212</v>
      </c>
      <c r="E276" s="69">
        <v>100</v>
      </c>
      <c r="F276" s="70">
        <v>617</v>
      </c>
      <c r="G276" s="71">
        <f t="shared" si="15"/>
        <v>291.907697084295</v>
      </c>
      <c r="H276" s="72">
        <f t="shared" si="16"/>
        <v>291.907697084295</v>
      </c>
      <c r="I276" s="41">
        <v>273</v>
      </c>
      <c r="J276" s="46">
        <f t="shared" si="17"/>
        <v>-3</v>
      </c>
      <c r="O276" s="105">
        <v>617</v>
      </c>
      <c r="P276" s="103">
        <f>-(($U$2^2-O276^2)^(1/2))+$U$2</f>
        <v>249.364736332232</v>
      </c>
    </row>
    <row r="277" ht="16.5" spans="2:16">
      <c r="B277" s="24">
        <v>271</v>
      </c>
      <c r="C277" s="67" t="s">
        <v>317</v>
      </c>
      <c r="D277" s="81" t="s">
        <v>1213</v>
      </c>
      <c r="E277" s="69">
        <v>100</v>
      </c>
      <c r="F277" s="70">
        <v>616</v>
      </c>
      <c r="G277" s="71">
        <f t="shared" si="15"/>
        <v>291.165343754549</v>
      </c>
      <c r="H277" s="72">
        <f t="shared" si="16"/>
        <v>291.165343754549</v>
      </c>
      <c r="I277" s="41">
        <v>274</v>
      </c>
      <c r="J277" s="46">
        <f t="shared" si="17"/>
        <v>-3</v>
      </c>
      <c r="O277" s="105">
        <v>616</v>
      </c>
      <c r="P277" s="103">
        <f>-(($U$2^2-O277^2)^(1/2))+$U$2</f>
        <v>248.400125078186</v>
      </c>
    </row>
    <row r="278" ht="16.5" spans="2:16">
      <c r="B278" s="24">
        <v>272</v>
      </c>
      <c r="C278" s="67" t="s">
        <v>318</v>
      </c>
      <c r="D278" s="81" t="s">
        <v>1214</v>
      </c>
      <c r="E278" s="69">
        <v>100</v>
      </c>
      <c r="F278" s="70">
        <v>615</v>
      </c>
      <c r="G278" s="71">
        <f t="shared" si="15"/>
        <v>290.425309744701</v>
      </c>
      <c r="H278" s="72">
        <f t="shared" si="16"/>
        <v>290.425309744701</v>
      </c>
      <c r="I278" s="41">
        <v>275</v>
      </c>
      <c r="J278" s="46">
        <f t="shared" si="17"/>
        <v>-3</v>
      </c>
      <c r="O278" s="105">
        <v>615</v>
      </c>
      <c r="P278" s="103">
        <f>-(($U$2^2-O278^2)^(1/2))+$U$2</f>
        <v>247.438527540096</v>
      </c>
    </row>
    <row r="279" ht="16.5" spans="2:16">
      <c r="B279" s="24">
        <v>273</v>
      </c>
      <c r="C279" s="67" t="s">
        <v>319</v>
      </c>
      <c r="D279" s="81" t="s">
        <v>1215</v>
      </c>
      <c r="E279" s="69">
        <v>100</v>
      </c>
      <c r="F279" s="70">
        <v>614</v>
      </c>
      <c r="G279" s="71">
        <f t="shared" si="15"/>
        <v>289.687584625213</v>
      </c>
      <c r="H279" s="72">
        <f t="shared" si="16"/>
        <v>289.687584625213</v>
      </c>
      <c r="I279" s="41">
        <v>276</v>
      </c>
      <c r="J279" s="46">
        <f t="shared" si="17"/>
        <v>-3</v>
      </c>
      <c r="O279" s="105">
        <v>614</v>
      </c>
      <c r="P279" s="103">
        <f>-(($U$2^2-O279^2)^(1/2))+$U$2</f>
        <v>246.47993016586</v>
      </c>
    </row>
    <row r="280" ht="16.5" spans="2:16">
      <c r="B280" s="24">
        <v>274</v>
      </c>
      <c r="C280" s="67" t="s">
        <v>320</v>
      </c>
      <c r="D280" s="81" t="s">
        <v>1216</v>
      </c>
      <c r="E280" s="69">
        <v>100</v>
      </c>
      <c r="F280" s="70">
        <v>613</v>
      </c>
      <c r="G280" s="71">
        <f t="shared" si="15"/>
        <v>288.952158061238</v>
      </c>
      <c r="H280" s="72">
        <f t="shared" si="16"/>
        <v>288.952158061238</v>
      </c>
      <c r="I280" s="41">
        <v>277</v>
      </c>
      <c r="J280" s="46">
        <f t="shared" si="17"/>
        <v>-3</v>
      </c>
      <c r="O280" s="105">
        <v>613</v>
      </c>
      <c r="P280" s="103">
        <f>-(($U$2^2-O280^2)^(1/2))+$U$2</f>
        <v>245.524319526412</v>
      </c>
    </row>
    <row r="281" ht="16.5" spans="2:16">
      <c r="B281" s="24">
        <v>275</v>
      </c>
      <c r="C281" s="67" t="s">
        <v>321</v>
      </c>
      <c r="D281" s="81" t="s">
        <v>1217</v>
      </c>
      <c r="E281" s="69">
        <v>100</v>
      </c>
      <c r="F281" s="70">
        <v>612</v>
      </c>
      <c r="G281" s="71">
        <f t="shared" si="15"/>
        <v>288.219019811429</v>
      </c>
      <c r="H281" s="72">
        <f t="shared" si="16"/>
        <v>288.219019811429</v>
      </c>
      <c r="I281" s="41">
        <v>278</v>
      </c>
      <c r="J281" s="46">
        <f t="shared" si="17"/>
        <v>-3</v>
      </c>
      <c r="O281" s="105">
        <v>612</v>
      </c>
      <c r="P281" s="103">
        <f>-(($U$2^2-O281^2)^(1/2))+$U$2</f>
        <v>244.571682314183</v>
      </c>
    </row>
    <row r="282" ht="16.5" spans="2:16">
      <c r="B282" s="24">
        <v>276</v>
      </c>
      <c r="C282" s="67" t="s">
        <v>322</v>
      </c>
      <c r="D282" s="81" t="s">
        <v>1218</v>
      </c>
      <c r="E282" s="69">
        <v>100</v>
      </c>
      <c r="F282" s="70">
        <v>611</v>
      </c>
      <c r="G282" s="71">
        <f t="shared" si="15"/>
        <v>287.488159726774</v>
      </c>
      <c r="H282" s="72">
        <f t="shared" si="16"/>
        <v>287.488159726774</v>
      </c>
      <c r="I282" s="41">
        <v>279</v>
      </c>
      <c r="J282" s="46">
        <f t="shared" si="17"/>
        <v>-3</v>
      </c>
      <c r="O282" s="105">
        <v>611</v>
      </c>
      <c r="P282" s="103">
        <f>-(($U$2^2-O282^2)^(1/2))+$U$2</f>
        <v>243.622005341585</v>
      </c>
    </row>
    <row r="283" ht="16.5" spans="2:16">
      <c r="B283" s="24">
        <v>277</v>
      </c>
      <c r="C283" s="67" t="s">
        <v>323</v>
      </c>
      <c r="D283" s="81" t="s">
        <v>1219</v>
      </c>
      <c r="E283" s="69">
        <v>100</v>
      </c>
      <c r="F283" s="70">
        <v>610</v>
      </c>
      <c r="G283" s="71">
        <f t="shared" ref="G283:G346" si="18">H283</f>
        <v>286.759567749448</v>
      </c>
      <c r="H283" s="72">
        <f t="shared" ref="H283:H346" si="19">P283*($Q$91-$Q$892)/($P$91-$P$892)+$Q$892-$P$892*($Q$91-$Q$892)/($P$91-$P$892)</f>
        <v>286.759567749448</v>
      </c>
      <c r="I283" s="41">
        <v>280</v>
      </c>
      <c r="J283" s="46">
        <f t="shared" si="17"/>
        <v>-3</v>
      </c>
      <c r="O283" s="105">
        <v>610</v>
      </c>
      <c r="P283" s="103">
        <f>-(($U$2^2-O283^2)^(1/2))+$U$2</f>
        <v>242.675275539516</v>
      </c>
    </row>
    <row r="284" ht="16.5" spans="2:16">
      <c r="B284" s="24">
        <v>278</v>
      </c>
      <c r="C284" s="67" t="s">
        <v>324</v>
      </c>
      <c r="D284" s="81" t="s">
        <v>1220</v>
      </c>
      <c r="E284" s="69">
        <v>100</v>
      </c>
      <c r="F284" s="70">
        <v>609</v>
      </c>
      <c r="G284" s="71">
        <f t="shared" si="18"/>
        <v>286.033233911684</v>
      </c>
      <c r="H284" s="72">
        <f t="shared" si="19"/>
        <v>286.033233911684</v>
      </c>
      <c r="I284" s="41">
        <v>281</v>
      </c>
      <c r="J284" s="46">
        <f t="shared" si="17"/>
        <v>-3</v>
      </c>
      <c r="O284" s="105">
        <v>609</v>
      </c>
      <c r="P284" s="103">
        <f>-(($U$2^2-O284^2)^(1/2))+$U$2</f>
        <v>241.731479955893</v>
      </c>
    </row>
    <row r="285" ht="16.5" spans="2:16">
      <c r="B285" s="24">
        <v>279</v>
      </c>
      <c r="C285" s="67" t="s">
        <v>325</v>
      </c>
      <c r="D285" s="81" t="s">
        <v>1221</v>
      </c>
      <c r="E285" s="69">
        <v>100</v>
      </c>
      <c r="F285" s="70">
        <v>608</v>
      </c>
      <c r="G285" s="71">
        <f t="shared" si="18"/>
        <v>285.30914833466</v>
      </c>
      <c r="H285" s="72">
        <f t="shared" si="19"/>
        <v>285.30914833466</v>
      </c>
      <c r="I285" s="41">
        <v>282</v>
      </c>
      <c r="J285" s="46">
        <f t="shared" si="17"/>
        <v>-3</v>
      </c>
      <c r="O285" s="105">
        <v>608</v>
      </c>
      <c r="P285" s="103">
        <f>-(($U$2^2-O285^2)^(1/2))+$U$2</f>
        <v>240.790605754212</v>
      </c>
    </row>
    <row r="286" ht="16.5" spans="2:16">
      <c r="B286" s="24">
        <v>280</v>
      </c>
      <c r="C286" s="67" t="s">
        <v>326</v>
      </c>
      <c r="D286" s="81" t="s">
        <v>1222</v>
      </c>
      <c r="E286" s="69">
        <v>100</v>
      </c>
      <c r="F286" s="70">
        <v>607</v>
      </c>
      <c r="G286" s="71">
        <f t="shared" si="18"/>
        <v>284.587301227405</v>
      </c>
      <c r="H286" s="72">
        <f t="shared" si="19"/>
        <v>284.587301227405</v>
      </c>
      <c r="I286" s="41">
        <v>283</v>
      </c>
      <c r="J286" s="46">
        <f t="shared" si="17"/>
        <v>-3</v>
      </c>
      <c r="O286" s="105">
        <v>607</v>
      </c>
      <c r="P286" s="103">
        <f>-(($U$2^2-O286^2)^(1/2))+$U$2</f>
        <v>239.85264021212</v>
      </c>
    </row>
    <row r="287" ht="16.5" spans="2:16">
      <c r="B287" s="24">
        <v>281</v>
      </c>
      <c r="C287" s="67" t="s">
        <v>327</v>
      </c>
      <c r="D287" s="81" t="s">
        <v>1223</v>
      </c>
      <c r="E287" s="69">
        <v>100</v>
      </c>
      <c r="F287" s="70">
        <v>606</v>
      </c>
      <c r="G287" s="71">
        <f t="shared" si="18"/>
        <v>283.867682885723</v>
      </c>
      <c r="H287" s="72">
        <f t="shared" si="19"/>
        <v>283.867682885723</v>
      </c>
      <c r="I287" s="41">
        <v>284</v>
      </c>
      <c r="J287" s="46">
        <f t="shared" si="17"/>
        <v>-3</v>
      </c>
      <c r="O287" s="105">
        <v>606</v>
      </c>
      <c r="P287" s="103">
        <f>-(($U$2^2-O287^2)^(1/2))+$U$2</f>
        <v>238.91757072002</v>
      </c>
    </row>
    <row r="288" ht="16.5" spans="2:16">
      <c r="B288" s="24">
        <v>282</v>
      </c>
      <c r="C288" s="67" t="s">
        <v>328</v>
      </c>
      <c r="D288" s="81" t="s">
        <v>1224</v>
      </c>
      <c r="E288" s="69">
        <v>100</v>
      </c>
      <c r="F288" s="70">
        <v>605</v>
      </c>
      <c r="G288" s="71">
        <f t="shared" si="18"/>
        <v>283.150283691136</v>
      </c>
      <c r="H288" s="72">
        <f t="shared" si="19"/>
        <v>283.150283691136</v>
      </c>
      <c r="I288" s="41">
        <v>285</v>
      </c>
      <c r="J288" s="46">
        <f t="shared" si="17"/>
        <v>-3</v>
      </c>
      <c r="O288" s="105">
        <v>605</v>
      </c>
      <c r="P288" s="103">
        <f>-(($U$2^2-O288^2)^(1/2))+$U$2</f>
        <v>237.985384779696</v>
      </c>
    </row>
    <row r="289" ht="16.5" spans="2:16">
      <c r="B289" s="24">
        <v>283</v>
      </c>
      <c r="C289" s="67" t="s">
        <v>329</v>
      </c>
      <c r="D289" s="81" t="s">
        <v>1225</v>
      </c>
      <c r="E289" s="69">
        <v>100</v>
      </c>
      <c r="F289" s="70">
        <v>604</v>
      </c>
      <c r="G289" s="71">
        <f t="shared" si="18"/>
        <v>282.435094109838</v>
      </c>
      <c r="H289" s="72">
        <f t="shared" si="19"/>
        <v>282.435094109838</v>
      </c>
      <c r="I289" s="41">
        <v>286</v>
      </c>
      <c r="J289" s="46">
        <f t="shared" si="17"/>
        <v>-3</v>
      </c>
      <c r="O289" s="105">
        <v>604</v>
      </c>
      <c r="P289" s="103">
        <f>-(($U$2^2-O289^2)^(1/2))+$U$2</f>
        <v>237.056070002953</v>
      </c>
    </row>
    <row r="290" ht="16.5" spans="2:16">
      <c r="B290" s="24">
        <v>284</v>
      </c>
      <c r="C290" s="67" t="s">
        <v>330</v>
      </c>
      <c r="D290" s="81" t="s">
        <v>1226</v>
      </c>
      <c r="E290" s="69">
        <v>100</v>
      </c>
      <c r="F290" s="70">
        <v>603</v>
      </c>
      <c r="G290" s="71">
        <f t="shared" si="18"/>
        <v>281.722104691669</v>
      </c>
      <c r="H290" s="72">
        <f t="shared" si="19"/>
        <v>281.722104691669</v>
      </c>
      <c r="I290" s="41">
        <v>287</v>
      </c>
      <c r="J290" s="46">
        <f t="shared" si="17"/>
        <v>-3</v>
      </c>
      <c r="O290" s="105">
        <v>603</v>
      </c>
      <c r="P290" s="103">
        <f>-(($U$2^2-O290^2)^(1/2))+$U$2</f>
        <v>236.12961411029</v>
      </c>
    </row>
    <row r="291" ht="16.5" spans="2:16">
      <c r="B291" s="24">
        <v>285</v>
      </c>
      <c r="C291" s="67" t="s">
        <v>331</v>
      </c>
      <c r="D291" s="81" t="s">
        <v>1227</v>
      </c>
      <c r="E291" s="69">
        <v>100</v>
      </c>
      <c r="F291" s="70">
        <v>602</v>
      </c>
      <c r="G291" s="71">
        <f t="shared" si="18"/>
        <v>281.011306069107</v>
      </c>
      <c r="H291" s="72">
        <f t="shared" si="19"/>
        <v>281.011306069107</v>
      </c>
      <c r="I291" s="41">
        <v>288</v>
      </c>
      <c r="J291" s="46">
        <f t="shared" si="17"/>
        <v>-3</v>
      </c>
      <c r="O291" s="105">
        <v>602</v>
      </c>
      <c r="P291" s="103">
        <f>-(($U$2^2-O291^2)^(1/2))+$U$2</f>
        <v>235.20600492958</v>
      </c>
    </row>
    <row r="292" ht="16.5" spans="2:16">
      <c r="B292" s="24">
        <v>286</v>
      </c>
      <c r="C292" s="67" t="s">
        <v>332</v>
      </c>
      <c r="D292" s="81" t="s">
        <v>1228</v>
      </c>
      <c r="E292" s="69">
        <v>100</v>
      </c>
      <c r="F292" s="70">
        <v>601</v>
      </c>
      <c r="G292" s="71">
        <f t="shared" si="18"/>
        <v>280.302688956271</v>
      </c>
      <c r="H292" s="72">
        <f t="shared" si="19"/>
        <v>280.302688956271</v>
      </c>
      <c r="I292" s="41">
        <v>289</v>
      </c>
      <c r="J292" s="46">
        <f t="shared" si="17"/>
        <v>-3</v>
      </c>
      <c r="O292" s="105">
        <v>601</v>
      </c>
      <c r="P292" s="103">
        <f>-(($U$2^2-O292^2)^(1/2))+$U$2</f>
        <v>234.285230394784</v>
      </c>
    </row>
    <row r="293" ht="16.5" spans="2:16">
      <c r="B293" s="24">
        <v>287</v>
      </c>
      <c r="C293" s="67" t="s">
        <v>333</v>
      </c>
      <c r="D293" s="81" t="s">
        <v>1229</v>
      </c>
      <c r="E293" s="69">
        <v>100</v>
      </c>
      <c r="F293" s="70">
        <v>600</v>
      </c>
      <c r="G293" s="71">
        <f t="shared" si="18"/>
        <v>279.596244147947</v>
      </c>
      <c r="H293" s="72">
        <f t="shared" si="19"/>
        <v>279.596244147947</v>
      </c>
      <c r="I293" s="41">
        <v>290</v>
      </c>
      <c r="J293" s="46">
        <f t="shared" si="17"/>
        <v>-3</v>
      </c>
      <c r="O293" s="105">
        <v>600</v>
      </c>
      <c r="P293" s="103">
        <f>-(($U$2^2-O293^2)^(1/2))+$U$2</f>
        <v>233.367278544679</v>
      </c>
    </row>
    <row r="294" ht="16.5" spans="2:16">
      <c r="B294" s="24">
        <v>288</v>
      </c>
      <c r="C294" s="67" t="s">
        <v>334</v>
      </c>
      <c r="D294" s="81" t="s">
        <v>1230</v>
      </c>
      <c r="E294" s="69">
        <v>100</v>
      </c>
      <c r="F294" s="70">
        <v>599</v>
      </c>
      <c r="G294" s="71">
        <f t="shared" si="18"/>
        <v>278.891962518616</v>
      </c>
      <c r="H294" s="72">
        <f t="shared" si="19"/>
        <v>278.891962518616</v>
      </c>
      <c r="I294" s="41">
        <v>291</v>
      </c>
      <c r="J294" s="46">
        <f t="shared" si="17"/>
        <v>-3</v>
      </c>
      <c r="O294" s="105">
        <v>599</v>
      </c>
      <c r="P294" s="103">
        <f>-(($U$2^2-O294^2)^(1/2))+$U$2</f>
        <v>232.452137521599</v>
      </c>
    </row>
    <row r="295" ht="16.5" spans="2:16">
      <c r="B295" s="24">
        <v>289</v>
      </c>
      <c r="C295" s="67" t="s">
        <v>335</v>
      </c>
      <c r="D295" s="81" t="s">
        <v>1231</v>
      </c>
      <c r="E295" s="69">
        <v>100</v>
      </c>
      <c r="F295" s="70">
        <v>598</v>
      </c>
      <c r="G295" s="71">
        <f t="shared" si="18"/>
        <v>278.189835021514</v>
      </c>
      <c r="H295" s="72">
        <f t="shared" si="19"/>
        <v>278.189835021514</v>
      </c>
      <c r="I295" s="41">
        <v>292</v>
      </c>
      <c r="J295" s="46">
        <f t="shared" si="17"/>
        <v>-3</v>
      </c>
      <c r="O295" s="105">
        <v>598</v>
      </c>
      <c r="P295" s="103">
        <f>-(($U$2^2-O295^2)^(1/2))+$U$2</f>
        <v>231.539795570211</v>
      </c>
    </row>
    <row r="296" ht="16.5" spans="2:16">
      <c r="B296" s="24">
        <v>290</v>
      </c>
      <c r="C296" s="67" t="s">
        <v>336</v>
      </c>
      <c r="D296" s="81" t="s">
        <v>1232</v>
      </c>
      <c r="E296" s="69">
        <v>100</v>
      </c>
      <c r="F296" s="70">
        <v>597</v>
      </c>
      <c r="G296" s="71">
        <f t="shared" si="18"/>
        <v>277.489852687692</v>
      </c>
      <c r="H296" s="72">
        <f t="shared" si="19"/>
        <v>277.489852687692</v>
      </c>
      <c r="I296" s="41">
        <v>293</v>
      </c>
      <c r="J296" s="46">
        <f t="shared" si="17"/>
        <v>-3</v>
      </c>
      <c r="O296" s="105">
        <v>597</v>
      </c>
      <c r="P296" s="103">
        <f>-(($U$2^2-O296^2)^(1/2))+$U$2</f>
        <v>230.630241036295</v>
      </c>
    </row>
    <row r="297" ht="16.5" spans="2:16">
      <c r="B297" s="24">
        <v>291</v>
      </c>
      <c r="C297" s="67" t="s">
        <v>337</v>
      </c>
      <c r="D297" s="81" t="s">
        <v>337</v>
      </c>
      <c r="E297" s="69">
        <v>100</v>
      </c>
      <c r="F297" s="70">
        <v>596</v>
      </c>
      <c r="G297" s="71">
        <f t="shared" si="18"/>
        <v>276.792006625097</v>
      </c>
      <c r="H297" s="72">
        <f t="shared" si="19"/>
        <v>276.792006625097</v>
      </c>
      <c r="I297" s="41">
        <v>294</v>
      </c>
      <c r="J297" s="46">
        <f t="shared" si="17"/>
        <v>-3</v>
      </c>
      <c r="O297" s="105">
        <v>596</v>
      </c>
      <c r="P297" s="103">
        <f>-(($U$2^2-O297^2)^(1/2))+$U$2</f>
        <v>229.72346236555</v>
      </c>
    </row>
    <row r="298" ht="16.5" spans="2:16">
      <c r="B298" s="24">
        <v>292</v>
      </c>
      <c r="C298" s="67" t="s">
        <v>338</v>
      </c>
      <c r="D298" s="81" t="s">
        <v>1233</v>
      </c>
      <c r="E298" s="69">
        <v>100</v>
      </c>
      <c r="F298" s="70">
        <v>595</v>
      </c>
      <c r="G298" s="71">
        <f t="shared" si="18"/>
        <v>276.096288017671</v>
      </c>
      <c r="H298" s="72">
        <f t="shared" si="19"/>
        <v>276.096288017671</v>
      </c>
      <c r="I298" s="41">
        <v>295</v>
      </c>
      <c r="J298" s="46">
        <f t="shared" si="17"/>
        <v>-3</v>
      </c>
      <c r="O298" s="105">
        <v>595</v>
      </c>
      <c r="P298" s="103">
        <f>-(($U$2^2-O298^2)^(1/2))+$U$2</f>
        <v>228.819448102419</v>
      </c>
    </row>
    <row r="299" ht="16.5" spans="2:16">
      <c r="B299" s="24">
        <v>293</v>
      </c>
      <c r="C299" s="67" t="s">
        <v>339</v>
      </c>
      <c r="D299" s="81" t="s">
        <v>1234</v>
      </c>
      <c r="E299" s="69">
        <v>100</v>
      </c>
      <c r="F299" s="70">
        <v>594</v>
      </c>
      <c r="G299" s="71">
        <f t="shared" si="18"/>
        <v>275.40268812445</v>
      </c>
      <c r="H299" s="72">
        <f t="shared" si="19"/>
        <v>275.40268812445</v>
      </c>
      <c r="I299" s="41">
        <v>296</v>
      </c>
      <c r="J299" s="46">
        <f t="shared" si="17"/>
        <v>-3</v>
      </c>
      <c r="O299" s="105">
        <v>594</v>
      </c>
      <c r="P299" s="103">
        <f>-(($U$2^2-O299^2)^(1/2))+$U$2</f>
        <v>227.918186888928</v>
      </c>
    </row>
    <row r="300" ht="16.5" spans="2:16">
      <c r="B300" s="24">
        <v>294</v>
      </c>
      <c r="C300" s="67" t="s">
        <v>340</v>
      </c>
      <c r="D300" s="81" t="s">
        <v>1235</v>
      </c>
      <c r="E300" s="69">
        <v>100</v>
      </c>
      <c r="F300" s="70">
        <v>593</v>
      </c>
      <c r="G300" s="71">
        <f t="shared" si="18"/>
        <v>274.711198278696</v>
      </c>
      <c r="H300" s="72">
        <f t="shared" si="19"/>
        <v>274.711198278696</v>
      </c>
      <c r="I300" s="41">
        <v>297</v>
      </c>
      <c r="J300" s="46">
        <f t="shared" si="17"/>
        <v>-3</v>
      </c>
      <c r="O300" s="105">
        <v>593</v>
      </c>
      <c r="P300" s="103">
        <f>-(($U$2^2-O300^2)^(1/2))+$U$2</f>
        <v>227.019667463547</v>
      </c>
    </row>
    <row r="301" ht="16.5" spans="2:16">
      <c r="B301" s="24">
        <v>295</v>
      </c>
      <c r="C301" s="67" t="s">
        <v>341</v>
      </c>
      <c r="D301" s="81" t="s">
        <v>1236</v>
      </c>
      <c r="E301" s="69">
        <v>100</v>
      </c>
      <c r="F301" s="70">
        <v>592</v>
      </c>
      <c r="G301" s="71">
        <f t="shared" si="18"/>
        <v>274.021809887024</v>
      </c>
      <c r="H301" s="72">
        <f t="shared" si="19"/>
        <v>274.021809887024</v>
      </c>
      <c r="I301" s="41">
        <v>298</v>
      </c>
      <c r="J301" s="46">
        <f t="shared" si="17"/>
        <v>-3</v>
      </c>
      <c r="O301" s="105">
        <v>592</v>
      </c>
      <c r="P301" s="103">
        <f>-(($U$2^2-O301^2)^(1/2))+$U$2</f>
        <v>226.123878660062</v>
      </c>
    </row>
    <row r="302" ht="16.5" spans="2:16">
      <c r="B302" s="24">
        <v>296</v>
      </c>
      <c r="C302" s="67" t="s">
        <v>342</v>
      </c>
      <c r="D302" s="81" t="s">
        <v>1237</v>
      </c>
      <c r="E302" s="69">
        <v>100</v>
      </c>
      <c r="F302" s="70">
        <v>591</v>
      </c>
      <c r="G302" s="71">
        <f t="shared" si="18"/>
        <v>273.334514428552</v>
      </c>
      <c r="H302" s="72">
        <f t="shared" si="19"/>
        <v>273.334514428552</v>
      </c>
      <c r="I302" s="41">
        <v>299</v>
      </c>
      <c r="J302" s="46">
        <f t="shared" si="17"/>
        <v>-3</v>
      </c>
      <c r="O302" s="105">
        <v>591</v>
      </c>
      <c r="P302" s="103">
        <f>-(($U$2^2-O302^2)^(1/2))+$U$2</f>
        <v>225.230809406472</v>
      </c>
    </row>
    <row r="303" ht="16.5" spans="2:16">
      <c r="B303" s="24">
        <v>297</v>
      </c>
      <c r="C303" s="67" t="s">
        <v>343</v>
      </c>
      <c r="D303" s="81" t="s">
        <v>1238</v>
      </c>
      <c r="E303" s="69">
        <v>100</v>
      </c>
      <c r="F303" s="70">
        <v>590</v>
      </c>
      <c r="G303" s="71">
        <f t="shared" si="18"/>
        <v>272.649303454066</v>
      </c>
      <c r="H303" s="72">
        <f t="shared" si="19"/>
        <v>272.649303454066</v>
      </c>
      <c r="I303" s="41">
        <v>300</v>
      </c>
      <c r="J303" s="46">
        <f t="shared" si="17"/>
        <v>-3</v>
      </c>
      <c r="O303" s="105">
        <v>590</v>
      </c>
      <c r="P303" s="103">
        <f>-(($U$2^2-O303^2)^(1/2))+$U$2</f>
        <v>224.340448723896</v>
      </c>
    </row>
    <row r="304" ht="16.5" spans="2:16">
      <c r="B304" s="24">
        <v>298</v>
      </c>
      <c r="C304" s="67" t="s">
        <v>344</v>
      </c>
      <c r="D304" s="81" t="s">
        <v>1239</v>
      </c>
      <c r="E304" s="69">
        <v>100</v>
      </c>
      <c r="F304" s="70">
        <v>589</v>
      </c>
      <c r="G304" s="71">
        <f t="shared" si="18"/>
        <v>271.966168585186</v>
      </c>
      <c r="H304" s="72">
        <f t="shared" si="19"/>
        <v>271.966168585186</v>
      </c>
      <c r="I304" s="41">
        <v>301</v>
      </c>
      <c r="J304" s="46">
        <f t="shared" si="17"/>
        <v>-3</v>
      </c>
      <c r="O304" s="105">
        <v>589</v>
      </c>
      <c r="P304" s="103">
        <f>-(($U$2^2-O304^2)^(1/2))+$U$2</f>
        <v>223.452785725499</v>
      </c>
    </row>
    <row r="305" ht="16.5" spans="2:16">
      <c r="B305" s="24">
        <v>299</v>
      </c>
      <c r="C305" s="67" t="s">
        <v>345</v>
      </c>
      <c r="D305" s="81" t="s">
        <v>1240</v>
      </c>
      <c r="E305" s="69">
        <v>100</v>
      </c>
      <c r="F305" s="70">
        <v>588</v>
      </c>
      <c r="G305" s="71">
        <f t="shared" si="18"/>
        <v>271.28510151356</v>
      </c>
      <c r="H305" s="72">
        <f t="shared" si="19"/>
        <v>271.28510151356</v>
      </c>
      <c r="I305" s="41">
        <v>302</v>
      </c>
      <c r="J305" s="46">
        <f t="shared" si="17"/>
        <v>-3</v>
      </c>
      <c r="O305" s="105">
        <v>588</v>
      </c>
      <c r="P305" s="103">
        <f>-(($U$2^2-O305^2)^(1/2))+$U$2</f>
        <v>222.567809615435</v>
      </c>
    </row>
    <row r="306" ht="16.5" spans="2:16">
      <c r="B306" s="24">
        <v>300</v>
      </c>
      <c r="C306" s="67" t="s">
        <v>346</v>
      </c>
      <c r="D306" s="81" t="s">
        <v>1241</v>
      </c>
      <c r="E306" s="69">
        <v>100</v>
      </c>
      <c r="F306" s="70">
        <v>587</v>
      </c>
      <c r="G306" s="71">
        <f t="shared" si="18"/>
        <v>270.606094000053</v>
      </c>
      <c r="H306" s="72">
        <f t="shared" si="19"/>
        <v>270.606094000053</v>
      </c>
      <c r="I306" s="41">
        <v>303</v>
      </c>
      <c r="J306" s="46">
        <f t="shared" si="17"/>
        <v>-3</v>
      </c>
      <c r="O306" s="105">
        <v>587</v>
      </c>
      <c r="P306" s="103">
        <f>-(($U$2^2-O306^2)^(1/2))+$U$2</f>
        <v>221.685509687805</v>
      </c>
    </row>
    <row r="307" ht="16.5" spans="2:16">
      <c r="B307" s="24">
        <v>301</v>
      </c>
      <c r="C307" s="67" t="s">
        <v>347</v>
      </c>
      <c r="D307" s="81" t="s">
        <v>1242</v>
      </c>
      <c r="E307" s="69">
        <v>100</v>
      </c>
      <c r="F307" s="70">
        <v>586</v>
      </c>
      <c r="G307" s="71">
        <f t="shared" si="18"/>
        <v>269.929137873964</v>
      </c>
      <c r="H307" s="72">
        <f t="shared" si="19"/>
        <v>269.929137873964</v>
      </c>
      <c r="I307" s="41">
        <v>304</v>
      </c>
      <c r="J307" s="46">
        <f t="shared" si="17"/>
        <v>-3</v>
      </c>
      <c r="O307" s="105">
        <v>586</v>
      </c>
      <c r="P307" s="103">
        <f>-(($U$2^2-O307^2)^(1/2))+$U$2</f>
        <v>220.805875325629</v>
      </c>
    </row>
    <row r="308" ht="16.5" spans="2:16">
      <c r="B308" s="24">
        <v>302</v>
      </c>
      <c r="C308" s="67" t="s">
        <v>348</v>
      </c>
      <c r="D308" s="81" t="s">
        <v>1243</v>
      </c>
      <c r="E308" s="69">
        <v>100</v>
      </c>
      <c r="F308" s="70">
        <v>585</v>
      </c>
      <c r="G308" s="71">
        <f t="shared" si="18"/>
        <v>269.254225032246</v>
      </c>
      <c r="H308" s="72">
        <f t="shared" si="19"/>
        <v>269.254225032246</v>
      </c>
      <c r="I308" s="41">
        <v>305</v>
      </c>
      <c r="J308" s="46">
        <f t="shared" si="17"/>
        <v>-3</v>
      </c>
      <c r="O308" s="105">
        <v>585</v>
      </c>
      <c r="P308" s="103">
        <f>-(($U$2^2-O308^2)^(1/2))+$U$2</f>
        <v>219.928895999834</v>
      </c>
    </row>
    <row r="309" ht="16.5" spans="2:16">
      <c r="B309" s="24">
        <v>303</v>
      </c>
      <c r="C309" s="67" t="s">
        <v>349</v>
      </c>
      <c r="D309" s="81" t="s">
        <v>1244</v>
      </c>
      <c r="E309" s="69">
        <v>100</v>
      </c>
      <c r="F309" s="70">
        <v>584</v>
      </c>
      <c r="G309" s="71">
        <f t="shared" si="18"/>
        <v>268.581347438734</v>
      </c>
      <c r="H309" s="72">
        <f t="shared" si="19"/>
        <v>268.581347438734</v>
      </c>
      <c r="I309" s="41">
        <v>306</v>
      </c>
      <c r="J309" s="46">
        <f t="shared" si="17"/>
        <v>-3</v>
      </c>
      <c r="O309" s="105">
        <v>584</v>
      </c>
      <c r="P309" s="103">
        <f>-(($U$2^2-O309^2)^(1/2))+$U$2</f>
        <v>219.05456126826</v>
      </c>
    </row>
    <row r="310" ht="16.5" spans="2:16">
      <c r="B310" s="24">
        <v>304</v>
      </c>
      <c r="C310" s="67" t="s">
        <v>350</v>
      </c>
      <c r="D310" s="81" t="s">
        <v>350</v>
      </c>
      <c r="E310" s="69">
        <v>100</v>
      </c>
      <c r="F310" s="70">
        <v>583</v>
      </c>
      <c r="G310" s="71">
        <f t="shared" si="18"/>
        <v>267.910497123397</v>
      </c>
      <c r="H310" s="72">
        <f t="shared" si="19"/>
        <v>267.910497123397</v>
      </c>
      <c r="I310" s="41">
        <v>307</v>
      </c>
      <c r="J310" s="46">
        <f t="shared" si="17"/>
        <v>-3</v>
      </c>
      <c r="O310" s="105">
        <v>583</v>
      </c>
      <c r="P310" s="103">
        <f>-(($U$2^2-O310^2)^(1/2))+$U$2</f>
        <v>218.182860774674</v>
      </c>
    </row>
    <row r="311" ht="16.5" spans="2:16">
      <c r="B311" s="24">
        <v>305</v>
      </c>
      <c r="C311" s="67" t="s">
        <v>351</v>
      </c>
      <c r="D311" s="81" t="s">
        <v>1245</v>
      </c>
      <c r="E311" s="69">
        <v>100</v>
      </c>
      <c r="F311" s="70">
        <v>582</v>
      </c>
      <c r="G311" s="71">
        <f t="shared" si="18"/>
        <v>267.241666181586</v>
      </c>
      <c r="H311" s="72">
        <f t="shared" si="19"/>
        <v>267.241666181586</v>
      </c>
      <c r="I311" s="41">
        <v>308</v>
      </c>
      <c r="J311" s="46">
        <f t="shared" si="17"/>
        <v>-3</v>
      </c>
      <c r="O311" s="105">
        <v>582</v>
      </c>
      <c r="P311" s="103">
        <f>-(($U$2^2-O311^2)^(1/2))+$U$2</f>
        <v>217.313784247805</v>
      </c>
    </row>
    <row r="312" ht="16.5" spans="2:16">
      <c r="B312" s="24">
        <v>306</v>
      </c>
      <c r="C312" s="67" t="s">
        <v>352</v>
      </c>
      <c r="D312" s="81" t="s">
        <v>1246</v>
      </c>
      <c r="E312" s="69">
        <v>100</v>
      </c>
      <c r="F312" s="70">
        <v>581</v>
      </c>
      <c r="G312" s="71">
        <f t="shared" si="18"/>
        <v>266.574846773305</v>
      </c>
      <c r="H312" s="72">
        <f t="shared" si="19"/>
        <v>266.574846773305</v>
      </c>
      <c r="I312" s="41">
        <v>309</v>
      </c>
      <c r="J312" s="46">
        <f t="shared" si="17"/>
        <v>-3</v>
      </c>
      <c r="O312" s="105">
        <v>581</v>
      </c>
      <c r="P312" s="103">
        <f>-(($U$2^2-O312^2)^(1/2))+$U$2</f>
        <v>216.44732150039</v>
      </c>
    </row>
    <row r="313" ht="16.5" spans="2:16">
      <c r="B313" s="24">
        <v>307</v>
      </c>
      <c r="C313" s="67" t="s">
        <v>353</v>
      </c>
      <c r="D313" s="81" t="s">
        <v>1247</v>
      </c>
      <c r="E313" s="69">
        <v>100</v>
      </c>
      <c r="F313" s="70">
        <v>580</v>
      </c>
      <c r="G313" s="71">
        <f t="shared" si="18"/>
        <v>265.910031122486</v>
      </c>
      <c r="H313" s="72">
        <f t="shared" si="19"/>
        <v>265.910031122486</v>
      </c>
      <c r="I313" s="41">
        <v>310</v>
      </c>
      <c r="J313" s="46">
        <f t="shared" si="17"/>
        <v>-3</v>
      </c>
      <c r="O313" s="105">
        <v>580</v>
      </c>
      <c r="P313" s="103">
        <f>-(($U$2^2-O313^2)^(1/2))+$U$2</f>
        <v>215.583462428236</v>
      </c>
    </row>
    <row r="314" ht="16.5" spans="2:16">
      <c r="B314" s="24">
        <v>308</v>
      </c>
      <c r="C314" s="67" t="s">
        <v>354</v>
      </c>
      <c r="D314" s="81" t="s">
        <v>1248</v>
      </c>
      <c r="E314" s="69">
        <v>100</v>
      </c>
      <c r="F314" s="70">
        <v>579</v>
      </c>
      <c r="G314" s="71">
        <f t="shared" si="18"/>
        <v>265.247211516278</v>
      </c>
      <c r="H314" s="72">
        <f t="shared" si="19"/>
        <v>265.247211516278</v>
      </c>
      <c r="I314" s="41">
        <v>311</v>
      </c>
      <c r="J314" s="46">
        <f t="shared" si="17"/>
        <v>-3</v>
      </c>
      <c r="O314" s="105">
        <v>579</v>
      </c>
      <c r="P314" s="103">
        <f>-(($U$2^2-O314^2)^(1/2))+$U$2</f>
        <v>214.722197009288</v>
      </c>
    </row>
    <row r="315" ht="16.5" spans="2:16">
      <c r="B315" s="24">
        <v>309</v>
      </c>
      <c r="C315" s="67" t="s">
        <v>355</v>
      </c>
      <c r="D315" s="81" t="s">
        <v>1249</v>
      </c>
      <c r="E315" s="69">
        <v>100</v>
      </c>
      <c r="F315" s="70">
        <v>578</v>
      </c>
      <c r="G315" s="71">
        <f t="shared" si="18"/>
        <v>264.586380304341</v>
      </c>
      <c r="H315" s="72">
        <f t="shared" si="19"/>
        <v>264.586380304341</v>
      </c>
      <c r="I315" s="41">
        <v>312</v>
      </c>
      <c r="J315" s="46">
        <f t="shared" si="17"/>
        <v>-3</v>
      </c>
      <c r="O315" s="105">
        <v>578</v>
      </c>
      <c r="P315" s="103">
        <f>-(($U$2^2-O315^2)^(1/2))+$U$2</f>
        <v>213.863515302725</v>
      </c>
    </row>
    <row r="316" ht="16.5" spans="2:16">
      <c r="B316" s="24">
        <v>310</v>
      </c>
      <c r="C316" s="67" t="s">
        <v>356</v>
      </c>
      <c r="D316" s="81" t="s">
        <v>1250</v>
      </c>
      <c r="E316" s="69">
        <v>100</v>
      </c>
      <c r="F316" s="70">
        <v>577</v>
      </c>
      <c r="G316" s="71">
        <f t="shared" si="18"/>
        <v>263.927529898158</v>
      </c>
      <c r="H316" s="72">
        <f t="shared" si="19"/>
        <v>263.927529898158</v>
      </c>
      <c r="I316" s="41">
        <v>313</v>
      </c>
      <c r="J316" s="46">
        <f t="shared" si="17"/>
        <v>-3</v>
      </c>
      <c r="O316" s="105">
        <v>577</v>
      </c>
      <c r="P316" s="103">
        <f>-(($U$2^2-O316^2)^(1/2))+$U$2</f>
        <v>213.007407448052</v>
      </c>
    </row>
    <row r="317" ht="16.5" spans="2:16">
      <c r="B317" s="24">
        <v>311</v>
      </c>
      <c r="C317" s="67" t="s">
        <v>357</v>
      </c>
      <c r="D317" s="81" t="s">
        <v>1251</v>
      </c>
      <c r="E317" s="69">
        <v>100</v>
      </c>
      <c r="F317" s="70">
        <v>576</v>
      </c>
      <c r="G317" s="71">
        <f t="shared" si="18"/>
        <v>263.270652770348</v>
      </c>
      <c r="H317" s="72">
        <f t="shared" si="19"/>
        <v>263.270652770348</v>
      </c>
      <c r="I317" s="41">
        <v>314</v>
      </c>
      <c r="J317" s="46">
        <f t="shared" si="17"/>
        <v>-3</v>
      </c>
      <c r="O317" s="105">
        <v>576</v>
      </c>
      <c r="P317" s="103">
        <f>-(($U$2^2-O317^2)^(1/2))+$U$2</f>
        <v>212.153863664221</v>
      </c>
    </row>
    <row r="318" ht="16.5" spans="2:16">
      <c r="B318" s="24">
        <v>312</v>
      </c>
      <c r="C318" s="67" t="s">
        <v>358</v>
      </c>
      <c r="D318" s="81" t="s">
        <v>1252</v>
      </c>
      <c r="E318" s="69">
        <v>100</v>
      </c>
      <c r="F318" s="70">
        <v>575</v>
      </c>
      <c r="G318" s="71">
        <f t="shared" si="18"/>
        <v>262.615741453999</v>
      </c>
      <c r="H318" s="72">
        <f t="shared" si="19"/>
        <v>262.615741453999</v>
      </c>
      <c r="I318" s="41">
        <v>315</v>
      </c>
      <c r="J318" s="46">
        <f t="shared" si="17"/>
        <v>-3</v>
      </c>
      <c r="O318" s="105">
        <v>575</v>
      </c>
      <c r="P318" s="103">
        <f>-(($U$2^2-O318^2)^(1/2))+$U$2</f>
        <v>211.302874248752</v>
      </c>
    </row>
    <row r="319" ht="16.5" spans="2:16">
      <c r="B319" s="24">
        <v>313</v>
      </c>
      <c r="C319" s="67" t="s">
        <v>359</v>
      </c>
      <c r="D319" s="81" t="s">
        <v>1253</v>
      </c>
      <c r="E319" s="69">
        <v>100</v>
      </c>
      <c r="F319" s="70">
        <v>574</v>
      </c>
      <c r="G319" s="71">
        <f t="shared" si="18"/>
        <v>261.962788542002</v>
      </c>
      <c r="H319" s="72">
        <f t="shared" si="19"/>
        <v>261.962788542002</v>
      </c>
      <c r="I319" s="41">
        <v>316</v>
      </c>
      <c r="J319" s="46">
        <f t="shared" si="17"/>
        <v>-3</v>
      </c>
      <c r="O319" s="105">
        <v>574</v>
      </c>
      <c r="P319" s="103">
        <f>-(($U$2^2-O319^2)^(1/2))+$U$2</f>
        <v>210.454429576873</v>
      </c>
    </row>
    <row r="320" ht="16.5" spans="2:16">
      <c r="B320" s="24">
        <v>314</v>
      </c>
      <c r="C320" s="67" t="s">
        <v>360</v>
      </c>
      <c r="D320" s="81" t="s">
        <v>1254</v>
      </c>
      <c r="E320" s="69">
        <v>100</v>
      </c>
      <c r="F320" s="70">
        <v>573</v>
      </c>
      <c r="G320" s="71">
        <f t="shared" si="18"/>
        <v>261.311786686397</v>
      </c>
      <c r="H320" s="72">
        <f t="shared" si="19"/>
        <v>261.311786686397</v>
      </c>
      <c r="I320" s="41">
        <v>317</v>
      </c>
      <c r="J320" s="46">
        <f t="shared" si="17"/>
        <v>-3</v>
      </c>
      <c r="O320" s="105">
        <v>573</v>
      </c>
      <c r="P320" s="103">
        <f>-(($U$2^2-O320^2)^(1/2))+$U$2</f>
        <v>209.608520100672</v>
      </c>
    </row>
    <row r="321" ht="16.5" spans="2:16">
      <c r="B321" s="24">
        <v>315</v>
      </c>
      <c r="C321" s="67" t="s">
        <v>361</v>
      </c>
      <c r="D321" s="81" t="s">
        <v>1255</v>
      </c>
      <c r="E321" s="69">
        <v>100</v>
      </c>
      <c r="F321" s="70">
        <v>572</v>
      </c>
      <c r="G321" s="71">
        <f t="shared" si="18"/>
        <v>260.66272859773</v>
      </c>
      <c r="H321" s="72">
        <f t="shared" si="19"/>
        <v>260.66272859773</v>
      </c>
      <c r="I321" s="41">
        <v>318</v>
      </c>
      <c r="J321" s="46">
        <f t="shared" si="17"/>
        <v>-3</v>
      </c>
      <c r="O321" s="105">
        <v>572</v>
      </c>
      <c r="P321" s="103">
        <f>-(($U$2^2-O321^2)^(1/2))+$U$2</f>
        <v>208.765136348258</v>
      </c>
    </row>
    <row r="322" ht="16.5" spans="2:16">
      <c r="B322" s="24">
        <v>316</v>
      </c>
      <c r="C322" s="67" t="s">
        <v>362</v>
      </c>
      <c r="D322" s="81" t="s">
        <v>1256</v>
      </c>
      <c r="E322" s="69">
        <v>100</v>
      </c>
      <c r="F322" s="70">
        <v>571</v>
      </c>
      <c r="G322" s="71">
        <f t="shared" si="18"/>
        <v>260.015607044417</v>
      </c>
      <c r="H322" s="72">
        <f t="shared" si="19"/>
        <v>260.015607044417</v>
      </c>
      <c r="I322" s="41">
        <v>319</v>
      </c>
      <c r="J322" s="46">
        <f t="shared" si="17"/>
        <v>-3</v>
      </c>
      <c r="O322" s="105">
        <v>571</v>
      </c>
      <c r="P322" s="103">
        <f>-(($U$2^2-O322^2)^(1/2))+$U$2</f>
        <v>207.924268922938</v>
      </c>
    </row>
    <row r="323" ht="16.5" spans="2:16">
      <c r="B323" s="24">
        <v>317</v>
      </c>
      <c r="C323" s="67" t="s">
        <v>363</v>
      </c>
      <c r="D323" s="81" t="s">
        <v>1257</v>
      </c>
      <c r="E323" s="69">
        <v>100</v>
      </c>
      <c r="F323" s="70">
        <v>570</v>
      </c>
      <c r="G323" s="71">
        <f t="shared" si="18"/>
        <v>259.37041485212</v>
      </c>
      <c r="H323" s="72">
        <f t="shared" si="19"/>
        <v>259.37041485212</v>
      </c>
      <c r="I323" s="41">
        <v>320</v>
      </c>
      <c r="J323" s="46">
        <f t="shared" si="17"/>
        <v>-3</v>
      </c>
      <c r="O323" s="105">
        <v>570</v>
      </c>
      <c r="P323" s="103">
        <f>-(($U$2^2-O323^2)^(1/2))+$U$2</f>
        <v>207.085908502401</v>
      </c>
    </row>
    <row r="324" ht="16.5" spans="2:16">
      <c r="B324" s="24">
        <v>318</v>
      </c>
      <c r="C324" s="67" t="s">
        <v>364</v>
      </c>
      <c r="D324" s="81" t="s">
        <v>1258</v>
      </c>
      <c r="E324" s="69">
        <v>100</v>
      </c>
      <c r="F324" s="70">
        <v>569</v>
      </c>
      <c r="G324" s="71">
        <f t="shared" si="18"/>
        <v>258.727144903126</v>
      </c>
      <c r="H324" s="72">
        <f t="shared" si="19"/>
        <v>258.727144903126</v>
      </c>
      <c r="I324" s="41">
        <v>321</v>
      </c>
      <c r="J324" s="46">
        <f t="shared" ref="J324:J387" si="20">B324-I324</f>
        <v>-3</v>
      </c>
      <c r="O324" s="105">
        <v>569</v>
      </c>
      <c r="P324" s="103">
        <f>-(($U$2^2-O324^2)^(1/2))+$U$2</f>
        <v>206.250045837919</v>
      </c>
    </row>
    <row r="325" ht="16.5" spans="2:16">
      <c r="B325" s="24">
        <v>319</v>
      </c>
      <c r="C325" s="67" t="s">
        <v>365</v>
      </c>
      <c r="D325" s="81" t="s">
        <v>1259</v>
      </c>
      <c r="E325" s="69">
        <v>100</v>
      </c>
      <c r="F325" s="70">
        <v>568</v>
      </c>
      <c r="G325" s="71">
        <f t="shared" si="18"/>
        <v>258.085790135742</v>
      </c>
      <c r="H325" s="72">
        <f t="shared" si="19"/>
        <v>258.085790135742</v>
      </c>
      <c r="I325" s="41">
        <v>322</v>
      </c>
      <c r="J325" s="46">
        <f t="shared" si="20"/>
        <v>-3</v>
      </c>
      <c r="O325" s="105">
        <v>568</v>
      </c>
      <c r="P325" s="103">
        <f>-(($U$2^2-O325^2)^(1/2))+$U$2</f>
        <v>205.416671753551</v>
      </c>
    </row>
    <row r="326" ht="16.5" spans="2:16">
      <c r="B326" s="24">
        <v>320</v>
      </c>
      <c r="C326" s="67" t="s">
        <v>366</v>
      </c>
      <c r="D326" s="81" t="s">
        <v>1260</v>
      </c>
      <c r="E326" s="69">
        <v>100</v>
      </c>
      <c r="F326" s="70">
        <v>567</v>
      </c>
      <c r="G326" s="71">
        <f t="shared" si="18"/>
        <v>257.446343543693</v>
      </c>
      <c r="H326" s="72">
        <f t="shared" si="19"/>
        <v>257.446343543693</v>
      </c>
      <c r="I326" s="41">
        <v>323</v>
      </c>
      <c r="J326" s="46">
        <f t="shared" si="20"/>
        <v>-3</v>
      </c>
      <c r="O326" s="105">
        <v>567</v>
      </c>
      <c r="P326" s="103">
        <f>-(($U$2^2-O326^2)^(1/2))+$U$2</f>
        <v>204.585777145368</v>
      </c>
    </row>
    <row r="327" ht="16.5" spans="2:16">
      <c r="B327" s="24">
        <v>321</v>
      </c>
      <c r="C327" s="67" t="s">
        <v>367</v>
      </c>
      <c r="D327" s="81" t="s">
        <v>1261</v>
      </c>
      <c r="E327" s="69">
        <v>100</v>
      </c>
      <c r="F327" s="70">
        <v>566</v>
      </c>
      <c r="G327" s="71">
        <f t="shared" si="18"/>
        <v>256.80879817553</v>
      </c>
      <c r="H327" s="72">
        <f t="shared" si="19"/>
        <v>256.80879817553</v>
      </c>
      <c r="I327" s="41">
        <v>324</v>
      </c>
      <c r="J327" s="46">
        <f t="shared" si="20"/>
        <v>-3</v>
      </c>
      <c r="O327" s="105">
        <v>566</v>
      </c>
      <c r="P327" s="103">
        <f>-(($U$2^2-O327^2)^(1/2))+$U$2</f>
        <v>203.757352980684</v>
      </c>
    </row>
    <row r="328" ht="16.5" spans="2:16">
      <c r="B328" s="24">
        <v>322</v>
      </c>
      <c r="C328" s="67" t="s">
        <v>368</v>
      </c>
      <c r="D328" s="81" t="s">
        <v>1262</v>
      </c>
      <c r="E328" s="69">
        <v>100</v>
      </c>
      <c r="F328" s="70">
        <v>565</v>
      </c>
      <c r="G328" s="71">
        <f t="shared" si="18"/>
        <v>256.173147134046</v>
      </c>
      <c r="H328" s="72">
        <f t="shared" si="19"/>
        <v>256.173147134046</v>
      </c>
      <c r="I328" s="41">
        <v>325</v>
      </c>
      <c r="J328" s="46">
        <f t="shared" si="20"/>
        <v>-3</v>
      </c>
      <c r="O328" s="105">
        <v>565</v>
      </c>
      <c r="P328" s="103">
        <f>-(($U$2^2-O328^2)^(1/2))+$U$2</f>
        <v>202.931390297293</v>
      </c>
    </row>
    <row r="329" ht="16.5" spans="2:16">
      <c r="B329" s="24">
        <v>323</v>
      </c>
      <c r="C329" s="67" t="s">
        <v>369</v>
      </c>
      <c r="D329" s="81" t="s">
        <v>1263</v>
      </c>
      <c r="E329" s="69">
        <v>100</v>
      </c>
      <c r="F329" s="70">
        <v>564</v>
      </c>
      <c r="G329" s="71">
        <f t="shared" si="18"/>
        <v>255.539383575702</v>
      </c>
      <c r="H329" s="72">
        <f t="shared" si="19"/>
        <v>255.539383575702</v>
      </c>
      <c r="I329" s="41">
        <v>326</v>
      </c>
      <c r="J329" s="46">
        <f t="shared" si="20"/>
        <v>-3</v>
      </c>
      <c r="O329" s="105">
        <v>564</v>
      </c>
      <c r="P329" s="103">
        <f>-(($U$2^2-O329^2)^(1/2))+$U$2</f>
        <v>202.107880202725</v>
      </c>
    </row>
    <row r="330" ht="16.5" spans="2:16">
      <c r="B330" s="24">
        <v>324</v>
      </c>
      <c r="C330" s="67" t="s">
        <v>370</v>
      </c>
      <c r="D330" s="81" t="s">
        <v>1264</v>
      </c>
      <c r="E330" s="69">
        <v>100</v>
      </c>
      <c r="F330" s="70">
        <v>563</v>
      </c>
      <c r="G330" s="71">
        <f t="shared" si="18"/>
        <v>254.90750071006</v>
      </c>
      <c r="H330" s="72">
        <f t="shared" si="19"/>
        <v>254.90750071006</v>
      </c>
      <c r="I330" s="41">
        <v>327</v>
      </c>
      <c r="J330" s="46">
        <f t="shared" si="20"/>
        <v>-3</v>
      </c>
      <c r="O330" s="105">
        <v>563</v>
      </c>
      <c r="P330" s="103">
        <f>-(($U$2^2-O330^2)^(1/2))+$U$2</f>
        <v>201.286813873507</v>
      </c>
    </row>
    <row r="331" ht="16.5" spans="2:16">
      <c r="B331" s="24">
        <v>325</v>
      </c>
      <c r="C331" s="67" t="s">
        <v>371</v>
      </c>
      <c r="D331" s="81" t="s">
        <v>1265</v>
      </c>
      <c r="E331" s="69">
        <v>100</v>
      </c>
      <c r="F331" s="70">
        <v>562</v>
      </c>
      <c r="G331" s="71">
        <f t="shared" si="18"/>
        <v>254.27749179922</v>
      </c>
      <c r="H331" s="72">
        <f t="shared" si="19"/>
        <v>254.27749179922</v>
      </c>
      <c r="I331" s="41">
        <v>328</v>
      </c>
      <c r="J331" s="46">
        <f t="shared" si="20"/>
        <v>-3</v>
      </c>
      <c r="O331" s="105">
        <v>562</v>
      </c>
      <c r="P331" s="103">
        <f>-(($U$2^2-O331^2)^(1/2))+$U$2</f>
        <v>200.468182554436</v>
      </c>
    </row>
    <row r="332" ht="16.5" spans="2:16">
      <c r="B332" s="24">
        <v>326</v>
      </c>
      <c r="C332" s="67" t="s">
        <v>372</v>
      </c>
      <c r="D332" s="81" t="s">
        <v>1266</v>
      </c>
      <c r="E332" s="69">
        <v>100</v>
      </c>
      <c r="F332" s="70">
        <v>561</v>
      </c>
      <c r="G332" s="71">
        <f t="shared" si="18"/>
        <v>253.649350157269</v>
      </c>
      <c r="H332" s="72">
        <f t="shared" si="19"/>
        <v>253.649350157269</v>
      </c>
      <c r="I332" s="41">
        <v>329</v>
      </c>
      <c r="J332" s="46">
        <f t="shared" si="20"/>
        <v>-3</v>
      </c>
      <c r="O332" s="105">
        <v>561</v>
      </c>
      <c r="P332" s="103">
        <f>-(($U$2^2-O332^2)^(1/2))+$U$2</f>
        <v>199.651977557864</v>
      </c>
    </row>
    <row r="333" ht="16.5" spans="2:16">
      <c r="B333" s="24">
        <v>327</v>
      </c>
      <c r="C333" s="67" t="s">
        <v>373</v>
      </c>
      <c r="D333" s="81" t="s">
        <v>1267</v>
      </c>
      <c r="E333" s="69">
        <v>100</v>
      </c>
      <c r="F333" s="70">
        <v>560</v>
      </c>
      <c r="G333" s="71">
        <f t="shared" si="18"/>
        <v>253.023069149738</v>
      </c>
      <c r="H333" s="72">
        <f t="shared" si="19"/>
        <v>253.023069149738</v>
      </c>
      <c r="I333" s="41">
        <v>330</v>
      </c>
      <c r="J333" s="46">
        <f t="shared" si="20"/>
        <v>-3</v>
      </c>
      <c r="O333" s="105">
        <v>560</v>
      </c>
      <c r="P333" s="103">
        <f>-(($U$2^2-O333^2)^(1/2))+$U$2</f>
        <v>198.838190262983</v>
      </c>
    </row>
    <row r="334" ht="16.5" spans="2:16">
      <c r="B334" s="24">
        <v>328</v>
      </c>
      <c r="C334" s="67" t="s">
        <v>374</v>
      </c>
      <c r="D334" s="81" t="s">
        <v>1268</v>
      </c>
      <c r="E334" s="69">
        <v>100</v>
      </c>
      <c r="F334" s="70">
        <v>559</v>
      </c>
      <c r="G334" s="71">
        <f t="shared" si="18"/>
        <v>252.398642193065</v>
      </c>
      <c r="H334" s="72">
        <f t="shared" si="19"/>
        <v>252.398642193065</v>
      </c>
      <c r="I334" s="41">
        <v>331</v>
      </c>
      <c r="J334" s="46">
        <f t="shared" si="20"/>
        <v>-3</v>
      </c>
      <c r="O334" s="105">
        <v>559</v>
      </c>
      <c r="P334" s="103">
        <f>-(($U$2^2-O334^2)^(1/2))+$U$2</f>
        <v>198.026812115137</v>
      </c>
    </row>
    <row r="335" ht="16.5" spans="2:16">
      <c r="B335" s="24">
        <v>329</v>
      </c>
      <c r="C335" s="67" t="s">
        <v>375</v>
      </c>
      <c r="D335" s="81" t="s">
        <v>1269</v>
      </c>
      <c r="E335" s="69">
        <v>100</v>
      </c>
      <c r="F335" s="70">
        <v>558</v>
      </c>
      <c r="G335" s="71">
        <f t="shared" si="18"/>
        <v>251.776062754063</v>
      </c>
      <c r="H335" s="72">
        <f t="shared" si="19"/>
        <v>251.776062754063</v>
      </c>
      <c r="I335" s="41">
        <v>332</v>
      </c>
      <c r="J335" s="46">
        <f t="shared" si="20"/>
        <v>-3</v>
      </c>
      <c r="O335" s="105">
        <v>558</v>
      </c>
      <c r="P335" s="103">
        <f>-(($U$2^2-O335^2)^(1/2))+$U$2</f>
        <v>197.217834625126</v>
      </c>
    </row>
    <row r="336" ht="16.5" spans="2:16">
      <c r="B336" s="24">
        <v>330</v>
      </c>
      <c r="C336" s="67" t="s">
        <v>376</v>
      </c>
      <c r="D336" s="81" t="s">
        <v>1270</v>
      </c>
      <c r="E336" s="69">
        <v>100</v>
      </c>
      <c r="F336" s="70">
        <v>557</v>
      </c>
      <c r="G336" s="71">
        <f t="shared" si="18"/>
        <v>251.155324349397</v>
      </c>
      <c r="H336" s="72">
        <f t="shared" si="19"/>
        <v>251.155324349397</v>
      </c>
      <c r="I336" s="41">
        <v>333</v>
      </c>
      <c r="J336" s="46">
        <f t="shared" si="20"/>
        <v>-3</v>
      </c>
      <c r="O336" s="105">
        <v>557</v>
      </c>
      <c r="P336" s="103">
        <f>-(($U$2^2-O336^2)^(1/2))+$U$2</f>
        <v>196.411249368528</v>
      </c>
    </row>
    <row r="337" ht="16.5" spans="2:16">
      <c r="B337" s="24">
        <v>331</v>
      </c>
      <c r="C337" s="67" t="s">
        <v>377</v>
      </c>
      <c r="D337" s="81" t="s">
        <v>1271</v>
      </c>
      <c r="E337" s="69">
        <v>100</v>
      </c>
      <c r="F337" s="70">
        <v>556</v>
      </c>
      <c r="G337" s="71">
        <f t="shared" si="18"/>
        <v>250.536420545072</v>
      </c>
      <c r="H337" s="72">
        <f t="shared" si="19"/>
        <v>250.536420545072</v>
      </c>
      <c r="I337" s="41">
        <v>334</v>
      </c>
      <c r="J337" s="46">
        <f t="shared" si="20"/>
        <v>-3</v>
      </c>
      <c r="O337" s="105">
        <v>556</v>
      </c>
      <c r="P337" s="103">
        <f>-(($U$2^2-O337^2)^(1/2))+$U$2</f>
        <v>195.607047985033</v>
      </c>
    </row>
    <row r="338" ht="16.5" spans="2:16">
      <c r="B338" s="24">
        <v>332</v>
      </c>
      <c r="C338" s="67" t="s">
        <v>378</v>
      </c>
      <c r="D338" s="81" t="s">
        <v>1272</v>
      </c>
      <c r="E338" s="69">
        <v>100</v>
      </c>
      <c r="F338" s="70">
        <v>555</v>
      </c>
      <c r="G338" s="71">
        <f t="shared" si="18"/>
        <v>249.919344955921</v>
      </c>
      <c r="H338" s="72">
        <f t="shared" si="19"/>
        <v>249.919344955921</v>
      </c>
      <c r="I338" s="41">
        <v>335</v>
      </c>
      <c r="J338" s="46">
        <f t="shared" si="20"/>
        <v>-3</v>
      </c>
      <c r="O338" s="105">
        <v>555</v>
      </c>
      <c r="P338" s="103">
        <f>-(($U$2^2-O338^2)^(1/2))+$U$2</f>
        <v>194.805222177778</v>
      </c>
    </row>
    <row r="339" ht="16.5" spans="2:16">
      <c r="B339" s="24">
        <v>333</v>
      </c>
      <c r="C339" s="67" t="s">
        <v>379</v>
      </c>
      <c r="D339" s="81" t="s">
        <v>1273</v>
      </c>
      <c r="E339" s="69">
        <v>100</v>
      </c>
      <c r="F339" s="70">
        <v>554</v>
      </c>
      <c r="G339" s="71">
        <f t="shared" si="18"/>
        <v>249.304091245103</v>
      </c>
      <c r="H339" s="72">
        <f t="shared" si="19"/>
        <v>249.304091245103</v>
      </c>
      <c r="I339" s="41">
        <v>336</v>
      </c>
      <c r="J339" s="46">
        <f t="shared" si="20"/>
        <v>-3</v>
      </c>
      <c r="O339" s="105">
        <v>554</v>
      </c>
      <c r="P339" s="103">
        <f>-(($U$2^2-O339^2)^(1/2))+$U$2</f>
        <v>194.005763712695</v>
      </c>
    </row>
    <row r="340" ht="16.5" spans="2:16">
      <c r="B340" s="24">
        <v>334</v>
      </c>
      <c r="C340" s="67" t="s">
        <v>380</v>
      </c>
      <c r="D340" s="81" t="s">
        <v>1274</v>
      </c>
      <c r="E340" s="69">
        <v>100</v>
      </c>
      <c r="F340" s="70">
        <v>553</v>
      </c>
      <c r="G340" s="71">
        <f t="shared" si="18"/>
        <v>248.690653123612</v>
      </c>
      <c r="H340" s="72">
        <f t="shared" si="19"/>
        <v>248.690653123612</v>
      </c>
      <c r="I340" s="41">
        <v>337</v>
      </c>
      <c r="J340" s="46">
        <f t="shared" si="20"/>
        <v>-3</v>
      </c>
      <c r="O340" s="105">
        <v>553</v>
      </c>
      <c r="P340" s="103">
        <f>-(($U$2^2-O340^2)^(1/2))+$U$2</f>
        <v>193.20866441787</v>
      </c>
    </row>
    <row r="341" ht="16.5" spans="2:16">
      <c r="B341" s="24">
        <v>335</v>
      </c>
      <c r="C341" s="67" t="s">
        <v>381</v>
      </c>
      <c r="D341" s="81" t="s">
        <v>1275</v>
      </c>
      <c r="E341" s="69">
        <v>100</v>
      </c>
      <c r="F341" s="70">
        <v>552</v>
      </c>
      <c r="G341" s="71">
        <f t="shared" si="18"/>
        <v>248.079024349783</v>
      </c>
      <c r="H341" s="72">
        <f t="shared" si="19"/>
        <v>248.079024349783</v>
      </c>
      <c r="I341" s="41">
        <v>338</v>
      </c>
      <c r="J341" s="46">
        <f t="shared" si="20"/>
        <v>-3</v>
      </c>
      <c r="O341" s="105">
        <v>552</v>
      </c>
      <c r="P341" s="103">
        <f>-(($U$2^2-O341^2)^(1/2))+$U$2</f>
        <v>192.413916182907</v>
      </c>
    </row>
    <row r="342" ht="16.5" spans="2:16">
      <c r="B342" s="24">
        <v>336</v>
      </c>
      <c r="C342" s="67" t="s">
        <v>382</v>
      </c>
      <c r="D342" s="81" t="s">
        <v>1276</v>
      </c>
      <c r="E342" s="69">
        <v>100</v>
      </c>
      <c r="F342" s="70">
        <v>551</v>
      </c>
      <c r="G342" s="71">
        <f t="shared" si="18"/>
        <v>247.469198728811</v>
      </c>
      <c r="H342" s="72">
        <f t="shared" si="19"/>
        <v>247.469198728811</v>
      </c>
      <c r="I342" s="41">
        <v>339</v>
      </c>
      <c r="J342" s="46">
        <f t="shared" si="20"/>
        <v>-3</v>
      </c>
      <c r="O342" s="105">
        <v>551</v>
      </c>
      <c r="P342" s="103">
        <f>-(($U$2^2-O342^2)^(1/2))+$U$2</f>
        <v>191.621510958301</v>
      </c>
    </row>
    <row r="343" ht="16.5" spans="2:16">
      <c r="B343" s="24">
        <v>337</v>
      </c>
      <c r="C343" s="67" t="s">
        <v>383</v>
      </c>
      <c r="D343" s="81" t="s">
        <v>1277</v>
      </c>
      <c r="E343" s="69">
        <v>100</v>
      </c>
      <c r="F343" s="70">
        <v>550</v>
      </c>
      <c r="G343" s="71">
        <f t="shared" si="18"/>
        <v>246.861170112281</v>
      </c>
      <c r="H343" s="72">
        <f t="shared" si="19"/>
        <v>246.861170112281</v>
      </c>
      <c r="I343" s="41">
        <v>340</v>
      </c>
      <c r="J343" s="46">
        <f t="shared" si="20"/>
        <v>-3</v>
      </c>
      <c r="O343" s="105">
        <v>550</v>
      </c>
      <c r="P343" s="103">
        <f>-(($U$2^2-O343^2)^(1/2))+$U$2</f>
        <v>190.83144075482</v>
      </c>
    </row>
    <row r="344" ht="16.5" spans="2:16">
      <c r="B344" s="24">
        <v>338</v>
      </c>
      <c r="C344" s="67" t="s">
        <v>384</v>
      </c>
      <c r="D344" s="81" t="s">
        <v>1278</v>
      </c>
      <c r="E344" s="69">
        <v>100</v>
      </c>
      <c r="F344" s="70">
        <v>549</v>
      </c>
      <c r="G344" s="71">
        <f t="shared" si="18"/>
        <v>246.254932397691</v>
      </c>
      <c r="H344" s="72">
        <f t="shared" si="19"/>
        <v>246.254932397691</v>
      </c>
      <c r="I344" s="41">
        <v>341</v>
      </c>
      <c r="J344" s="46">
        <f t="shared" si="20"/>
        <v>-3</v>
      </c>
      <c r="O344" s="105">
        <v>549</v>
      </c>
      <c r="P344" s="103">
        <f>-(($U$2^2-O344^2)^(1/2))+$U$2</f>
        <v>190.043697642897</v>
      </c>
    </row>
    <row r="345" ht="16.5" spans="2:16">
      <c r="B345" s="24">
        <v>339</v>
      </c>
      <c r="C345" s="67" t="s">
        <v>385</v>
      </c>
      <c r="D345" s="81" t="s">
        <v>1279</v>
      </c>
      <c r="E345" s="69">
        <v>100</v>
      </c>
      <c r="F345" s="70">
        <v>548</v>
      </c>
      <c r="G345" s="71">
        <f t="shared" si="18"/>
        <v>245.650479527994</v>
      </c>
      <c r="H345" s="72">
        <f t="shared" si="19"/>
        <v>245.650479527994</v>
      </c>
      <c r="I345" s="41">
        <v>342</v>
      </c>
      <c r="J345" s="46">
        <f t="shared" si="20"/>
        <v>-3</v>
      </c>
      <c r="O345" s="105">
        <v>548</v>
      </c>
      <c r="P345" s="103">
        <f>-(($U$2^2-O345^2)^(1/2))+$U$2</f>
        <v>189.258273752025</v>
      </c>
    </row>
    <row r="346" ht="16.5" spans="2:16">
      <c r="B346" s="24">
        <v>340</v>
      </c>
      <c r="C346" s="67" t="s">
        <v>386</v>
      </c>
      <c r="D346" s="81" t="s">
        <v>1280</v>
      </c>
      <c r="E346" s="69">
        <v>100</v>
      </c>
      <c r="F346" s="70">
        <v>547</v>
      </c>
      <c r="G346" s="71">
        <f t="shared" si="18"/>
        <v>245.047805491137</v>
      </c>
      <c r="H346" s="72">
        <f t="shared" si="19"/>
        <v>245.047805491137</v>
      </c>
      <c r="I346" s="41">
        <v>343</v>
      </c>
      <c r="J346" s="46">
        <f t="shared" si="20"/>
        <v>-3</v>
      </c>
      <c r="O346" s="105">
        <v>547</v>
      </c>
      <c r="P346" s="103">
        <f>-(($U$2^2-O346^2)^(1/2))+$U$2</f>
        <v>188.475161270166</v>
      </c>
    </row>
    <row r="347" ht="16.5" spans="2:16">
      <c r="B347" s="24">
        <v>341</v>
      </c>
      <c r="C347" s="67" t="s">
        <v>387</v>
      </c>
      <c r="D347" s="81" t="s">
        <v>1281</v>
      </c>
      <c r="E347" s="69">
        <v>100</v>
      </c>
      <c r="F347" s="70">
        <v>546</v>
      </c>
      <c r="G347" s="71">
        <f t="shared" ref="G347:G410" si="21">H347</f>
        <v>244.446904319614</v>
      </c>
      <c r="H347" s="72">
        <f t="shared" ref="H347:H410" si="22">P347*($Q$91-$Q$892)/($P$91-$P$892)+$Q$892-$P$892*($Q$91-$Q$892)/($P$91-$P$892)</f>
        <v>244.446904319614</v>
      </c>
      <c r="I347" s="41">
        <v>344</v>
      </c>
      <c r="J347" s="46">
        <f t="shared" si="20"/>
        <v>-3</v>
      </c>
      <c r="O347" s="105">
        <v>546</v>
      </c>
      <c r="P347" s="103">
        <f>-(($U$2^2-O347^2)^(1/2))+$U$2</f>
        <v>187.694352443164</v>
      </c>
    </row>
    <row r="348" ht="16.5" spans="2:16">
      <c r="B348" s="24">
        <v>342</v>
      </c>
      <c r="C348" s="67" t="s">
        <v>388</v>
      </c>
      <c r="D348" s="81" t="s">
        <v>1282</v>
      </c>
      <c r="E348" s="69">
        <v>100</v>
      </c>
      <c r="F348" s="70">
        <v>545</v>
      </c>
      <c r="G348" s="71">
        <f t="shared" si="21"/>
        <v>243.847770090018</v>
      </c>
      <c r="H348" s="72">
        <f t="shared" si="22"/>
        <v>243.847770090018</v>
      </c>
      <c r="I348" s="41">
        <v>345</v>
      </c>
      <c r="J348" s="46">
        <f t="shared" si="20"/>
        <v>-3</v>
      </c>
      <c r="O348" s="105">
        <v>545</v>
      </c>
      <c r="P348" s="103">
        <f>-(($U$2^2-O348^2)^(1/2))+$U$2</f>
        <v>186.915839574164</v>
      </c>
    </row>
    <row r="349" ht="16.5" spans="2:16">
      <c r="B349" s="24">
        <v>343</v>
      </c>
      <c r="C349" s="67" t="s">
        <v>389</v>
      </c>
      <c r="D349" s="81" t="s">
        <v>1283</v>
      </c>
      <c r="E349" s="69">
        <v>100</v>
      </c>
      <c r="F349" s="70">
        <v>544</v>
      </c>
      <c r="G349" s="71">
        <f t="shared" si="21"/>
        <v>243.250396922603</v>
      </c>
      <c r="H349" s="72">
        <f t="shared" si="22"/>
        <v>243.250396922603</v>
      </c>
      <c r="I349" s="41">
        <v>346</v>
      </c>
      <c r="J349" s="46">
        <f t="shared" si="20"/>
        <v>-3</v>
      </c>
      <c r="O349" s="105">
        <v>544</v>
      </c>
      <c r="P349" s="103">
        <f>-(($U$2^2-O349^2)^(1/2))+$U$2</f>
        <v>186.139615023045</v>
      </c>
    </row>
    <row r="350" ht="16.5" spans="2:16">
      <c r="B350" s="24">
        <v>344</v>
      </c>
      <c r="C350" s="67" t="s">
        <v>390</v>
      </c>
      <c r="D350" s="81" t="s">
        <v>1284</v>
      </c>
      <c r="E350" s="69">
        <v>100</v>
      </c>
      <c r="F350" s="70">
        <v>543</v>
      </c>
      <c r="G350" s="71">
        <f t="shared" si="21"/>
        <v>242.654778980849</v>
      </c>
      <c r="H350" s="72">
        <f t="shared" si="22"/>
        <v>242.654778980849</v>
      </c>
      <c r="I350" s="41">
        <v>347</v>
      </c>
      <c r="J350" s="46">
        <f t="shared" si="20"/>
        <v>-3</v>
      </c>
      <c r="O350" s="105">
        <v>543</v>
      </c>
      <c r="P350" s="103">
        <f>-(($U$2^2-O350^2)^(1/2))+$U$2</f>
        <v>185.365671205854</v>
      </c>
    </row>
    <row r="351" ht="16.5" spans="2:16">
      <c r="B351" s="24">
        <v>345</v>
      </c>
      <c r="C351" s="67" t="s">
        <v>391</v>
      </c>
      <c r="D351" s="81" t="s">
        <v>1285</v>
      </c>
      <c r="E351" s="69">
        <v>100</v>
      </c>
      <c r="F351" s="70">
        <v>542</v>
      </c>
      <c r="G351" s="71">
        <f t="shared" si="21"/>
        <v>242.060910471035</v>
      </c>
      <c r="H351" s="72">
        <f t="shared" si="22"/>
        <v>242.060910471035</v>
      </c>
      <c r="I351" s="41">
        <v>348</v>
      </c>
      <c r="J351" s="46">
        <f t="shared" si="20"/>
        <v>-3</v>
      </c>
      <c r="O351" s="105">
        <v>542</v>
      </c>
      <c r="P351" s="103">
        <f>-(($U$2^2-O351^2)^(1/2))+$U$2</f>
        <v>184.594000594251</v>
      </c>
    </row>
    <row r="352" ht="16.5" spans="2:16">
      <c r="B352" s="24">
        <v>346</v>
      </c>
      <c r="C352" s="67" t="s">
        <v>392</v>
      </c>
      <c r="D352" s="81" t="s">
        <v>1286</v>
      </c>
      <c r="E352" s="69">
        <v>100</v>
      </c>
      <c r="F352" s="70">
        <v>541</v>
      </c>
      <c r="G352" s="71">
        <f t="shared" si="21"/>
        <v>241.468785641816</v>
      </c>
      <c r="H352" s="72">
        <f t="shared" si="22"/>
        <v>241.468785641816</v>
      </c>
      <c r="I352" s="41">
        <v>349</v>
      </c>
      <c r="J352" s="46">
        <f t="shared" si="20"/>
        <v>-3</v>
      </c>
      <c r="O352" s="105">
        <v>541</v>
      </c>
      <c r="P352" s="103">
        <f>-(($U$2^2-O352^2)^(1/2))+$U$2</f>
        <v>183.82459571496</v>
      </c>
    </row>
    <row r="353" ht="16.5" spans="2:16">
      <c r="B353" s="24">
        <v>347</v>
      </c>
      <c r="C353" s="67" t="s">
        <v>393</v>
      </c>
      <c r="D353" s="81" t="s">
        <v>1287</v>
      </c>
      <c r="E353" s="69">
        <v>100</v>
      </c>
      <c r="F353" s="70">
        <v>540</v>
      </c>
      <c r="G353" s="71">
        <f t="shared" si="21"/>
        <v>240.878398783806</v>
      </c>
      <c r="H353" s="72">
        <f t="shared" si="22"/>
        <v>240.878398783806</v>
      </c>
      <c r="I353" s="41">
        <v>350</v>
      </c>
      <c r="J353" s="46">
        <f t="shared" si="20"/>
        <v>-3</v>
      </c>
      <c r="O353" s="105">
        <v>540</v>
      </c>
      <c r="P353" s="103">
        <f>-(($U$2^2-O353^2)^(1/2))+$U$2</f>
        <v>183.057449149223</v>
      </c>
    </row>
    <row r="354" ht="16.5" spans="2:16">
      <c r="B354" s="24">
        <v>348</v>
      </c>
      <c r="C354" s="67" t="s">
        <v>394</v>
      </c>
      <c r="D354" s="81" t="s">
        <v>1288</v>
      </c>
      <c r="E354" s="69">
        <v>100</v>
      </c>
      <c r="F354" s="70">
        <v>539</v>
      </c>
      <c r="G354" s="71">
        <f t="shared" si="21"/>
        <v>240.289744229166</v>
      </c>
      <c r="H354" s="72">
        <f t="shared" si="22"/>
        <v>240.289744229166</v>
      </c>
      <c r="I354" s="41">
        <v>351</v>
      </c>
      <c r="J354" s="46">
        <f t="shared" si="20"/>
        <v>-3</v>
      </c>
      <c r="O354" s="105">
        <v>539</v>
      </c>
      <c r="P354" s="103">
        <f>-(($U$2^2-O354^2)^(1/2))+$U$2</f>
        <v>182.292553532273</v>
      </c>
    </row>
    <row r="355" ht="16.5" spans="2:16">
      <c r="B355" s="24">
        <v>349</v>
      </c>
      <c r="C355" s="67" t="s">
        <v>395</v>
      </c>
      <c r="D355" s="81" t="s">
        <v>1289</v>
      </c>
      <c r="E355" s="69">
        <v>100</v>
      </c>
      <c r="F355" s="70">
        <v>538</v>
      </c>
      <c r="G355" s="71">
        <f t="shared" si="21"/>
        <v>239.702816351198</v>
      </c>
      <c r="H355" s="72">
        <f t="shared" si="22"/>
        <v>239.702816351198</v>
      </c>
      <c r="I355" s="41">
        <v>352</v>
      </c>
      <c r="J355" s="46">
        <f t="shared" si="20"/>
        <v>-3</v>
      </c>
      <c r="O355" s="105">
        <v>538</v>
      </c>
      <c r="P355" s="103">
        <f>-(($U$2^2-O355^2)^(1/2))+$U$2</f>
        <v>181.529901552797</v>
      </c>
    </row>
    <row r="356" ht="16.5" spans="2:16">
      <c r="B356" s="24">
        <v>350</v>
      </c>
      <c r="C356" s="67" t="s">
        <v>396</v>
      </c>
      <c r="D356" s="81" t="s">
        <v>1290</v>
      </c>
      <c r="E356" s="69">
        <v>100</v>
      </c>
      <c r="F356" s="70">
        <v>537</v>
      </c>
      <c r="G356" s="71">
        <f t="shared" si="21"/>
        <v>239.117609563945</v>
      </c>
      <c r="H356" s="72">
        <f t="shared" si="22"/>
        <v>239.117609563945</v>
      </c>
      <c r="I356" s="41">
        <v>353</v>
      </c>
      <c r="J356" s="46">
        <f t="shared" si="20"/>
        <v>-3</v>
      </c>
      <c r="O356" s="105">
        <v>537</v>
      </c>
      <c r="P356" s="103">
        <f>-(($U$2^2-O356^2)^(1/2))+$U$2</f>
        <v>180.769485952423</v>
      </c>
    </row>
    <row r="357" ht="16.5" spans="2:16">
      <c r="B357" s="24">
        <v>351</v>
      </c>
      <c r="C357" s="67" t="s">
        <v>397</v>
      </c>
      <c r="D357" s="81" t="s">
        <v>1291</v>
      </c>
      <c r="E357" s="69">
        <v>100</v>
      </c>
      <c r="F357" s="70">
        <v>536</v>
      </c>
      <c r="G357" s="71">
        <f t="shared" si="21"/>
        <v>238.534118321791</v>
      </c>
      <c r="H357" s="72">
        <f t="shared" si="22"/>
        <v>238.534118321791</v>
      </c>
      <c r="I357" s="41">
        <v>354</v>
      </c>
      <c r="J357" s="46">
        <f t="shared" si="20"/>
        <v>-3</v>
      </c>
      <c r="O357" s="105">
        <v>536</v>
      </c>
      <c r="P357" s="103">
        <f>-(($U$2^2-O357^2)^(1/2))+$U$2</f>
        <v>180.011299525197</v>
      </c>
    </row>
    <row r="358" ht="16.5" spans="2:16">
      <c r="B358" s="24">
        <v>352</v>
      </c>
      <c r="C358" s="67" t="s">
        <v>398</v>
      </c>
      <c r="D358" s="81" t="s">
        <v>1292</v>
      </c>
      <c r="E358" s="69">
        <v>100</v>
      </c>
      <c r="F358" s="70">
        <v>535</v>
      </c>
      <c r="G358" s="71">
        <f t="shared" si="21"/>
        <v>237.952337119073</v>
      </c>
      <c r="H358" s="72">
        <f t="shared" si="22"/>
        <v>237.952337119073</v>
      </c>
      <c r="I358" s="41">
        <v>355</v>
      </c>
      <c r="J358" s="46">
        <f t="shared" si="20"/>
        <v>-3</v>
      </c>
      <c r="O358" s="105">
        <v>535</v>
      </c>
      <c r="P358" s="103">
        <f>-(($U$2^2-O358^2)^(1/2))+$U$2</f>
        <v>179.255335117082</v>
      </c>
    </row>
    <row r="359" ht="16.5" spans="2:16">
      <c r="B359" s="24">
        <v>353</v>
      </c>
      <c r="C359" s="67" t="s">
        <v>399</v>
      </c>
      <c r="D359" s="81" t="s">
        <v>1293</v>
      </c>
      <c r="E359" s="69">
        <v>100</v>
      </c>
      <c r="F359" s="70">
        <v>534</v>
      </c>
      <c r="G359" s="71">
        <f t="shared" si="21"/>
        <v>237.372260489695</v>
      </c>
      <c r="H359" s="72">
        <f t="shared" si="22"/>
        <v>237.372260489695</v>
      </c>
      <c r="I359" s="41">
        <v>356</v>
      </c>
      <c r="J359" s="46">
        <f t="shared" si="20"/>
        <v>-3</v>
      </c>
      <c r="O359" s="105">
        <v>534</v>
      </c>
      <c r="P359" s="103">
        <f>-(($U$2^2-O359^2)^(1/2))+$U$2</f>
        <v>178.501585625451</v>
      </c>
    </row>
    <row r="360" ht="16.5" spans="2:16">
      <c r="B360" s="24">
        <v>354</v>
      </c>
      <c r="C360" s="67" t="s">
        <v>400</v>
      </c>
      <c r="D360" s="81" t="s">
        <v>1294</v>
      </c>
      <c r="E360" s="69">
        <v>100</v>
      </c>
      <c r="F360" s="70">
        <v>533</v>
      </c>
      <c r="G360" s="71">
        <f t="shared" si="21"/>
        <v>236.793883006746</v>
      </c>
      <c r="H360" s="72">
        <f t="shared" si="22"/>
        <v>236.793883006746</v>
      </c>
      <c r="I360" s="41">
        <v>357</v>
      </c>
      <c r="J360" s="46">
        <f t="shared" si="20"/>
        <v>-3</v>
      </c>
      <c r="O360" s="105">
        <v>533</v>
      </c>
      <c r="P360" s="103">
        <f>-(($U$2^2-O360^2)^(1/2))+$U$2</f>
        <v>177.750043998593</v>
      </c>
    </row>
    <row r="361" ht="16.5" spans="2:16">
      <c r="B361" s="24">
        <v>355</v>
      </c>
      <c r="C361" s="67" t="s">
        <v>401</v>
      </c>
      <c r="D361" s="81" t="s">
        <v>1295</v>
      </c>
      <c r="E361" s="69">
        <v>100</v>
      </c>
      <c r="F361" s="70">
        <v>532</v>
      </c>
      <c r="G361" s="71">
        <f t="shared" si="21"/>
        <v>236.217199282121</v>
      </c>
      <c r="H361" s="72">
        <f t="shared" si="22"/>
        <v>236.217199282121</v>
      </c>
      <c r="I361" s="41">
        <v>358</v>
      </c>
      <c r="J361" s="46">
        <f t="shared" si="20"/>
        <v>-3</v>
      </c>
      <c r="O361" s="105">
        <v>532</v>
      </c>
      <c r="P361" s="103">
        <f>-(($U$2^2-O361^2)^(1/2))+$U$2</f>
        <v>177.000703235228</v>
      </c>
    </row>
    <row r="362" ht="16.5" spans="2:16">
      <c r="B362" s="24">
        <v>356</v>
      </c>
      <c r="C362" s="67" t="s">
        <v>402</v>
      </c>
      <c r="D362" s="81" t="s">
        <v>1296</v>
      </c>
      <c r="E362" s="69">
        <v>100</v>
      </c>
      <c r="F362" s="70">
        <v>531</v>
      </c>
      <c r="G362" s="71">
        <f t="shared" si="21"/>
        <v>235.642203966153</v>
      </c>
      <c r="H362" s="72">
        <f t="shared" si="22"/>
        <v>235.642203966153</v>
      </c>
      <c r="I362" s="41">
        <v>359</v>
      </c>
      <c r="J362" s="46">
        <f t="shared" si="20"/>
        <v>-3</v>
      </c>
      <c r="O362" s="105">
        <v>531</v>
      </c>
      <c r="P362" s="103">
        <f>-(($U$2^2-O362^2)^(1/2))+$U$2</f>
        <v>176.253556384017</v>
      </c>
    </row>
    <row r="363" ht="16.5" spans="2:16">
      <c r="B363" s="24">
        <v>357</v>
      </c>
      <c r="C363" s="67" t="s">
        <v>403</v>
      </c>
      <c r="D363" s="81" t="s">
        <v>1297</v>
      </c>
      <c r="E363" s="69">
        <v>100</v>
      </c>
      <c r="F363" s="70">
        <v>530</v>
      </c>
      <c r="G363" s="71">
        <f t="shared" si="21"/>
        <v>235.068891747246</v>
      </c>
      <c r="H363" s="72">
        <f t="shared" si="22"/>
        <v>235.068891747246</v>
      </c>
      <c r="I363" s="41">
        <v>360</v>
      </c>
      <c r="J363" s="46">
        <f t="shared" si="20"/>
        <v>-3</v>
      </c>
      <c r="O363" s="105">
        <v>530</v>
      </c>
      <c r="P363" s="103">
        <f>-(($U$2^2-O363^2)^(1/2))+$U$2</f>
        <v>175.508596543088</v>
      </c>
    </row>
    <row r="364" ht="16.5" spans="2:16">
      <c r="B364" s="24">
        <v>358</v>
      </c>
      <c r="C364" s="67" t="s">
        <v>404</v>
      </c>
      <c r="D364" s="81" t="s">
        <v>1298</v>
      </c>
      <c r="E364" s="69">
        <v>100</v>
      </c>
      <c r="F364" s="70">
        <v>529</v>
      </c>
      <c r="G364" s="71">
        <f t="shared" si="21"/>
        <v>234.497257351507</v>
      </c>
      <c r="H364" s="72">
        <f t="shared" si="22"/>
        <v>234.497257351507</v>
      </c>
      <c r="I364" s="41">
        <v>361</v>
      </c>
      <c r="J364" s="46">
        <f t="shared" si="20"/>
        <v>-3</v>
      </c>
      <c r="O364" s="105">
        <v>529</v>
      </c>
      <c r="P364" s="103">
        <f>-(($U$2^2-O364^2)^(1/2))+$U$2</f>
        <v>174.765816859568</v>
      </c>
    </row>
    <row r="365" ht="16.5" spans="2:16">
      <c r="B365" s="24">
        <v>359</v>
      </c>
      <c r="C365" s="67" t="s">
        <v>405</v>
      </c>
      <c r="D365" s="81" t="s">
        <v>1299</v>
      </c>
      <c r="E365" s="69">
        <v>100</v>
      </c>
      <c r="F365" s="70">
        <v>528</v>
      </c>
      <c r="G365" s="71">
        <f t="shared" si="21"/>
        <v>233.927295542396</v>
      </c>
      <c r="H365" s="72">
        <f t="shared" si="22"/>
        <v>233.927295542396</v>
      </c>
      <c r="I365" s="41">
        <v>362</v>
      </c>
      <c r="J365" s="46">
        <f t="shared" si="20"/>
        <v>-3</v>
      </c>
      <c r="O365" s="105">
        <v>528</v>
      </c>
      <c r="P365" s="103">
        <f>-(($U$2^2-O365^2)^(1/2))+$U$2</f>
        <v>174.025210529111</v>
      </c>
    </row>
    <row r="366" ht="16.5" spans="2:16">
      <c r="B366" s="24">
        <v>360</v>
      </c>
      <c r="C366" s="67" t="s">
        <v>406</v>
      </c>
      <c r="D366" s="81" t="s">
        <v>1300</v>
      </c>
      <c r="E366" s="69">
        <v>100</v>
      </c>
      <c r="F366" s="70">
        <v>527</v>
      </c>
      <c r="G366" s="71">
        <f t="shared" si="21"/>
        <v>233.359001120365</v>
      </c>
      <c r="H366" s="72">
        <f t="shared" si="22"/>
        <v>233.359001120365</v>
      </c>
      <c r="I366" s="41">
        <v>363</v>
      </c>
      <c r="J366" s="46">
        <f t="shared" si="20"/>
        <v>-3</v>
      </c>
      <c r="O366" s="105">
        <v>527</v>
      </c>
      <c r="P366" s="103">
        <f>-(($U$2^2-O366^2)^(1/2))+$U$2</f>
        <v>173.286770795447</v>
      </c>
    </row>
    <row r="367" ht="16.5" spans="2:16">
      <c r="B367" s="24">
        <v>361</v>
      </c>
      <c r="C367" s="67" t="s">
        <v>407</v>
      </c>
      <c r="D367" s="81" t="s">
        <v>1301</v>
      </c>
      <c r="E367" s="69">
        <v>100</v>
      </c>
      <c r="F367" s="70">
        <v>526</v>
      </c>
      <c r="G367" s="71">
        <f t="shared" si="21"/>
        <v>232.792368922515</v>
      </c>
      <c r="H367" s="72">
        <f t="shared" si="22"/>
        <v>232.792368922515</v>
      </c>
      <c r="I367" s="41">
        <v>364</v>
      </c>
      <c r="J367" s="46">
        <f t="shared" si="20"/>
        <v>-3</v>
      </c>
      <c r="O367" s="105">
        <v>526</v>
      </c>
      <c r="P367" s="103">
        <f>-(($U$2^2-O367^2)^(1/2))+$U$2</f>
        <v>172.55049094992</v>
      </c>
    </row>
    <row r="368" ht="16.5" spans="2:16">
      <c r="B368" s="24">
        <v>362</v>
      </c>
      <c r="C368" s="67" t="s">
        <v>408</v>
      </c>
      <c r="D368" s="81" t="s">
        <v>1302</v>
      </c>
      <c r="E368" s="69">
        <v>100</v>
      </c>
      <c r="F368" s="70">
        <v>525</v>
      </c>
      <c r="G368" s="71">
        <f t="shared" si="21"/>
        <v>232.227393822245</v>
      </c>
      <c r="H368" s="72">
        <f t="shared" si="22"/>
        <v>232.227393822245</v>
      </c>
      <c r="I368" s="41">
        <v>365</v>
      </c>
      <c r="J368" s="46">
        <f t="shared" si="20"/>
        <v>-3</v>
      </c>
      <c r="O368" s="105">
        <v>525</v>
      </c>
      <c r="P368" s="103">
        <f>-(($U$2^2-O368^2)^(1/2))+$U$2</f>
        <v>171.816364331047</v>
      </c>
    </row>
    <row r="369" ht="16.5" spans="2:16">
      <c r="B369" s="24">
        <v>363</v>
      </c>
      <c r="C369" s="67" t="s">
        <v>409</v>
      </c>
      <c r="D369" s="81" t="s">
        <v>1303</v>
      </c>
      <c r="E369" s="69">
        <v>100</v>
      </c>
      <c r="F369" s="70">
        <v>524</v>
      </c>
      <c r="G369" s="71">
        <f t="shared" si="21"/>
        <v>231.664070728918</v>
      </c>
      <c r="H369" s="72">
        <f t="shared" si="22"/>
        <v>231.664070728918</v>
      </c>
      <c r="I369" s="41">
        <v>366</v>
      </c>
      <c r="J369" s="46">
        <f t="shared" si="20"/>
        <v>-3</v>
      </c>
      <c r="O369" s="105">
        <v>524</v>
      </c>
      <c r="P369" s="103">
        <f>-(($U$2^2-O369^2)^(1/2))+$U$2</f>
        <v>171.084384324068</v>
      </c>
    </row>
    <row r="370" ht="16.5" spans="2:16">
      <c r="B370" s="24">
        <v>364</v>
      </c>
      <c r="C370" s="67" t="s">
        <v>410</v>
      </c>
      <c r="D370" s="81" t="s">
        <v>1304</v>
      </c>
      <c r="E370" s="69">
        <v>100</v>
      </c>
      <c r="F370" s="70">
        <v>523</v>
      </c>
      <c r="G370" s="71">
        <f t="shared" si="21"/>
        <v>231.102394587518</v>
      </c>
      <c r="H370" s="72">
        <f t="shared" si="22"/>
        <v>231.102394587518</v>
      </c>
      <c r="I370" s="41">
        <v>367</v>
      </c>
      <c r="J370" s="46">
        <f t="shared" si="20"/>
        <v>-3</v>
      </c>
      <c r="O370" s="105">
        <v>523</v>
      </c>
      <c r="P370" s="103">
        <f>-(($U$2^2-O370^2)^(1/2))+$U$2</f>
        <v>170.354544360518</v>
      </c>
    </row>
    <row r="371" ht="16.5" spans="2:16">
      <c r="B371" s="24">
        <v>365</v>
      </c>
      <c r="C371" s="67" t="s">
        <v>411</v>
      </c>
      <c r="D371" s="81" t="s">
        <v>1305</v>
      </c>
      <c r="E371" s="69">
        <v>100</v>
      </c>
      <c r="F371" s="70">
        <v>522</v>
      </c>
      <c r="G371" s="71">
        <f t="shared" si="21"/>
        <v>230.542360378323</v>
      </c>
      <c r="H371" s="72">
        <f t="shared" si="22"/>
        <v>230.542360378323</v>
      </c>
      <c r="I371" s="41">
        <v>368</v>
      </c>
      <c r="J371" s="46">
        <f t="shared" si="20"/>
        <v>-3</v>
      </c>
      <c r="O371" s="105">
        <v>522</v>
      </c>
      <c r="P371" s="103">
        <f>-(($U$2^2-O371^2)^(1/2))+$U$2</f>
        <v>169.626837917785</v>
      </c>
    </row>
    <row r="372" ht="16.5" spans="2:16">
      <c r="B372" s="24">
        <v>366</v>
      </c>
      <c r="C372" s="67" t="s">
        <v>412</v>
      </c>
      <c r="D372" s="81" t="s">
        <v>1306</v>
      </c>
      <c r="E372" s="69">
        <v>100</v>
      </c>
      <c r="F372" s="70">
        <v>521</v>
      </c>
      <c r="G372" s="71">
        <f t="shared" si="21"/>
        <v>229.983963116574</v>
      </c>
      <c r="H372" s="72">
        <f t="shared" si="22"/>
        <v>229.983963116574</v>
      </c>
      <c r="I372" s="41">
        <v>369</v>
      </c>
      <c r="J372" s="46">
        <f t="shared" si="20"/>
        <v>-3</v>
      </c>
      <c r="O372" s="105">
        <v>521</v>
      </c>
      <c r="P372" s="103">
        <f>-(($U$2^2-O372^2)^(1/2))+$U$2</f>
        <v>168.901258518693</v>
      </c>
    </row>
    <row r="373" ht="16.5" spans="2:16">
      <c r="B373" s="24">
        <v>367</v>
      </c>
      <c r="C373" s="67" t="s">
        <v>413</v>
      </c>
      <c r="D373" s="81" t="s">
        <v>1307</v>
      </c>
      <c r="E373" s="69">
        <v>100</v>
      </c>
      <c r="F373" s="70">
        <v>520</v>
      </c>
      <c r="G373" s="71">
        <f t="shared" si="21"/>
        <v>229.427197852152</v>
      </c>
      <c r="H373" s="72">
        <f t="shared" si="22"/>
        <v>229.427197852152</v>
      </c>
      <c r="I373" s="41">
        <v>370</v>
      </c>
      <c r="J373" s="46">
        <f t="shared" si="20"/>
        <v>-3</v>
      </c>
      <c r="O373" s="105">
        <v>520</v>
      </c>
      <c r="P373" s="103">
        <f>-(($U$2^2-O373^2)^(1/2))+$U$2</f>
        <v>168.177799731072</v>
      </c>
    </row>
    <row r="374" ht="16.5" spans="2:16">
      <c r="B374" s="24">
        <v>368</v>
      </c>
      <c r="C374" s="67" t="s">
        <v>414</v>
      </c>
      <c r="D374" s="81" t="s">
        <v>1308</v>
      </c>
      <c r="E374" s="69">
        <v>100</v>
      </c>
      <c r="F374" s="70">
        <v>519</v>
      </c>
      <c r="G374" s="71">
        <f t="shared" si="21"/>
        <v>228.872059669255</v>
      </c>
      <c r="H374" s="72">
        <f t="shared" si="22"/>
        <v>228.872059669255</v>
      </c>
      <c r="I374" s="41">
        <v>371</v>
      </c>
      <c r="J374" s="46">
        <f t="shared" si="20"/>
        <v>-3</v>
      </c>
      <c r="O374" s="105">
        <v>519</v>
      </c>
      <c r="P374" s="103">
        <f>-(($U$2^2-O374^2)^(1/2))+$U$2</f>
        <v>167.456455167351</v>
      </c>
    </row>
    <row r="375" ht="16.5" spans="2:16">
      <c r="B375" s="24">
        <v>369</v>
      </c>
      <c r="C375" s="67" t="s">
        <v>415</v>
      </c>
      <c r="D375" s="81" t="s">
        <v>1309</v>
      </c>
      <c r="E375" s="69">
        <v>100</v>
      </c>
      <c r="F375" s="70">
        <v>518</v>
      </c>
      <c r="G375" s="71">
        <f t="shared" si="21"/>
        <v>228.318543686086</v>
      </c>
      <c r="H375" s="72">
        <f t="shared" si="22"/>
        <v>228.318543686086</v>
      </c>
      <c r="I375" s="41">
        <v>372</v>
      </c>
      <c r="J375" s="46">
        <f t="shared" si="20"/>
        <v>-3</v>
      </c>
      <c r="O375" s="105">
        <v>518</v>
      </c>
      <c r="P375" s="103">
        <f>-(($U$2^2-O375^2)^(1/2))+$U$2</f>
        <v>166.737218484137</v>
      </c>
    </row>
    <row r="376" ht="16.5" spans="2:16">
      <c r="B376" s="24">
        <v>370</v>
      </c>
      <c r="C376" s="67" t="s">
        <v>416</v>
      </c>
      <c r="D376" s="81" t="s">
        <v>1310</v>
      </c>
      <c r="E376" s="69">
        <v>100</v>
      </c>
      <c r="F376" s="70">
        <v>517</v>
      </c>
      <c r="G376" s="71">
        <f t="shared" si="21"/>
        <v>227.766645054536</v>
      </c>
      <c r="H376" s="72">
        <f t="shared" si="22"/>
        <v>227.766645054536</v>
      </c>
      <c r="I376" s="41">
        <v>373</v>
      </c>
      <c r="J376" s="46">
        <f t="shared" si="20"/>
        <v>-3</v>
      </c>
      <c r="O376" s="105">
        <v>517</v>
      </c>
      <c r="P376" s="103">
        <f>-(($U$2^2-O376^2)^(1/2))+$U$2</f>
        <v>166.020083381816</v>
      </c>
    </row>
    <row r="377" ht="16.5" spans="2:16">
      <c r="B377" s="24">
        <v>371</v>
      </c>
      <c r="C377" s="67" t="s">
        <v>417</v>
      </c>
      <c r="D377" s="81" t="s">
        <v>1311</v>
      </c>
      <c r="E377" s="69">
        <v>100</v>
      </c>
      <c r="F377" s="70">
        <v>516</v>
      </c>
      <c r="G377" s="71">
        <f t="shared" si="21"/>
        <v>227.216358959879</v>
      </c>
      <c r="H377" s="72">
        <f t="shared" si="22"/>
        <v>227.216358959879</v>
      </c>
      <c r="I377" s="41">
        <v>374</v>
      </c>
      <c r="J377" s="46">
        <f t="shared" si="20"/>
        <v>-3</v>
      </c>
      <c r="O377" s="105">
        <v>516</v>
      </c>
      <c r="P377" s="103">
        <f>-(($U$2^2-O377^2)^(1/2))+$U$2</f>
        <v>165.30504360415</v>
      </c>
    </row>
    <row r="378" ht="16.5" spans="2:16">
      <c r="B378" s="24">
        <v>372</v>
      </c>
      <c r="C378" s="67" t="s">
        <v>418</v>
      </c>
      <c r="D378" s="81" t="s">
        <v>1312</v>
      </c>
      <c r="E378" s="69">
        <v>100</v>
      </c>
      <c r="F378" s="70">
        <v>515</v>
      </c>
      <c r="G378" s="71">
        <f t="shared" si="21"/>
        <v>226.667680620463</v>
      </c>
      <c r="H378" s="72">
        <f t="shared" si="22"/>
        <v>226.667680620463</v>
      </c>
      <c r="I378" s="41">
        <v>375</v>
      </c>
      <c r="J378" s="46">
        <f t="shared" si="20"/>
        <v>-3</v>
      </c>
      <c r="O378" s="105">
        <v>515</v>
      </c>
      <c r="P378" s="103">
        <f>-(($U$2^2-O378^2)^(1/2))+$U$2</f>
        <v>164.592092937878</v>
      </c>
    </row>
    <row r="379" ht="16.5" spans="2:16">
      <c r="B379" s="24">
        <v>373</v>
      </c>
      <c r="C379" s="67" t="s">
        <v>419</v>
      </c>
      <c r="D379" s="81" t="s">
        <v>1313</v>
      </c>
      <c r="E379" s="69">
        <v>100</v>
      </c>
      <c r="F379" s="70">
        <v>514</v>
      </c>
      <c r="G379" s="71">
        <f t="shared" si="21"/>
        <v>226.120605287413</v>
      </c>
      <c r="H379" s="72">
        <f t="shared" si="22"/>
        <v>226.120605287413</v>
      </c>
      <c r="I379" s="41">
        <v>376</v>
      </c>
      <c r="J379" s="46">
        <f t="shared" si="20"/>
        <v>-3</v>
      </c>
      <c r="O379" s="105">
        <v>514</v>
      </c>
      <c r="P379" s="103">
        <f>-(($U$2^2-O379^2)^(1/2))+$U$2</f>
        <v>163.881225212327</v>
      </c>
    </row>
    <row r="380" ht="16.5" spans="2:16">
      <c r="B380" s="24">
        <v>374</v>
      </c>
      <c r="C380" s="67" t="s">
        <v>420</v>
      </c>
      <c r="D380" s="81" t="s">
        <v>1314</v>
      </c>
      <c r="E380" s="69">
        <v>100</v>
      </c>
      <c r="F380" s="70">
        <v>513</v>
      </c>
      <c r="G380" s="71">
        <f t="shared" si="21"/>
        <v>225.575128244329</v>
      </c>
      <c r="H380" s="72">
        <f t="shared" si="22"/>
        <v>225.575128244329</v>
      </c>
      <c r="I380" s="41">
        <v>377</v>
      </c>
      <c r="J380" s="46">
        <f t="shared" si="20"/>
        <v>-3</v>
      </c>
      <c r="O380" s="105">
        <v>513</v>
      </c>
      <c r="P380" s="103">
        <f>-(($U$2^2-O380^2)^(1/2))+$U$2</f>
        <v>163.172434299026</v>
      </c>
    </row>
    <row r="381" ht="16.5" spans="2:16">
      <c r="B381" s="24">
        <v>375</v>
      </c>
      <c r="C381" s="67" t="s">
        <v>421</v>
      </c>
      <c r="D381" s="81" t="s">
        <v>1315</v>
      </c>
      <c r="E381" s="69">
        <v>100</v>
      </c>
      <c r="F381" s="70">
        <v>512</v>
      </c>
      <c r="G381" s="71">
        <f t="shared" si="21"/>
        <v>225.031244806993</v>
      </c>
      <c r="H381" s="72">
        <f t="shared" si="22"/>
        <v>225.031244806993</v>
      </c>
      <c r="I381" s="41">
        <v>378</v>
      </c>
      <c r="J381" s="46">
        <f t="shared" si="20"/>
        <v>-3</v>
      </c>
      <c r="O381" s="105">
        <v>512</v>
      </c>
      <c r="P381" s="103">
        <f>-(($U$2^2-O381^2)^(1/2))+$U$2</f>
        <v>162.465714111318</v>
      </c>
    </row>
    <row r="382" ht="16.5" spans="2:16">
      <c r="B382" s="24">
        <v>376</v>
      </c>
      <c r="C382" s="67" t="s">
        <v>422</v>
      </c>
      <c r="D382" s="81" t="s">
        <v>1316</v>
      </c>
      <c r="E382" s="69">
        <v>100</v>
      </c>
      <c r="F382" s="70">
        <v>511</v>
      </c>
      <c r="G382" s="71">
        <f t="shared" si="21"/>
        <v>224.488950323079</v>
      </c>
      <c r="H382" s="72">
        <f t="shared" si="22"/>
        <v>224.488950323079</v>
      </c>
      <c r="I382" s="41">
        <v>379</v>
      </c>
      <c r="J382" s="46">
        <f t="shared" si="20"/>
        <v>-3</v>
      </c>
      <c r="O382" s="105">
        <v>511</v>
      </c>
      <c r="P382" s="103">
        <f>-(($U$2^2-O382^2)^(1/2))+$U$2</f>
        <v>161.761058603988</v>
      </c>
    </row>
    <row r="383" ht="16.5" spans="2:16">
      <c r="B383" s="24">
        <v>377</v>
      </c>
      <c r="C383" s="67" t="s">
        <v>423</v>
      </c>
      <c r="D383" s="81" t="s">
        <v>1317</v>
      </c>
      <c r="E383" s="69">
        <v>100</v>
      </c>
      <c r="F383" s="70">
        <v>510</v>
      </c>
      <c r="G383" s="71">
        <f t="shared" si="21"/>
        <v>223.948240171867</v>
      </c>
      <c r="H383" s="72">
        <f t="shared" si="22"/>
        <v>223.948240171867</v>
      </c>
      <c r="I383" s="41">
        <v>380</v>
      </c>
      <c r="J383" s="46">
        <f t="shared" si="20"/>
        <v>-3</v>
      </c>
      <c r="O383" s="105">
        <v>510</v>
      </c>
      <c r="P383" s="103">
        <f>-(($U$2^2-O383^2)^(1/2))+$U$2</f>
        <v>161.058461772888</v>
      </c>
    </row>
    <row r="384" ht="16.5" spans="2:16">
      <c r="B384" s="24">
        <v>378</v>
      </c>
      <c r="C384" s="67" t="s">
        <v>424</v>
      </c>
      <c r="D384" s="81" t="s">
        <v>1318</v>
      </c>
      <c r="E384" s="69">
        <v>100</v>
      </c>
      <c r="F384" s="70">
        <v>509</v>
      </c>
      <c r="G384" s="71">
        <f t="shared" si="21"/>
        <v>223.409109763955</v>
      </c>
      <c r="H384" s="72">
        <f t="shared" si="22"/>
        <v>223.409109763955</v>
      </c>
      <c r="I384" s="41">
        <v>381</v>
      </c>
      <c r="J384" s="46">
        <f t="shared" si="20"/>
        <v>-3</v>
      </c>
      <c r="O384" s="105">
        <v>509</v>
      </c>
      <c r="P384" s="103">
        <f>-(($U$2^2-O384^2)^(1/2))+$U$2</f>
        <v>160.357917654566</v>
      </c>
    </row>
    <row r="385" ht="16.5" spans="2:16">
      <c r="B385" s="24">
        <v>379</v>
      </c>
      <c r="C385" s="67" t="s">
        <v>425</v>
      </c>
      <c r="D385" s="81" t="s">
        <v>1319</v>
      </c>
      <c r="E385" s="69">
        <v>100</v>
      </c>
      <c r="F385" s="70">
        <v>508</v>
      </c>
      <c r="G385" s="71">
        <f t="shared" si="21"/>
        <v>222.871554540981</v>
      </c>
      <c r="H385" s="72">
        <f t="shared" si="22"/>
        <v>222.871554540981</v>
      </c>
      <c r="I385" s="41">
        <v>382</v>
      </c>
      <c r="J385" s="46">
        <f t="shared" si="20"/>
        <v>-3</v>
      </c>
      <c r="O385" s="105">
        <v>508</v>
      </c>
      <c r="P385" s="103">
        <f>-(($U$2^2-O385^2)^(1/2))+$U$2</f>
        <v>159.659420325903</v>
      </c>
    </row>
    <row r="386" ht="16.5" spans="2:16">
      <c r="B386" s="24">
        <v>380</v>
      </c>
      <c r="C386" s="67" t="s">
        <v>426</v>
      </c>
      <c r="D386" s="81" t="s">
        <v>1320</v>
      </c>
      <c r="E386" s="69">
        <v>100</v>
      </c>
      <c r="F386" s="70">
        <v>507</v>
      </c>
      <c r="G386" s="71">
        <f t="shared" si="21"/>
        <v>222.335569975347</v>
      </c>
      <c r="H386" s="72">
        <f t="shared" si="22"/>
        <v>222.335569975347</v>
      </c>
      <c r="I386" s="41">
        <v>383</v>
      </c>
      <c r="J386" s="46">
        <f t="shared" si="20"/>
        <v>-3</v>
      </c>
      <c r="O386" s="105">
        <v>507</v>
      </c>
      <c r="P386" s="103">
        <f>-(($U$2^2-O386^2)^(1/2))+$U$2</f>
        <v>158.962963903753</v>
      </c>
    </row>
    <row r="387" ht="16.5" spans="2:16">
      <c r="B387" s="24">
        <v>381</v>
      </c>
      <c r="C387" s="67" t="s">
        <v>427</v>
      </c>
      <c r="D387" s="81" t="s">
        <v>1321</v>
      </c>
      <c r="E387" s="69">
        <v>100</v>
      </c>
      <c r="F387" s="70">
        <v>506</v>
      </c>
      <c r="G387" s="71">
        <f t="shared" si="21"/>
        <v>221.801151569942</v>
      </c>
      <c r="H387" s="72">
        <f t="shared" si="22"/>
        <v>221.801151569942</v>
      </c>
      <c r="I387" s="41">
        <v>384</v>
      </c>
      <c r="J387" s="46">
        <f t="shared" si="20"/>
        <v>-3</v>
      </c>
      <c r="O387" s="105">
        <v>506</v>
      </c>
      <c r="P387" s="103">
        <f>-(($U$2^2-O387^2)^(1/2))+$U$2</f>
        <v>158.268542544588</v>
      </c>
    </row>
    <row r="388" ht="16.5" spans="2:16">
      <c r="B388" s="24">
        <v>382</v>
      </c>
      <c r="C388" s="67" t="s">
        <v>428</v>
      </c>
      <c r="D388" s="81" t="s">
        <v>1322</v>
      </c>
      <c r="E388" s="69">
        <v>100</v>
      </c>
      <c r="F388" s="70">
        <v>505</v>
      </c>
      <c r="G388" s="71">
        <f t="shared" si="21"/>
        <v>221.268294857872</v>
      </c>
      <c r="H388" s="72">
        <f t="shared" si="22"/>
        <v>221.268294857872</v>
      </c>
      <c r="I388" s="41">
        <v>385</v>
      </c>
      <c r="J388" s="46">
        <f t="shared" ref="J388:J451" si="23">B388-I388</f>
        <v>-3</v>
      </c>
      <c r="O388" s="105">
        <v>505</v>
      </c>
      <c r="P388" s="103">
        <f>-(($U$2^2-O388^2)^(1/2))+$U$2</f>
        <v>157.576150444141</v>
      </c>
    </row>
    <row r="389" ht="16.5" spans="2:16">
      <c r="B389" s="24">
        <v>383</v>
      </c>
      <c r="C389" s="67" t="s">
        <v>429</v>
      </c>
      <c r="D389" s="81" t="s">
        <v>1323</v>
      </c>
      <c r="E389" s="69">
        <v>100</v>
      </c>
      <c r="F389" s="70">
        <v>504</v>
      </c>
      <c r="G389" s="71">
        <f t="shared" si="21"/>
        <v>220.736995402195</v>
      </c>
      <c r="H389" s="72">
        <f t="shared" si="22"/>
        <v>220.736995402195</v>
      </c>
      <c r="I389" s="41">
        <v>386</v>
      </c>
      <c r="J389" s="46">
        <f t="shared" si="23"/>
        <v>-3</v>
      </c>
      <c r="O389" s="105">
        <v>504</v>
      </c>
      <c r="P389" s="103">
        <f>-(($U$2^2-O389^2)^(1/2))+$U$2</f>
        <v>156.885781837065</v>
      </c>
    </row>
    <row r="390" ht="16.5" spans="2:16">
      <c r="B390" s="24">
        <v>384</v>
      </c>
      <c r="C390" s="67" t="s">
        <v>430</v>
      </c>
      <c r="D390" s="81" t="s">
        <v>1324</v>
      </c>
      <c r="E390" s="69">
        <v>100</v>
      </c>
      <c r="F390" s="70">
        <v>503</v>
      </c>
      <c r="G390" s="71">
        <f t="shared" si="21"/>
        <v>220.207248795651</v>
      </c>
      <c r="H390" s="72">
        <f t="shared" si="22"/>
        <v>220.207248795651</v>
      </c>
      <c r="I390" s="41">
        <v>387</v>
      </c>
      <c r="J390" s="46">
        <f t="shared" si="23"/>
        <v>-3</v>
      </c>
      <c r="O390" s="105">
        <v>503</v>
      </c>
      <c r="P390" s="103">
        <f>-(($U$2^2-O390^2)^(1/2))+$U$2</f>
        <v>156.197430996584</v>
      </c>
    </row>
    <row r="391" ht="16.5" spans="2:16">
      <c r="B391" s="24">
        <v>385</v>
      </c>
      <c r="C391" s="67" t="s">
        <v>431</v>
      </c>
      <c r="D391" s="81" t="s">
        <v>1325</v>
      </c>
      <c r="E391" s="69">
        <v>100</v>
      </c>
      <c r="F391" s="70">
        <v>502</v>
      </c>
      <c r="G391" s="71">
        <f t="shared" si="21"/>
        <v>219.679050660407</v>
      </c>
      <c r="H391" s="72">
        <f t="shared" si="22"/>
        <v>219.679050660407</v>
      </c>
      <c r="I391" s="41">
        <v>388</v>
      </c>
      <c r="J391" s="46">
        <f t="shared" si="23"/>
        <v>-3</v>
      </c>
      <c r="O391" s="105">
        <v>502</v>
      </c>
      <c r="P391" s="103">
        <f>-(($U$2^2-O391^2)^(1/2))+$U$2</f>
        <v>155.511092234155</v>
      </c>
    </row>
    <row r="392" ht="16.5" spans="2:16">
      <c r="B392" s="24">
        <v>386</v>
      </c>
      <c r="C392" s="67" t="s">
        <v>432</v>
      </c>
      <c r="D392" s="81" t="s">
        <v>1326</v>
      </c>
      <c r="E392" s="69">
        <v>100</v>
      </c>
      <c r="F392" s="70">
        <v>501</v>
      </c>
      <c r="G392" s="71">
        <f t="shared" si="21"/>
        <v>219.152396647795</v>
      </c>
      <c r="H392" s="72">
        <f t="shared" si="22"/>
        <v>219.152396647795</v>
      </c>
      <c r="I392" s="41">
        <v>389</v>
      </c>
      <c r="J392" s="46">
        <f t="shared" si="23"/>
        <v>-3</v>
      </c>
      <c r="O392" s="105">
        <v>501</v>
      </c>
      <c r="P392" s="103">
        <f>-(($U$2^2-O392^2)^(1/2))+$U$2</f>
        <v>154.826759899135</v>
      </c>
    </row>
    <row r="393" ht="16.5" spans="2:16">
      <c r="B393" s="24">
        <v>387</v>
      </c>
      <c r="C393" s="67" t="s">
        <v>433</v>
      </c>
      <c r="D393" s="81" t="s">
        <v>1327</v>
      </c>
      <c r="E393" s="69">
        <v>100</v>
      </c>
      <c r="F393" s="70">
        <v>500</v>
      </c>
      <c r="G393" s="71">
        <f t="shared" si="21"/>
        <v>218.627282438054</v>
      </c>
      <c r="H393" s="72">
        <f t="shared" si="22"/>
        <v>218.627282438054</v>
      </c>
      <c r="I393" s="41">
        <v>390</v>
      </c>
      <c r="J393" s="46">
        <f t="shared" si="23"/>
        <v>-3</v>
      </c>
      <c r="O393" s="105">
        <v>500</v>
      </c>
      <c r="P393" s="103">
        <f>-(($U$2^2-O393^2)^(1/2))+$U$2</f>
        <v>154.144428378444</v>
      </c>
    </row>
    <row r="394" ht="16.5" spans="2:16">
      <c r="B394" s="24">
        <v>388</v>
      </c>
      <c r="C394" s="67" t="s">
        <v>434</v>
      </c>
      <c r="D394" s="81" t="s">
        <v>1328</v>
      </c>
      <c r="E394" s="69">
        <v>100</v>
      </c>
      <c r="F394" s="70">
        <v>499</v>
      </c>
      <c r="G394" s="71">
        <f t="shared" si="21"/>
        <v>218.103703740083</v>
      </c>
      <c r="H394" s="72">
        <f t="shared" si="22"/>
        <v>218.103703740083</v>
      </c>
      <c r="I394" s="41">
        <v>391</v>
      </c>
      <c r="J394" s="46">
        <f t="shared" si="23"/>
        <v>-3</v>
      </c>
      <c r="O394" s="105">
        <v>499</v>
      </c>
      <c r="P394" s="103">
        <f>-(($U$2^2-O394^2)^(1/2))+$U$2</f>
        <v>153.464092096241</v>
      </c>
    </row>
    <row r="395" ht="16.5" spans="2:16">
      <c r="B395" s="24">
        <v>389</v>
      </c>
      <c r="C395" s="67" t="s">
        <v>435</v>
      </c>
      <c r="D395" s="81" t="s">
        <v>1329</v>
      </c>
      <c r="E395" s="69">
        <v>100</v>
      </c>
      <c r="F395" s="70">
        <v>498</v>
      </c>
      <c r="G395" s="71">
        <f t="shared" si="21"/>
        <v>217.58165629119</v>
      </c>
      <c r="H395" s="72">
        <f t="shared" si="22"/>
        <v>217.58165629119</v>
      </c>
      <c r="I395" s="41">
        <v>392</v>
      </c>
      <c r="J395" s="46">
        <f t="shared" si="23"/>
        <v>-3</v>
      </c>
      <c r="O395" s="105">
        <v>498</v>
      </c>
      <c r="P395" s="103">
        <f>-(($U$2^2-O395^2)^(1/2))+$U$2</f>
        <v>152.785745513595</v>
      </c>
    </row>
    <row r="396" ht="16.5" spans="2:16">
      <c r="B396" s="24">
        <v>390</v>
      </c>
      <c r="C396" s="67" t="s">
        <v>436</v>
      </c>
      <c r="D396" s="81" t="s">
        <v>1330</v>
      </c>
      <c r="E396" s="69">
        <v>100</v>
      </c>
      <c r="F396" s="70">
        <v>497</v>
      </c>
      <c r="G396" s="71">
        <f t="shared" si="21"/>
        <v>217.061135856841</v>
      </c>
      <c r="H396" s="72">
        <f t="shared" si="22"/>
        <v>217.061135856841</v>
      </c>
      <c r="I396" s="41">
        <v>393</v>
      </c>
      <c r="J396" s="46">
        <f t="shared" si="23"/>
        <v>-3</v>
      </c>
      <c r="O396" s="105">
        <v>497</v>
      </c>
      <c r="P396" s="103">
        <f>-(($U$2^2-O396^2)^(1/2))+$U$2</f>
        <v>152.109383128172</v>
      </c>
    </row>
    <row r="397" ht="16.5" spans="2:16">
      <c r="B397" s="24">
        <v>391</v>
      </c>
      <c r="C397" s="67" t="s">
        <v>437</v>
      </c>
      <c r="D397" s="81" t="s">
        <v>1331</v>
      </c>
      <c r="E397" s="69">
        <v>100</v>
      </c>
      <c r="F397" s="70">
        <v>496</v>
      </c>
      <c r="G397" s="71">
        <f t="shared" si="21"/>
        <v>216.542138230421</v>
      </c>
      <c r="H397" s="72">
        <f t="shared" si="22"/>
        <v>216.542138230421</v>
      </c>
      <c r="I397" s="41">
        <v>394</v>
      </c>
      <c r="J397" s="46">
        <f t="shared" si="23"/>
        <v>-3</v>
      </c>
      <c r="O397" s="105">
        <v>496</v>
      </c>
      <c r="P397" s="103">
        <f>-(($U$2^2-O397^2)^(1/2))+$U$2</f>
        <v>151.434999473909</v>
      </c>
    </row>
    <row r="398" ht="16.5" spans="2:16">
      <c r="B398" s="24">
        <v>392</v>
      </c>
      <c r="C398" s="67" t="s">
        <v>438</v>
      </c>
      <c r="D398" s="81" t="s">
        <v>1332</v>
      </c>
      <c r="E398" s="69">
        <v>100</v>
      </c>
      <c r="F398" s="70">
        <v>495</v>
      </c>
      <c r="G398" s="71">
        <f t="shared" si="21"/>
        <v>216.024659232991</v>
      </c>
      <c r="H398" s="72">
        <f t="shared" si="22"/>
        <v>216.024659232991</v>
      </c>
      <c r="I398" s="41">
        <v>395</v>
      </c>
      <c r="J398" s="46">
        <f t="shared" si="23"/>
        <v>-3</v>
      </c>
      <c r="O398" s="105">
        <v>495</v>
      </c>
      <c r="P398" s="103">
        <f>-(($U$2^2-O398^2)^(1/2))+$U$2</f>
        <v>150.762589120709</v>
      </c>
    </row>
    <row r="399" ht="16.5" spans="2:16">
      <c r="B399" s="24">
        <v>393</v>
      </c>
      <c r="C399" s="67" t="s">
        <v>439</v>
      </c>
      <c r="D399" s="81" t="s">
        <v>1333</v>
      </c>
      <c r="E399" s="69">
        <v>100</v>
      </c>
      <c r="F399" s="70">
        <v>494</v>
      </c>
      <c r="G399" s="71">
        <f t="shared" si="21"/>
        <v>215.508694713049</v>
      </c>
      <c r="H399" s="72">
        <f t="shared" si="22"/>
        <v>215.508694713049</v>
      </c>
      <c r="I399" s="41">
        <v>396</v>
      </c>
      <c r="J399" s="46">
        <f t="shared" si="23"/>
        <v>-3</v>
      </c>
      <c r="O399" s="105">
        <v>494</v>
      </c>
      <c r="P399" s="103">
        <f>-(($U$2^2-O399^2)^(1/2))+$U$2</f>
        <v>150.092146674126</v>
      </c>
    </row>
    <row r="400" ht="16.5" spans="2:16">
      <c r="B400" s="24">
        <v>394</v>
      </c>
      <c r="C400" s="67" t="s">
        <v>440</v>
      </c>
      <c r="D400" s="81" t="s">
        <v>1334</v>
      </c>
      <c r="E400" s="69">
        <v>100</v>
      </c>
      <c r="F400" s="70">
        <v>493</v>
      </c>
      <c r="G400" s="71">
        <f t="shared" si="21"/>
        <v>214.994240546296</v>
      </c>
      <c r="H400" s="72">
        <f t="shared" si="22"/>
        <v>214.994240546296</v>
      </c>
      <c r="I400" s="41">
        <v>397</v>
      </c>
      <c r="J400" s="46">
        <f t="shared" si="23"/>
        <v>-3</v>
      </c>
      <c r="O400" s="105">
        <v>493</v>
      </c>
      <c r="P400" s="103">
        <f>-(($U$2^2-O400^2)^(1/2))+$U$2</f>
        <v>149.423666775058</v>
      </c>
    </row>
    <row r="401" ht="16.5" spans="2:16">
      <c r="B401" s="24">
        <v>395</v>
      </c>
      <c r="C401" s="67" t="s">
        <v>441</v>
      </c>
      <c r="D401" s="81" t="s">
        <v>1335</v>
      </c>
      <c r="E401" s="69">
        <v>100</v>
      </c>
      <c r="F401" s="70">
        <v>492</v>
      </c>
      <c r="G401" s="71">
        <f t="shared" si="21"/>
        <v>214.481292635401</v>
      </c>
      <c r="H401" s="72">
        <f t="shared" si="22"/>
        <v>214.481292635401</v>
      </c>
      <c r="I401" s="41">
        <v>398</v>
      </c>
      <c r="J401" s="46">
        <f t="shared" si="23"/>
        <v>-3</v>
      </c>
      <c r="O401" s="105">
        <v>492</v>
      </c>
      <c r="P401" s="103">
        <f>-(($U$2^2-O401^2)^(1/2))+$U$2</f>
        <v>148.757144099451</v>
      </c>
    </row>
    <row r="402" ht="16.5" spans="2:16">
      <c r="B402" s="24">
        <v>396</v>
      </c>
      <c r="C402" s="67" t="s">
        <v>442</v>
      </c>
      <c r="D402" s="81" t="s">
        <v>442</v>
      </c>
      <c r="E402" s="69">
        <v>100</v>
      </c>
      <c r="F402" s="70">
        <v>491</v>
      </c>
      <c r="G402" s="71">
        <f t="shared" si="21"/>
        <v>213.969846909773</v>
      </c>
      <c r="H402" s="72">
        <f t="shared" si="22"/>
        <v>213.969846909773</v>
      </c>
      <c r="I402" s="41">
        <v>399</v>
      </c>
      <c r="J402" s="46">
        <f t="shared" si="23"/>
        <v>-3</v>
      </c>
      <c r="O402" s="105">
        <v>491</v>
      </c>
      <c r="P402" s="103">
        <f>-(($U$2^2-O402^2)^(1/2))+$U$2</f>
        <v>148.092573357991</v>
      </c>
    </row>
    <row r="403" ht="16.5" spans="2:16">
      <c r="B403" s="24">
        <v>397</v>
      </c>
      <c r="C403" s="67" t="s">
        <v>443</v>
      </c>
      <c r="D403" s="81" t="s">
        <v>1336</v>
      </c>
      <c r="E403" s="69">
        <v>100</v>
      </c>
      <c r="F403" s="70">
        <v>490</v>
      </c>
      <c r="G403" s="71">
        <f t="shared" si="21"/>
        <v>213.459899325331</v>
      </c>
      <c r="H403" s="72">
        <f t="shared" si="22"/>
        <v>213.459899325331</v>
      </c>
      <c r="I403" s="41">
        <v>400</v>
      </c>
      <c r="J403" s="46">
        <f t="shared" si="23"/>
        <v>-3</v>
      </c>
      <c r="O403" s="105">
        <v>490</v>
      </c>
      <c r="P403" s="103">
        <f>-(($U$2^2-O403^2)^(1/2))+$U$2</f>
        <v>147.429949295814</v>
      </c>
    </row>
    <row r="404" ht="16.5" spans="2:16">
      <c r="B404" s="24">
        <v>398</v>
      </c>
      <c r="C404" s="67" t="s">
        <v>444</v>
      </c>
      <c r="D404" s="81" t="s">
        <v>1337</v>
      </c>
      <c r="E404" s="69">
        <v>100</v>
      </c>
      <c r="F404" s="70">
        <v>489</v>
      </c>
      <c r="G404" s="71">
        <f t="shared" si="21"/>
        <v>212.95144586428</v>
      </c>
      <c r="H404" s="72">
        <f t="shared" si="22"/>
        <v>212.95144586428</v>
      </c>
      <c r="I404" s="41">
        <v>401</v>
      </c>
      <c r="J404" s="46">
        <f t="shared" si="23"/>
        <v>-3</v>
      </c>
      <c r="O404" s="105">
        <v>489</v>
      </c>
      <c r="P404" s="103">
        <f>-(($U$2^2-O404^2)^(1/2))+$U$2</f>
        <v>146.769266692213</v>
      </c>
    </row>
    <row r="405" ht="16.5" spans="2:16">
      <c r="B405" s="24">
        <v>399</v>
      </c>
      <c r="C405" s="67" t="s">
        <v>445</v>
      </c>
      <c r="D405" s="81" t="s">
        <v>1338</v>
      </c>
      <c r="E405" s="69">
        <v>100</v>
      </c>
      <c r="F405" s="70">
        <v>488</v>
      </c>
      <c r="G405" s="71">
        <f t="shared" si="21"/>
        <v>212.444482534887</v>
      </c>
      <c r="H405" s="72">
        <f t="shared" si="22"/>
        <v>212.444482534887</v>
      </c>
      <c r="I405" s="41">
        <v>402</v>
      </c>
      <c r="J405" s="46">
        <f t="shared" si="23"/>
        <v>-3</v>
      </c>
      <c r="O405" s="105">
        <v>488</v>
      </c>
      <c r="P405" s="103">
        <f>-(($U$2^2-O405^2)^(1/2))+$U$2</f>
        <v>146.110520360344</v>
      </c>
    </row>
    <row r="406" ht="16.5" spans="2:16">
      <c r="B406" s="24">
        <v>400</v>
      </c>
      <c r="C406" s="67" t="s">
        <v>446</v>
      </c>
      <c r="D406" s="81" t="s">
        <v>1339</v>
      </c>
      <c r="E406" s="69">
        <v>100</v>
      </c>
      <c r="F406" s="70">
        <v>487</v>
      </c>
      <c r="G406" s="71">
        <f t="shared" si="21"/>
        <v>211.939005371264</v>
      </c>
      <c r="H406" s="72">
        <f t="shared" si="22"/>
        <v>211.939005371264</v>
      </c>
      <c r="I406" s="41">
        <v>403</v>
      </c>
      <c r="J406" s="46">
        <f t="shared" si="23"/>
        <v>-3</v>
      </c>
      <c r="O406" s="105">
        <v>487</v>
      </c>
      <c r="P406" s="103">
        <f>-(($U$2^2-O406^2)^(1/2))+$U$2</f>
        <v>145.453705146945</v>
      </c>
    </row>
    <row r="407" ht="16.5" spans="2:16">
      <c r="B407" s="24">
        <v>401</v>
      </c>
      <c r="C407" s="67" t="s">
        <v>447</v>
      </c>
      <c r="D407" s="81" t="s">
        <v>1340</v>
      </c>
      <c r="E407" s="69">
        <v>100</v>
      </c>
      <c r="F407" s="70">
        <v>486</v>
      </c>
      <c r="G407" s="71">
        <f t="shared" si="21"/>
        <v>211.435010433146</v>
      </c>
      <c r="H407" s="72">
        <f t="shared" si="22"/>
        <v>211.435010433146</v>
      </c>
      <c r="I407" s="41">
        <v>404</v>
      </c>
      <c r="J407" s="46">
        <f t="shared" si="23"/>
        <v>-3</v>
      </c>
      <c r="O407" s="105">
        <v>486</v>
      </c>
      <c r="P407" s="103">
        <f>-(($U$2^2-O407^2)^(1/2))+$U$2</f>
        <v>144.798815932052</v>
      </c>
    </row>
    <row r="408" ht="16.5" spans="2:16">
      <c r="B408" s="24">
        <v>402</v>
      </c>
      <c r="C408" s="67" t="s">
        <v>448</v>
      </c>
      <c r="D408" s="81" t="s">
        <v>1341</v>
      </c>
      <c r="E408" s="69">
        <v>100</v>
      </c>
      <c r="F408" s="70">
        <v>485</v>
      </c>
      <c r="G408" s="71">
        <f t="shared" si="21"/>
        <v>210.93249380568</v>
      </c>
      <c r="H408" s="72">
        <f t="shared" si="22"/>
        <v>210.93249380568</v>
      </c>
      <c r="I408" s="41">
        <v>405</v>
      </c>
      <c r="J408" s="46">
        <f t="shared" si="23"/>
        <v>-3</v>
      </c>
      <c r="O408" s="105">
        <v>485</v>
      </c>
      <c r="P408" s="103">
        <f>-(($U$2^2-O408^2)^(1/2))+$U$2</f>
        <v>144.145847628717</v>
      </c>
    </row>
    <row r="409" ht="16.5" spans="2:16">
      <c r="B409" s="24">
        <v>403</v>
      </c>
      <c r="C409" s="67" t="s">
        <v>449</v>
      </c>
      <c r="D409" s="81" t="s">
        <v>449</v>
      </c>
      <c r="E409" s="69">
        <v>100</v>
      </c>
      <c r="F409" s="70">
        <v>484</v>
      </c>
      <c r="G409" s="71">
        <f t="shared" si="21"/>
        <v>210.431451599208</v>
      </c>
      <c r="H409" s="72">
        <f t="shared" si="22"/>
        <v>210.431451599208</v>
      </c>
      <c r="I409" s="41">
        <v>406</v>
      </c>
      <c r="J409" s="46">
        <f t="shared" si="23"/>
        <v>-3</v>
      </c>
      <c r="O409" s="105">
        <v>484</v>
      </c>
      <c r="P409" s="103">
        <f>-(($U$2^2-O409^2)^(1/2))+$U$2</f>
        <v>143.494795182733</v>
      </c>
    </row>
    <row r="410" ht="16.5" spans="2:16">
      <c r="B410" s="24">
        <v>404</v>
      </c>
      <c r="C410" s="67" t="s">
        <v>450</v>
      </c>
      <c r="D410" s="81" t="s">
        <v>1342</v>
      </c>
      <c r="E410" s="69">
        <v>100</v>
      </c>
      <c r="F410" s="70">
        <v>483</v>
      </c>
      <c r="G410" s="71">
        <f t="shared" si="21"/>
        <v>209.931879949059</v>
      </c>
      <c r="H410" s="72">
        <f t="shared" si="22"/>
        <v>209.931879949059</v>
      </c>
      <c r="I410" s="41">
        <v>407</v>
      </c>
      <c r="J410" s="46">
        <f t="shared" si="23"/>
        <v>-3</v>
      </c>
      <c r="O410" s="105">
        <v>483</v>
      </c>
      <c r="P410" s="103">
        <f>-(($U$2^2-O410^2)^(1/2))+$U$2</f>
        <v>142.845653572362</v>
      </c>
    </row>
    <row r="411" ht="16.5" spans="2:16">
      <c r="B411" s="24">
        <v>405</v>
      </c>
      <c r="C411" s="67" t="s">
        <v>451</v>
      </c>
      <c r="D411" s="81" t="s">
        <v>1343</v>
      </c>
      <c r="E411" s="69">
        <v>100</v>
      </c>
      <c r="F411" s="70">
        <v>482</v>
      </c>
      <c r="G411" s="71">
        <f t="shared" ref="G411:G474" si="24">H411</f>
        <v>209.433775015341</v>
      </c>
      <c r="H411" s="72">
        <f t="shared" ref="H411:H474" si="25">P411*($Q$91-$Q$892)/($P$91-$P$892)+$Q$892-$P$892*($Q$91-$Q$892)/($P$91-$P$892)</f>
        <v>209.433775015341</v>
      </c>
      <c r="I411" s="41">
        <v>408</v>
      </c>
      <c r="J411" s="46">
        <f t="shared" si="23"/>
        <v>-3</v>
      </c>
      <c r="O411" s="105">
        <v>482</v>
      </c>
      <c r="P411" s="103">
        <f>-(($U$2^2-O411^2)^(1/2))+$U$2</f>
        <v>142.198417808061</v>
      </c>
    </row>
    <row r="412" ht="16.5" spans="2:16">
      <c r="B412" s="24">
        <v>406</v>
      </c>
      <c r="C412" s="67" t="s">
        <v>452</v>
      </c>
      <c r="D412" s="81" t="s">
        <v>1344</v>
      </c>
      <c r="E412" s="69">
        <v>100</v>
      </c>
      <c r="F412" s="70">
        <v>481</v>
      </c>
      <c r="G412" s="71">
        <f t="shared" si="24"/>
        <v>208.937132982735</v>
      </c>
      <c r="H412" s="72">
        <f t="shared" si="25"/>
        <v>208.937132982735</v>
      </c>
      <c r="I412" s="41">
        <v>409</v>
      </c>
      <c r="J412" s="46">
        <f t="shared" si="23"/>
        <v>-3</v>
      </c>
      <c r="O412" s="105">
        <v>481</v>
      </c>
      <c r="P412" s="103">
        <f>-(($U$2^2-O412^2)^(1/2))+$U$2</f>
        <v>141.553082932215</v>
      </c>
    </row>
    <row r="413" ht="16.5" spans="2:16">
      <c r="B413" s="24">
        <v>407</v>
      </c>
      <c r="C413" s="67" t="s">
        <v>453</v>
      </c>
      <c r="D413" s="81" t="s">
        <v>1345</v>
      </c>
      <c r="E413" s="69">
        <v>100</v>
      </c>
      <c r="F413" s="70">
        <v>480</v>
      </c>
      <c r="G413" s="71">
        <f t="shared" si="24"/>
        <v>208.441950060287</v>
      </c>
      <c r="H413" s="72">
        <f t="shared" si="25"/>
        <v>208.441950060287</v>
      </c>
      <c r="I413" s="41">
        <v>410</v>
      </c>
      <c r="J413" s="46">
        <f t="shared" si="23"/>
        <v>-3</v>
      </c>
      <c r="O413" s="105">
        <v>480</v>
      </c>
      <c r="P413" s="103">
        <f>-(($U$2^2-O413^2)^(1/2))+$U$2</f>
        <v>140.909644018878</v>
      </c>
    </row>
    <row r="414" ht="16.5" spans="2:16">
      <c r="B414" s="24">
        <v>408</v>
      </c>
      <c r="C414" s="67" t="s">
        <v>454</v>
      </c>
      <c r="D414" s="81" t="s">
        <v>1346</v>
      </c>
      <c r="E414" s="69">
        <v>100</v>
      </c>
      <c r="F414" s="70">
        <v>479</v>
      </c>
      <c r="G414" s="71">
        <f t="shared" si="24"/>
        <v>207.948222481214</v>
      </c>
      <c r="H414" s="72">
        <f t="shared" si="25"/>
        <v>207.948222481214</v>
      </c>
      <c r="I414" s="41">
        <v>411</v>
      </c>
      <c r="J414" s="46">
        <f t="shared" si="23"/>
        <v>-3</v>
      </c>
      <c r="O414" s="105">
        <v>479</v>
      </c>
      <c r="P414" s="103">
        <f>-(($U$2^2-O414^2)^(1/2))+$U$2</f>
        <v>140.268096173501</v>
      </c>
    </row>
    <row r="415" spans="2:16">
      <c r="B415" s="24">
        <v>409</v>
      </c>
      <c r="C415" s="119" t="s">
        <v>455</v>
      </c>
      <c r="D415" s="81" t="s">
        <v>455</v>
      </c>
      <c r="E415" s="69">
        <v>10</v>
      </c>
      <c r="F415" s="70">
        <v>478</v>
      </c>
      <c r="G415" s="71">
        <f t="shared" si="24"/>
        <v>207.455946502701</v>
      </c>
      <c r="H415" s="72">
        <f t="shared" si="25"/>
        <v>207.455946502701</v>
      </c>
      <c r="I415" s="41">
        <v>412</v>
      </c>
      <c r="J415" s="46">
        <f t="shared" si="23"/>
        <v>-3</v>
      </c>
      <c r="O415" s="105">
        <v>478</v>
      </c>
      <c r="P415" s="103">
        <f>-(($U$2^2-O415^2)^(1/2))+$U$2</f>
        <v>139.628434532685</v>
      </c>
    </row>
    <row r="416" spans="2:16">
      <c r="B416" s="24">
        <v>410</v>
      </c>
      <c r="C416" s="119" t="s">
        <v>456</v>
      </c>
      <c r="D416" s="81" t="s">
        <v>456</v>
      </c>
      <c r="E416" s="69">
        <v>10</v>
      </c>
      <c r="F416" s="70">
        <v>477</v>
      </c>
      <c r="G416" s="71">
        <f t="shared" si="24"/>
        <v>206.9651184057</v>
      </c>
      <c r="H416" s="72">
        <f t="shared" si="25"/>
        <v>206.9651184057</v>
      </c>
      <c r="I416" s="41">
        <v>413</v>
      </c>
      <c r="J416" s="46">
        <f t="shared" si="23"/>
        <v>-3</v>
      </c>
      <c r="O416" s="105">
        <v>477</v>
      </c>
      <c r="P416" s="103">
        <f>-(($U$2^2-O416^2)^(1/2))+$U$2</f>
        <v>138.990654263914</v>
      </c>
    </row>
    <row r="417" spans="2:16">
      <c r="B417" s="24">
        <v>411</v>
      </c>
      <c r="C417" s="119" t="s">
        <v>457</v>
      </c>
      <c r="D417" s="81" t="s">
        <v>457</v>
      </c>
      <c r="E417" s="69">
        <v>10</v>
      </c>
      <c r="F417" s="70">
        <v>476</v>
      </c>
      <c r="G417" s="71">
        <f t="shared" si="24"/>
        <v>206.475734494745</v>
      </c>
      <c r="H417" s="72">
        <f t="shared" si="25"/>
        <v>206.475734494745</v>
      </c>
      <c r="I417" s="41">
        <v>414</v>
      </c>
      <c r="J417" s="46">
        <f t="shared" si="23"/>
        <v>-3</v>
      </c>
      <c r="O417" s="105">
        <v>476</v>
      </c>
      <c r="P417" s="103">
        <f>-(($U$2^2-O417^2)^(1/2))+$U$2</f>
        <v>138.354750565309</v>
      </c>
    </row>
    <row r="418" spans="2:16">
      <c r="B418" s="24">
        <v>412</v>
      </c>
      <c r="C418" s="119" t="s">
        <v>458</v>
      </c>
      <c r="D418" s="81" t="s">
        <v>458</v>
      </c>
      <c r="E418" s="69">
        <v>10</v>
      </c>
      <c r="F418" s="70">
        <v>475</v>
      </c>
      <c r="G418" s="71">
        <f t="shared" si="24"/>
        <v>205.987791097748</v>
      </c>
      <c r="H418" s="72">
        <f t="shared" si="25"/>
        <v>205.987791097748</v>
      </c>
      <c r="I418" s="41">
        <v>415</v>
      </c>
      <c r="J418" s="46">
        <f t="shared" si="23"/>
        <v>-3</v>
      </c>
      <c r="O418" s="105">
        <v>475</v>
      </c>
      <c r="P418" s="103">
        <f>-(($U$2^2-O418^2)^(1/2))+$U$2</f>
        <v>137.720718665376</v>
      </c>
    </row>
    <row r="419" spans="2:16">
      <c r="B419" s="24">
        <v>413</v>
      </c>
      <c r="C419" s="119" t="s">
        <v>459</v>
      </c>
      <c r="D419" s="81" t="s">
        <v>459</v>
      </c>
      <c r="E419" s="69">
        <v>10</v>
      </c>
      <c r="F419" s="70">
        <v>474</v>
      </c>
      <c r="G419" s="71">
        <f t="shared" si="24"/>
        <v>205.501284565817</v>
      </c>
      <c r="H419" s="72">
        <f t="shared" si="25"/>
        <v>205.501284565817</v>
      </c>
      <c r="I419" s="41">
        <v>416</v>
      </c>
      <c r="J419" s="46">
        <f t="shared" si="23"/>
        <v>-3</v>
      </c>
      <c r="O419" s="105">
        <v>474</v>
      </c>
      <c r="P419" s="103">
        <f>-(($U$2^2-O419^2)^(1/2))+$U$2</f>
        <v>137.088553822756</v>
      </c>
    </row>
    <row r="420" spans="2:16">
      <c r="B420" s="24">
        <v>414</v>
      </c>
      <c r="C420" s="119" t="s">
        <v>460</v>
      </c>
      <c r="D420" s="81" t="s">
        <v>460</v>
      </c>
      <c r="E420" s="69">
        <v>10</v>
      </c>
      <c r="F420" s="70">
        <v>473</v>
      </c>
      <c r="G420" s="71">
        <f t="shared" si="24"/>
        <v>205.016211273064</v>
      </c>
      <c r="H420" s="72">
        <f t="shared" si="25"/>
        <v>205.016211273064</v>
      </c>
      <c r="I420" s="41">
        <v>417</v>
      </c>
      <c r="J420" s="46">
        <f t="shared" si="23"/>
        <v>-3</v>
      </c>
      <c r="O420" s="105">
        <v>473</v>
      </c>
      <c r="P420" s="103">
        <f>-(($U$2^2-O420^2)^(1/2))+$U$2</f>
        <v>136.458251325983</v>
      </c>
    </row>
    <row r="421" spans="2:16">
      <c r="B421" s="24">
        <v>415</v>
      </c>
      <c r="C421" s="119" t="s">
        <v>461</v>
      </c>
      <c r="D421" s="81" t="s">
        <v>461</v>
      </c>
      <c r="E421" s="69">
        <v>10</v>
      </c>
      <c r="F421" s="70">
        <v>472</v>
      </c>
      <c r="G421" s="71">
        <f t="shared" si="24"/>
        <v>204.532567616417</v>
      </c>
      <c r="H421" s="72">
        <f t="shared" si="25"/>
        <v>204.532567616417</v>
      </c>
      <c r="I421" s="41">
        <v>418</v>
      </c>
      <c r="J421" s="46">
        <f t="shared" si="23"/>
        <v>-3</v>
      </c>
      <c r="O421" s="105">
        <v>472</v>
      </c>
      <c r="P421" s="103">
        <f>-(($U$2^2-O421^2)^(1/2))+$U$2</f>
        <v>135.829806493238</v>
      </c>
    </row>
    <row r="422" spans="2:16">
      <c r="B422" s="24">
        <v>416</v>
      </c>
      <c r="C422" s="119" t="s">
        <v>462</v>
      </c>
      <c r="D422" s="81" t="s">
        <v>462</v>
      </c>
      <c r="E422" s="69">
        <v>10</v>
      </c>
      <c r="F422" s="70">
        <v>471</v>
      </c>
      <c r="G422" s="71">
        <f t="shared" si="24"/>
        <v>204.050350015438</v>
      </c>
      <c r="H422" s="72">
        <f t="shared" si="25"/>
        <v>204.050350015438</v>
      </c>
      <c r="I422" s="41">
        <v>419</v>
      </c>
      <c r="J422" s="46">
        <f t="shared" si="23"/>
        <v>-3</v>
      </c>
      <c r="O422" s="105">
        <v>471</v>
      </c>
      <c r="P422" s="103">
        <f>-(($U$2^2-O422^2)^(1/2))+$U$2</f>
        <v>135.203214672114</v>
      </c>
    </row>
    <row r="423" spans="2:16">
      <c r="B423" s="24">
        <v>417</v>
      </c>
      <c r="C423" s="119" t="s">
        <v>463</v>
      </c>
      <c r="D423" s="81" t="s">
        <v>463</v>
      </c>
      <c r="E423" s="69">
        <v>10</v>
      </c>
      <c r="F423" s="70">
        <v>470</v>
      </c>
      <c r="G423" s="71">
        <f t="shared" si="24"/>
        <v>203.56955491214</v>
      </c>
      <c r="H423" s="72">
        <f t="shared" si="25"/>
        <v>203.56955491214</v>
      </c>
      <c r="I423" s="41">
        <v>420</v>
      </c>
      <c r="J423" s="46">
        <f t="shared" si="23"/>
        <v>-3</v>
      </c>
      <c r="O423" s="105">
        <v>470</v>
      </c>
      <c r="P423" s="103">
        <f>-(($U$2^2-O423^2)^(1/2))+$U$2</f>
        <v>134.578471239373</v>
      </c>
    </row>
    <row r="424" spans="2:16">
      <c r="B424" s="24">
        <v>418</v>
      </c>
      <c r="C424" s="119" t="s">
        <v>464</v>
      </c>
      <c r="D424" s="81" t="s">
        <v>464</v>
      </c>
      <c r="E424" s="69">
        <v>10</v>
      </c>
      <c r="F424" s="70">
        <v>469</v>
      </c>
      <c r="G424" s="71">
        <f t="shared" si="24"/>
        <v>203.090178770805</v>
      </c>
      <c r="H424" s="72">
        <f t="shared" si="25"/>
        <v>203.090178770805</v>
      </c>
      <c r="I424" s="41">
        <v>421</v>
      </c>
      <c r="J424" s="46">
        <f t="shared" si="23"/>
        <v>-3</v>
      </c>
      <c r="O424" s="105">
        <v>469</v>
      </c>
      <c r="P424" s="103">
        <f>-(($U$2^2-O424^2)^(1/2))+$U$2</f>
        <v>133.955571600718</v>
      </c>
    </row>
    <row r="425" spans="2:16">
      <c r="B425" s="24">
        <v>419</v>
      </c>
      <c r="C425" s="119" t="s">
        <v>465</v>
      </c>
      <c r="D425" s="81" t="s">
        <v>465</v>
      </c>
      <c r="E425" s="69">
        <v>10</v>
      </c>
      <c r="F425" s="70">
        <v>468</v>
      </c>
      <c r="G425" s="71">
        <f t="shared" si="24"/>
        <v>202.612218077806</v>
      </c>
      <c r="H425" s="72">
        <f t="shared" si="25"/>
        <v>202.612218077806</v>
      </c>
      <c r="I425" s="41">
        <v>422</v>
      </c>
      <c r="J425" s="46">
        <f t="shared" si="23"/>
        <v>-3</v>
      </c>
      <c r="O425" s="105">
        <v>468</v>
      </c>
      <c r="P425" s="103">
        <f>-(($U$2^2-O425^2)^(1/2))+$U$2</f>
        <v>133.334511190554</v>
      </c>
    </row>
    <row r="426" spans="2:16">
      <c r="B426" s="24">
        <v>420</v>
      </c>
      <c r="C426" s="119" t="s">
        <v>466</v>
      </c>
      <c r="D426" s="81" t="s">
        <v>466</v>
      </c>
      <c r="E426" s="69">
        <v>10</v>
      </c>
      <c r="F426" s="70">
        <v>467</v>
      </c>
      <c r="G426" s="71">
        <f t="shared" si="24"/>
        <v>202.135669341431</v>
      </c>
      <c r="H426" s="72">
        <f t="shared" si="25"/>
        <v>202.135669341431</v>
      </c>
      <c r="I426" s="41">
        <v>423</v>
      </c>
      <c r="J426" s="46">
        <f t="shared" si="23"/>
        <v>-3</v>
      </c>
      <c r="O426" s="105">
        <v>467</v>
      </c>
      <c r="P426" s="103">
        <f>-(($U$2^2-O426^2)^(1/2))+$U$2</f>
        <v>132.715285471763</v>
      </c>
    </row>
    <row r="427" spans="2:16">
      <c r="B427" s="24">
        <v>421</v>
      </c>
      <c r="C427" s="119" t="s">
        <v>467</v>
      </c>
      <c r="D427" s="81" t="s">
        <v>467</v>
      </c>
      <c r="E427" s="69">
        <v>10</v>
      </c>
      <c r="F427" s="70">
        <v>466</v>
      </c>
      <c r="G427" s="71">
        <f t="shared" si="24"/>
        <v>201.660529091708</v>
      </c>
      <c r="H427" s="72">
        <f t="shared" si="25"/>
        <v>201.660529091708</v>
      </c>
      <c r="I427" s="41">
        <v>424</v>
      </c>
      <c r="J427" s="46">
        <f t="shared" si="23"/>
        <v>-3</v>
      </c>
      <c r="O427" s="105">
        <v>466</v>
      </c>
      <c r="P427" s="103">
        <f>-(($U$2^2-O427^2)^(1/2))+$U$2</f>
        <v>132.097889935476</v>
      </c>
    </row>
    <row r="428" spans="2:16">
      <c r="B428" s="24">
        <v>422</v>
      </c>
      <c r="C428" s="119" t="s">
        <v>468</v>
      </c>
      <c r="D428" s="81" t="s">
        <v>468</v>
      </c>
      <c r="E428" s="69">
        <v>10</v>
      </c>
      <c r="F428" s="70">
        <v>465</v>
      </c>
      <c r="G428" s="71">
        <f t="shared" si="24"/>
        <v>201.18679388023</v>
      </c>
      <c r="H428" s="72">
        <f t="shared" si="25"/>
        <v>201.18679388023</v>
      </c>
      <c r="I428" s="41">
        <v>425</v>
      </c>
      <c r="J428" s="46">
        <f t="shared" si="23"/>
        <v>-3</v>
      </c>
      <c r="O428" s="105">
        <v>465</v>
      </c>
      <c r="P428" s="103">
        <f>-(($U$2^2-O428^2)^(1/2))+$U$2</f>
        <v>131.482320100845</v>
      </c>
    </row>
    <row r="429" spans="2:16">
      <c r="B429" s="24">
        <v>423</v>
      </c>
      <c r="C429" s="119" t="s">
        <v>469</v>
      </c>
      <c r="D429" s="81" t="s">
        <v>469</v>
      </c>
      <c r="E429" s="69">
        <v>10</v>
      </c>
      <c r="F429" s="70">
        <v>464</v>
      </c>
      <c r="G429" s="71">
        <f t="shared" si="24"/>
        <v>200.714460279987</v>
      </c>
      <c r="H429" s="72">
        <f t="shared" si="25"/>
        <v>200.714460279987</v>
      </c>
      <c r="I429" s="41">
        <v>426</v>
      </c>
      <c r="J429" s="46">
        <f t="shared" si="23"/>
        <v>-3</v>
      </c>
      <c r="O429" s="105">
        <v>464</v>
      </c>
      <c r="P429" s="103">
        <f>-(($U$2^2-O429^2)^(1/2))+$U$2</f>
        <v>130.868571514826</v>
      </c>
    </row>
    <row r="430" spans="2:16">
      <c r="B430" s="24">
        <v>424</v>
      </c>
      <c r="C430" s="119" t="s">
        <v>470</v>
      </c>
      <c r="D430" s="81" t="s">
        <v>470</v>
      </c>
      <c r="E430" s="69">
        <v>10</v>
      </c>
      <c r="F430" s="70">
        <v>463</v>
      </c>
      <c r="G430" s="71">
        <f t="shared" si="24"/>
        <v>200.243524885195</v>
      </c>
      <c r="H430" s="72">
        <f t="shared" si="25"/>
        <v>200.243524885195</v>
      </c>
      <c r="I430" s="41">
        <v>427</v>
      </c>
      <c r="J430" s="46">
        <f t="shared" si="23"/>
        <v>-3</v>
      </c>
      <c r="O430" s="105">
        <v>463</v>
      </c>
      <c r="P430" s="103">
        <f>-(($U$2^2-O430^2)^(1/2))+$U$2</f>
        <v>130.256639751954</v>
      </c>
    </row>
    <row r="431" spans="2:16">
      <c r="B431" s="24">
        <v>425</v>
      </c>
      <c r="C431" s="119" t="s">
        <v>471</v>
      </c>
      <c r="D431" s="81" t="s">
        <v>471</v>
      </c>
      <c r="E431" s="69">
        <v>10</v>
      </c>
      <c r="F431" s="70">
        <v>462</v>
      </c>
      <c r="G431" s="71">
        <f t="shared" si="24"/>
        <v>199.773984311126</v>
      </c>
      <c r="H431" s="72">
        <f t="shared" si="25"/>
        <v>199.773984311126</v>
      </c>
      <c r="I431" s="41">
        <v>428</v>
      </c>
      <c r="J431" s="46">
        <f t="shared" si="23"/>
        <v>-3</v>
      </c>
      <c r="O431" s="105">
        <v>462</v>
      </c>
      <c r="P431" s="103">
        <f>-(($U$2^2-O431^2)^(1/2))+$U$2</f>
        <v>129.646520414128</v>
      </c>
    </row>
    <row r="432" spans="2:16">
      <c r="B432" s="24">
        <v>426</v>
      </c>
      <c r="C432" s="119" t="s">
        <v>472</v>
      </c>
      <c r="D432" s="81" t="s">
        <v>472</v>
      </c>
      <c r="E432" s="69">
        <v>10</v>
      </c>
      <c r="F432" s="70">
        <v>461</v>
      </c>
      <c r="G432" s="71">
        <f t="shared" si="24"/>
        <v>199.305835193948</v>
      </c>
      <c r="H432" s="72">
        <f t="shared" si="25"/>
        <v>199.305835193948</v>
      </c>
      <c r="I432" s="41">
        <v>429</v>
      </c>
      <c r="J432" s="46">
        <f t="shared" si="23"/>
        <v>-3</v>
      </c>
      <c r="O432" s="105">
        <v>461</v>
      </c>
      <c r="P432" s="103">
        <f>-(($U$2^2-O432^2)^(1/2))+$U$2</f>
        <v>129.038209130394</v>
      </c>
    </row>
    <row r="433" spans="2:16">
      <c r="B433" s="24">
        <v>427</v>
      </c>
      <c r="C433" s="119" t="s">
        <v>473</v>
      </c>
      <c r="D433" s="81" t="s">
        <v>473</v>
      </c>
      <c r="E433" s="69">
        <v>10</v>
      </c>
      <c r="F433" s="70">
        <v>460</v>
      </c>
      <c r="G433" s="71">
        <f t="shared" si="24"/>
        <v>198.839074190555</v>
      </c>
      <c r="H433" s="72">
        <f t="shared" si="25"/>
        <v>198.839074190555</v>
      </c>
      <c r="I433" s="41">
        <v>430</v>
      </c>
      <c r="J433" s="46">
        <f t="shared" si="23"/>
        <v>-3</v>
      </c>
      <c r="O433" s="105">
        <v>460</v>
      </c>
      <c r="P433" s="103">
        <f>-(($U$2^2-O433^2)^(1/2))+$U$2</f>
        <v>128.431701556733</v>
      </c>
    </row>
    <row r="434" spans="2:16">
      <c r="B434" s="24">
        <v>428</v>
      </c>
      <c r="C434" s="119" t="s">
        <v>474</v>
      </c>
      <c r="D434" s="81" t="s">
        <v>474</v>
      </c>
      <c r="E434" s="69">
        <v>10</v>
      </c>
      <c r="F434" s="70">
        <v>459</v>
      </c>
      <c r="G434" s="71">
        <f t="shared" si="24"/>
        <v>198.373697978407</v>
      </c>
      <c r="H434" s="72">
        <f t="shared" si="25"/>
        <v>198.373697978407</v>
      </c>
      <c r="I434" s="41">
        <v>431</v>
      </c>
      <c r="J434" s="46">
        <f t="shared" si="23"/>
        <v>-3</v>
      </c>
      <c r="O434" s="105">
        <v>459</v>
      </c>
      <c r="P434" s="103">
        <f>-(($U$2^2-O434^2)^(1/2))+$U$2</f>
        <v>127.82699337585</v>
      </c>
    </row>
    <row r="435" spans="2:16">
      <c r="B435" s="24">
        <v>429</v>
      </c>
      <c r="C435" s="119" t="s">
        <v>475</v>
      </c>
      <c r="D435" s="81" t="s">
        <v>475</v>
      </c>
      <c r="E435" s="69">
        <v>10</v>
      </c>
      <c r="F435" s="70">
        <v>458</v>
      </c>
      <c r="G435" s="71">
        <f t="shared" si="24"/>
        <v>197.909703255371</v>
      </c>
      <c r="H435" s="72">
        <f t="shared" si="25"/>
        <v>197.909703255371</v>
      </c>
      <c r="I435" s="41">
        <v>432</v>
      </c>
      <c r="J435" s="46">
        <f t="shared" si="23"/>
        <v>-3</v>
      </c>
      <c r="O435" s="105">
        <v>458</v>
      </c>
      <c r="P435" s="103">
        <f>-(($U$2^2-O435^2)^(1/2))+$U$2</f>
        <v>127.224080296964</v>
      </c>
    </row>
    <row r="436" spans="2:16">
      <c r="B436" s="24">
        <v>430</v>
      </c>
      <c r="C436" s="119" t="s">
        <v>476</v>
      </c>
      <c r="D436" s="81" t="s">
        <v>476</v>
      </c>
      <c r="E436" s="69">
        <v>10</v>
      </c>
      <c r="F436" s="70">
        <v>457</v>
      </c>
      <c r="G436" s="71">
        <f t="shared" si="24"/>
        <v>197.44708673956</v>
      </c>
      <c r="H436" s="72">
        <f t="shared" si="25"/>
        <v>197.44708673956</v>
      </c>
      <c r="I436" s="41">
        <v>433</v>
      </c>
      <c r="J436" s="46">
        <f t="shared" si="23"/>
        <v>-3</v>
      </c>
      <c r="O436" s="105">
        <v>457</v>
      </c>
      <c r="P436" s="103">
        <f>-(($U$2^2-O436^2)^(1/2))+$U$2</f>
        <v>126.622958055603</v>
      </c>
    </row>
    <row r="437" spans="2:16">
      <c r="B437" s="24">
        <v>431</v>
      </c>
      <c r="C437" s="119" t="s">
        <v>477</v>
      </c>
      <c r="D437" s="81" t="s">
        <v>477</v>
      </c>
      <c r="E437" s="69">
        <v>10</v>
      </c>
      <c r="F437" s="70">
        <v>456</v>
      </c>
      <c r="G437" s="71">
        <f t="shared" si="24"/>
        <v>196.985845169176</v>
      </c>
      <c r="H437" s="72">
        <f t="shared" si="25"/>
        <v>196.985845169176</v>
      </c>
      <c r="I437" s="41">
        <v>434</v>
      </c>
      <c r="J437" s="46">
        <f t="shared" si="23"/>
        <v>-3</v>
      </c>
      <c r="O437" s="105">
        <v>456</v>
      </c>
      <c r="P437" s="103">
        <f>-(($U$2^2-O437^2)^(1/2))+$U$2</f>
        <v>126.023622413398</v>
      </c>
    </row>
    <row r="438" spans="2:16">
      <c r="B438" s="24">
        <v>432</v>
      </c>
      <c r="C438" s="119" t="s">
        <v>478</v>
      </c>
      <c r="D438" s="81" t="s">
        <v>478</v>
      </c>
      <c r="E438" s="69">
        <v>10</v>
      </c>
      <c r="F438" s="70">
        <v>455</v>
      </c>
      <c r="G438" s="71">
        <f t="shared" si="24"/>
        <v>196.525975302354</v>
      </c>
      <c r="H438" s="72">
        <f t="shared" si="25"/>
        <v>196.525975302354</v>
      </c>
      <c r="I438" s="41">
        <v>435</v>
      </c>
      <c r="J438" s="46">
        <f t="shared" si="23"/>
        <v>-3</v>
      </c>
      <c r="O438" s="105">
        <v>455</v>
      </c>
      <c r="P438" s="103">
        <f>-(($U$2^2-O438^2)^(1/2))+$U$2</f>
        <v>125.426069157882</v>
      </c>
    </row>
    <row r="439" spans="2:16">
      <c r="B439" s="24">
        <v>433</v>
      </c>
      <c r="C439" s="119" t="s">
        <v>479</v>
      </c>
      <c r="D439" s="81" t="s">
        <v>479</v>
      </c>
      <c r="E439" s="69">
        <v>10</v>
      </c>
      <c r="F439" s="70">
        <v>454</v>
      </c>
      <c r="G439" s="71">
        <f t="shared" si="24"/>
        <v>196.067473917009</v>
      </c>
      <c r="H439" s="72">
        <f t="shared" si="25"/>
        <v>196.067473917009</v>
      </c>
      <c r="I439" s="41">
        <v>436</v>
      </c>
      <c r="J439" s="46">
        <f t="shared" si="23"/>
        <v>-3</v>
      </c>
      <c r="O439" s="105">
        <v>454</v>
      </c>
      <c r="P439" s="103">
        <f>-(($U$2^2-O439^2)^(1/2))+$U$2</f>
        <v>124.830294102288</v>
      </c>
    </row>
    <row r="440" spans="2:16">
      <c r="B440" s="24">
        <v>434</v>
      </c>
      <c r="C440" s="119" t="s">
        <v>480</v>
      </c>
      <c r="D440" s="81" t="s">
        <v>480</v>
      </c>
      <c r="E440" s="69">
        <v>10</v>
      </c>
      <c r="F440" s="70">
        <v>453</v>
      </c>
      <c r="G440" s="71">
        <f t="shared" si="24"/>
        <v>195.610337810683</v>
      </c>
      <c r="H440" s="72">
        <f t="shared" si="25"/>
        <v>195.610337810683</v>
      </c>
      <c r="I440" s="41">
        <v>437</v>
      </c>
      <c r="J440" s="46">
        <f t="shared" si="23"/>
        <v>-3</v>
      </c>
      <c r="O440" s="105">
        <v>453</v>
      </c>
      <c r="P440" s="103">
        <f>-(($U$2^2-O440^2)^(1/2))+$U$2</f>
        <v>124.236293085355</v>
      </c>
    </row>
    <row r="441" spans="2:16">
      <c r="B441" s="24">
        <v>435</v>
      </c>
      <c r="C441" s="119" t="s">
        <v>481</v>
      </c>
      <c r="D441" s="81" t="s">
        <v>481</v>
      </c>
      <c r="E441" s="69">
        <v>10</v>
      </c>
      <c r="F441" s="70">
        <v>452</v>
      </c>
      <c r="G441" s="71">
        <f t="shared" si="24"/>
        <v>195.154563800394</v>
      </c>
      <c r="H441" s="72">
        <f t="shared" si="25"/>
        <v>195.154563800394</v>
      </c>
      <c r="I441" s="41">
        <v>438</v>
      </c>
      <c r="J441" s="46">
        <f t="shared" si="23"/>
        <v>-3</v>
      </c>
      <c r="O441" s="105">
        <v>452</v>
      </c>
      <c r="P441" s="103">
        <f>-(($U$2^2-O441^2)^(1/2))+$U$2</f>
        <v>123.644061971126</v>
      </c>
    </row>
    <row r="442" spans="2:16">
      <c r="B442" s="24">
        <v>436</v>
      </c>
      <c r="C442" s="119" t="s">
        <v>482</v>
      </c>
      <c r="D442" s="81" t="s">
        <v>482</v>
      </c>
      <c r="E442" s="69">
        <v>10</v>
      </c>
      <c r="F442" s="70">
        <v>451</v>
      </c>
      <c r="G442" s="71">
        <f t="shared" si="24"/>
        <v>194.700148722485</v>
      </c>
      <c r="H442" s="72">
        <f t="shared" si="25"/>
        <v>194.700148722485</v>
      </c>
      <c r="I442" s="41">
        <v>439</v>
      </c>
      <c r="J442" s="46">
        <f t="shared" si="23"/>
        <v>-3</v>
      </c>
      <c r="O442" s="105">
        <v>451</v>
      </c>
      <c r="P442" s="103">
        <f>-(($U$2^2-O442^2)^(1/2))+$U$2</f>
        <v>123.053596648759</v>
      </c>
    </row>
    <row r="443" spans="2:16">
      <c r="B443" s="24">
        <v>437</v>
      </c>
      <c r="C443" s="119" t="s">
        <v>483</v>
      </c>
      <c r="D443" s="81" t="s">
        <v>483</v>
      </c>
      <c r="E443" s="69">
        <v>10</v>
      </c>
      <c r="F443" s="70">
        <v>450</v>
      </c>
      <c r="G443" s="71">
        <f t="shared" si="24"/>
        <v>194.247089432481</v>
      </c>
      <c r="H443" s="72">
        <f t="shared" si="25"/>
        <v>194.247089432481</v>
      </c>
      <c r="I443" s="41">
        <v>440</v>
      </c>
      <c r="J443" s="46">
        <f t="shared" si="23"/>
        <v>-3</v>
      </c>
      <c r="O443" s="105">
        <v>450</v>
      </c>
      <c r="P443" s="103">
        <f>-(($U$2^2-O443^2)^(1/2))+$U$2</f>
        <v>122.464893032331</v>
      </c>
    </row>
    <row r="444" spans="2:16">
      <c r="B444" s="24">
        <v>438</v>
      </c>
      <c r="C444" s="119" t="s">
        <v>484</v>
      </c>
      <c r="D444" s="81" t="s">
        <v>484</v>
      </c>
      <c r="E444" s="69">
        <v>10</v>
      </c>
      <c r="F444" s="70">
        <v>449</v>
      </c>
      <c r="G444" s="71">
        <f t="shared" si="24"/>
        <v>193.795382804937</v>
      </c>
      <c r="H444" s="72">
        <f t="shared" si="25"/>
        <v>193.795382804937</v>
      </c>
      <c r="I444" s="41">
        <v>441</v>
      </c>
      <c r="J444" s="46">
        <f t="shared" si="23"/>
        <v>-3</v>
      </c>
      <c r="O444" s="105">
        <v>449</v>
      </c>
      <c r="P444" s="103">
        <f>-(($U$2^2-O444^2)^(1/2))+$U$2</f>
        <v>121.877947060653</v>
      </c>
    </row>
    <row r="445" spans="2:16">
      <c r="B445" s="24">
        <v>439</v>
      </c>
      <c r="C445" s="119" t="s">
        <v>485</v>
      </c>
      <c r="D445" s="81" t="s">
        <v>485</v>
      </c>
      <c r="E445" s="69">
        <v>10</v>
      </c>
      <c r="F445" s="70">
        <v>448</v>
      </c>
      <c r="G445" s="71">
        <f t="shared" si="24"/>
        <v>193.345025733296</v>
      </c>
      <c r="H445" s="72">
        <f t="shared" si="25"/>
        <v>193.345025733296</v>
      </c>
      <c r="I445" s="41">
        <v>442</v>
      </c>
      <c r="J445" s="46">
        <f t="shared" si="23"/>
        <v>-3</v>
      </c>
      <c r="O445" s="105">
        <v>448</v>
      </c>
      <c r="P445" s="103">
        <f>-(($U$2^2-O445^2)^(1/2))+$U$2</f>
        <v>121.292754697075</v>
      </c>
    </row>
    <row r="446" spans="2:16">
      <c r="B446" s="24">
        <v>440</v>
      </c>
      <c r="C446" s="119" t="s">
        <v>486</v>
      </c>
      <c r="D446" s="81" t="s">
        <v>486</v>
      </c>
      <c r="E446" s="69">
        <v>10</v>
      </c>
      <c r="F446" s="70">
        <v>447</v>
      </c>
      <c r="G446" s="71">
        <f t="shared" si="24"/>
        <v>192.896015129746</v>
      </c>
      <c r="H446" s="72">
        <f t="shared" si="25"/>
        <v>192.896015129746</v>
      </c>
      <c r="I446" s="41">
        <v>443</v>
      </c>
      <c r="J446" s="46">
        <f t="shared" si="23"/>
        <v>-3</v>
      </c>
      <c r="O446" s="105">
        <v>447</v>
      </c>
      <c r="P446" s="103">
        <f>-(($U$2^2-O446^2)^(1/2))+$U$2</f>
        <v>120.709311929305</v>
      </c>
    </row>
    <row r="447" spans="2:16">
      <c r="B447" s="24">
        <v>441</v>
      </c>
      <c r="C447" s="119" t="s">
        <v>487</v>
      </c>
      <c r="D447" s="81" t="s">
        <v>487</v>
      </c>
      <c r="E447" s="69">
        <v>10</v>
      </c>
      <c r="F447" s="70">
        <v>446</v>
      </c>
      <c r="G447" s="71">
        <f t="shared" si="24"/>
        <v>192.448347925079</v>
      </c>
      <c r="H447" s="72">
        <f t="shared" si="25"/>
        <v>192.448347925079</v>
      </c>
      <c r="I447" s="41">
        <v>444</v>
      </c>
      <c r="J447" s="46">
        <f t="shared" si="23"/>
        <v>-3</v>
      </c>
      <c r="O447" s="105">
        <v>446</v>
      </c>
      <c r="P447" s="103">
        <f>-(($U$2^2-O447^2)^(1/2))+$U$2</f>
        <v>120.127614769225</v>
      </c>
    </row>
    <row r="448" spans="2:16">
      <c r="B448" s="24">
        <v>442</v>
      </c>
      <c r="C448" s="119" t="s">
        <v>488</v>
      </c>
      <c r="D448" s="81" t="s">
        <v>488</v>
      </c>
      <c r="E448" s="69">
        <v>10</v>
      </c>
      <c r="F448" s="70">
        <v>445</v>
      </c>
      <c r="G448" s="71">
        <f t="shared" si="24"/>
        <v>192.002021068546</v>
      </c>
      <c r="H448" s="72">
        <f t="shared" si="25"/>
        <v>192.002021068546</v>
      </c>
      <c r="I448" s="41">
        <v>445</v>
      </c>
      <c r="J448" s="46">
        <f t="shared" si="23"/>
        <v>-3</v>
      </c>
      <c r="O448" s="105">
        <v>445</v>
      </c>
      <c r="P448" s="103">
        <f>-(($U$2^2-O448^2)^(1/2))+$U$2</f>
        <v>119.547659252703</v>
      </c>
    </row>
    <row r="449" spans="2:16">
      <c r="B449" s="24">
        <v>443</v>
      </c>
      <c r="C449" s="119" t="s">
        <v>489</v>
      </c>
      <c r="D449" s="81" t="s">
        <v>489</v>
      </c>
      <c r="E449" s="69">
        <v>10</v>
      </c>
      <c r="F449" s="70">
        <v>444</v>
      </c>
      <c r="G449" s="71">
        <f t="shared" si="24"/>
        <v>191.557031527724</v>
      </c>
      <c r="H449" s="72">
        <f t="shared" si="25"/>
        <v>191.557031527724</v>
      </c>
      <c r="I449" s="41">
        <v>446</v>
      </c>
      <c r="J449" s="46">
        <f t="shared" si="23"/>
        <v>-3</v>
      </c>
      <c r="O449" s="105">
        <v>444</v>
      </c>
      <c r="P449" s="103">
        <f>-(($U$2^2-O449^2)^(1/2))+$U$2</f>
        <v>118.969441439418</v>
      </c>
    </row>
    <row r="450" spans="2:16">
      <c r="B450" s="24">
        <v>444</v>
      </c>
      <c r="C450" s="119" t="s">
        <v>490</v>
      </c>
      <c r="D450" s="81" t="s">
        <v>490</v>
      </c>
      <c r="E450" s="69">
        <v>10</v>
      </c>
      <c r="F450" s="70">
        <v>443</v>
      </c>
      <c r="G450" s="71">
        <f t="shared" si="24"/>
        <v>191.113376288373</v>
      </c>
      <c r="H450" s="72">
        <f t="shared" si="25"/>
        <v>191.113376288373</v>
      </c>
      <c r="I450" s="41">
        <v>447</v>
      </c>
      <c r="J450" s="46">
        <f t="shared" si="23"/>
        <v>-3</v>
      </c>
      <c r="O450" s="105">
        <v>443</v>
      </c>
      <c r="P450" s="103">
        <f>-(($U$2^2-O450^2)^(1/2))+$U$2</f>
        <v>118.392957412681</v>
      </c>
    </row>
    <row r="451" spans="2:16">
      <c r="B451" s="24">
        <v>445</v>
      </c>
      <c r="C451" s="119" t="s">
        <v>491</v>
      </c>
      <c r="D451" s="81" t="s">
        <v>491</v>
      </c>
      <c r="E451" s="69">
        <v>10</v>
      </c>
      <c r="F451" s="70">
        <v>442</v>
      </c>
      <c r="G451" s="71">
        <f t="shared" si="24"/>
        <v>190.671052354305</v>
      </c>
      <c r="H451" s="72">
        <f t="shared" si="25"/>
        <v>190.671052354305</v>
      </c>
      <c r="I451" s="41">
        <v>448</v>
      </c>
      <c r="J451" s="46">
        <f t="shared" si="23"/>
        <v>-3</v>
      </c>
      <c r="O451" s="105">
        <v>442</v>
      </c>
      <c r="P451" s="103">
        <f>-(($U$2^2-O451^2)^(1/2))+$U$2</f>
        <v>117.818203279252</v>
      </c>
    </row>
    <row r="452" spans="2:16">
      <c r="B452" s="24">
        <v>446</v>
      </c>
      <c r="C452" s="119" t="s">
        <v>492</v>
      </c>
      <c r="D452" s="81" t="s">
        <v>492</v>
      </c>
      <c r="E452" s="69">
        <v>10</v>
      </c>
      <c r="F452" s="70">
        <v>441</v>
      </c>
      <c r="G452" s="71">
        <f t="shared" si="24"/>
        <v>190.230056747244</v>
      </c>
      <c r="H452" s="72">
        <f t="shared" si="25"/>
        <v>190.230056747244</v>
      </c>
      <c r="I452" s="41">
        <v>449</v>
      </c>
      <c r="J452" s="46">
        <f t="shared" ref="J452:J515" si="26">B452-I452</f>
        <v>-3</v>
      </c>
      <c r="O452" s="105">
        <v>441</v>
      </c>
      <c r="P452" s="103">
        <f>-(($U$2^2-O452^2)^(1/2))+$U$2</f>
        <v>117.245175169172</v>
      </c>
    </row>
    <row r="453" spans="2:16">
      <c r="B453" s="24">
        <v>447</v>
      </c>
      <c r="C453" s="119" t="s">
        <v>493</v>
      </c>
      <c r="D453" s="81" t="s">
        <v>493</v>
      </c>
      <c r="E453" s="69">
        <v>10</v>
      </c>
      <c r="F453" s="70">
        <v>440</v>
      </c>
      <c r="G453" s="71">
        <f t="shared" si="24"/>
        <v>189.790386506697</v>
      </c>
      <c r="H453" s="72">
        <f t="shared" si="25"/>
        <v>189.790386506697</v>
      </c>
      <c r="I453" s="41">
        <v>450</v>
      </c>
      <c r="J453" s="46">
        <f t="shared" si="26"/>
        <v>-3</v>
      </c>
      <c r="O453" s="105">
        <v>440</v>
      </c>
      <c r="P453" s="103">
        <f>-(($U$2^2-O453^2)^(1/2))+$U$2</f>
        <v>116.673869235587</v>
      </c>
    </row>
    <row r="454" spans="2:16">
      <c r="B454" s="24">
        <v>448</v>
      </c>
      <c r="C454" s="119" t="s">
        <v>494</v>
      </c>
      <c r="D454" s="81" t="s">
        <v>494</v>
      </c>
      <c r="E454" s="69">
        <v>10</v>
      </c>
      <c r="F454" s="70">
        <v>439</v>
      </c>
      <c r="G454" s="71">
        <f t="shared" si="24"/>
        <v>189.35203868982</v>
      </c>
      <c r="H454" s="72">
        <f t="shared" si="25"/>
        <v>189.35203868982</v>
      </c>
      <c r="I454" s="41">
        <v>451</v>
      </c>
      <c r="J454" s="46">
        <f t="shared" si="26"/>
        <v>-3</v>
      </c>
      <c r="O454" s="105">
        <v>439</v>
      </c>
      <c r="P454" s="103">
        <f>-(($U$2^2-O454^2)^(1/2))+$U$2</f>
        <v>116.104281654575</v>
      </c>
    </row>
    <row r="455" spans="2:16">
      <c r="B455" s="24">
        <v>449</v>
      </c>
      <c r="C455" s="119" t="s">
        <v>495</v>
      </c>
      <c r="D455" s="81" t="s">
        <v>495</v>
      </c>
      <c r="E455" s="69">
        <v>10</v>
      </c>
      <c r="F455" s="70">
        <v>438</v>
      </c>
      <c r="G455" s="71">
        <f t="shared" si="24"/>
        <v>188.915010371285</v>
      </c>
      <c r="H455" s="72">
        <f t="shared" si="25"/>
        <v>188.915010371285</v>
      </c>
      <c r="I455" s="41">
        <v>452</v>
      </c>
      <c r="J455" s="46">
        <f t="shared" si="26"/>
        <v>-3</v>
      </c>
      <c r="O455" s="105">
        <v>438</v>
      </c>
      <c r="P455" s="103">
        <f>-(($U$2^2-O455^2)^(1/2))+$U$2</f>
        <v>115.536408624976</v>
      </c>
    </row>
    <row r="456" spans="2:16">
      <c r="B456" s="24">
        <v>450</v>
      </c>
      <c r="C456" s="119" t="s">
        <v>496</v>
      </c>
      <c r="D456" s="81" t="s">
        <v>496</v>
      </c>
      <c r="E456" s="69">
        <v>10</v>
      </c>
      <c r="F456" s="70">
        <v>437</v>
      </c>
      <c r="G456" s="71">
        <f t="shared" si="24"/>
        <v>188.479298643155</v>
      </c>
      <c r="H456" s="72">
        <f t="shared" si="25"/>
        <v>188.479298643155</v>
      </c>
      <c r="I456" s="41">
        <v>453</v>
      </c>
      <c r="J456" s="46">
        <f t="shared" si="26"/>
        <v>-3</v>
      </c>
      <c r="O456" s="105">
        <v>437</v>
      </c>
      <c r="P456" s="103">
        <f>-(($U$2^2-O456^2)^(1/2))+$U$2</f>
        <v>114.970246368227</v>
      </c>
    </row>
    <row r="457" spans="2:16">
      <c r="B457" s="24">
        <v>451</v>
      </c>
      <c r="C457" s="119" t="s">
        <v>497</v>
      </c>
      <c r="D457" s="81" t="s">
        <v>497</v>
      </c>
      <c r="E457" s="69">
        <v>10</v>
      </c>
      <c r="F457" s="70">
        <v>436</v>
      </c>
      <c r="G457" s="71">
        <f t="shared" si="24"/>
        <v>188.044900614752</v>
      </c>
      <c r="H457" s="72">
        <f t="shared" si="25"/>
        <v>188.044900614752</v>
      </c>
      <c r="I457" s="41">
        <v>454</v>
      </c>
      <c r="J457" s="46">
        <f t="shared" si="26"/>
        <v>-3</v>
      </c>
      <c r="O457" s="105">
        <v>436</v>
      </c>
      <c r="P457" s="103">
        <f>-(($U$2^2-O457^2)^(1/2))+$U$2</f>
        <v>114.405791128191</v>
      </c>
    </row>
    <row r="458" spans="2:16">
      <c r="B458" s="24">
        <v>452</v>
      </c>
      <c r="C458" s="119" t="s">
        <v>498</v>
      </c>
      <c r="D458" s="81" t="s">
        <v>498</v>
      </c>
      <c r="E458" s="69">
        <v>10</v>
      </c>
      <c r="F458" s="70">
        <v>435</v>
      </c>
      <c r="G458" s="71">
        <f t="shared" si="24"/>
        <v>187.611813412532</v>
      </c>
      <c r="H458" s="72">
        <f t="shared" si="25"/>
        <v>187.611813412532</v>
      </c>
      <c r="I458" s="41">
        <v>455</v>
      </c>
      <c r="J458" s="46">
        <f t="shared" si="26"/>
        <v>-3</v>
      </c>
      <c r="O458" s="105">
        <v>435</v>
      </c>
      <c r="P458" s="103">
        <f>-(($U$2^2-O458^2)^(1/2))+$U$2</f>
        <v>113.843039170996</v>
      </c>
    </row>
    <row r="459" spans="2:16">
      <c r="B459" s="24">
        <v>453</v>
      </c>
      <c r="C459" s="119" t="s">
        <v>499</v>
      </c>
      <c r="D459" s="81" t="s">
        <v>499</v>
      </c>
      <c r="E459" s="69">
        <v>10</v>
      </c>
      <c r="F459" s="70">
        <v>434</v>
      </c>
      <c r="G459" s="71">
        <f t="shared" si="24"/>
        <v>187.180034179959</v>
      </c>
      <c r="H459" s="72">
        <f t="shared" si="25"/>
        <v>187.180034179959</v>
      </c>
      <c r="I459" s="41">
        <v>456</v>
      </c>
      <c r="J459" s="46">
        <f t="shared" si="26"/>
        <v>-3</v>
      </c>
      <c r="O459" s="105">
        <v>434</v>
      </c>
      <c r="P459" s="103">
        <f>-(($U$2^2-O459^2)^(1/2))+$U$2</f>
        <v>113.281986784869</v>
      </c>
    </row>
    <row r="460" spans="2:16">
      <c r="B460" s="24">
        <v>454</v>
      </c>
      <c r="C460" s="119" t="s">
        <v>500</v>
      </c>
      <c r="D460" s="81" t="s">
        <v>500</v>
      </c>
      <c r="E460" s="69">
        <v>10</v>
      </c>
      <c r="F460" s="70">
        <v>433</v>
      </c>
      <c r="G460" s="71">
        <f t="shared" si="24"/>
        <v>186.74956007738</v>
      </c>
      <c r="H460" s="72">
        <f t="shared" si="25"/>
        <v>186.74956007738</v>
      </c>
      <c r="I460" s="41">
        <v>457</v>
      </c>
      <c r="J460" s="46">
        <f t="shared" si="26"/>
        <v>-3</v>
      </c>
      <c r="O460" s="105">
        <v>433</v>
      </c>
      <c r="P460" s="103">
        <f>-(($U$2^2-O460^2)^(1/2))+$U$2</f>
        <v>112.722630279975</v>
      </c>
    </row>
    <row r="461" spans="2:16">
      <c r="B461" s="24">
        <v>455</v>
      </c>
      <c r="C461" s="119" t="s">
        <v>501</v>
      </c>
      <c r="D461" s="81" t="s">
        <v>501</v>
      </c>
      <c r="E461" s="69">
        <v>10</v>
      </c>
      <c r="F461" s="70">
        <v>432</v>
      </c>
      <c r="G461" s="71">
        <f t="shared" si="24"/>
        <v>186.320388281903</v>
      </c>
      <c r="H461" s="72">
        <f t="shared" si="25"/>
        <v>186.320388281903</v>
      </c>
      <c r="I461" s="41">
        <v>458</v>
      </c>
      <c r="J461" s="46">
        <f t="shared" si="26"/>
        <v>-3</v>
      </c>
      <c r="O461" s="105">
        <v>432</v>
      </c>
      <c r="P461" s="103">
        <f>-(($U$2^2-O461^2)^(1/2))+$U$2</f>
        <v>112.164965988259</v>
      </c>
    </row>
    <row r="462" spans="2:16">
      <c r="B462" s="24">
        <v>456</v>
      </c>
      <c r="C462" s="119" t="s">
        <v>502</v>
      </c>
      <c r="D462" s="81" t="s">
        <v>502</v>
      </c>
      <c r="E462" s="69">
        <v>10</v>
      </c>
      <c r="F462" s="70">
        <v>431</v>
      </c>
      <c r="G462" s="71">
        <f t="shared" si="24"/>
        <v>185.892515987273</v>
      </c>
      <c r="H462" s="72">
        <f t="shared" si="25"/>
        <v>185.892515987273</v>
      </c>
      <c r="I462" s="41">
        <v>459</v>
      </c>
      <c r="J462" s="46">
        <f t="shared" si="26"/>
        <v>-3</v>
      </c>
      <c r="O462" s="105">
        <v>431</v>
      </c>
      <c r="P462" s="103">
        <f>-(($U$2^2-O462^2)^(1/2))+$U$2</f>
        <v>111.608990263282</v>
      </c>
    </row>
    <row r="463" spans="2:16">
      <c r="B463" s="24">
        <v>457</v>
      </c>
      <c r="C463" s="119" t="s">
        <v>503</v>
      </c>
      <c r="D463" s="81" t="s">
        <v>503</v>
      </c>
      <c r="E463" s="69">
        <v>10</v>
      </c>
      <c r="F463" s="70">
        <v>430</v>
      </c>
      <c r="G463" s="71">
        <f t="shared" si="24"/>
        <v>185.465940403755</v>
      </c>
      <c r="H463" s="72">
        <f t="shared" si="25"/>
        <v>185.465940403755</v>
      </c>
      <c r="I463" s="41">
        <v>460</v>
      </c>
      <c r="J463" s="46">
        <f t="shared" si="26"/>
        <v>-3</v>
      </c>
      <c r="O463" s="105">
        <v>430</v>
      </c>
      <c r="P463" s="103">
        <f>-(($U$2^2-O463^2)^(1/2))+$U$2</f>
        <v>111.054699480073</v>
      </c>
    </row>
    <row r="464" spans="2:16">
      <c r="B464" s="24">
        <v>458</v>
      </c>
      <c r="C464" s="119" t="s">
        <v>504</v>
      </c>
      <c r="D464" s="81" t="s">
        <v>504</v>
      </c>
      <c r="E464" s="69">
        <v>10</v>
      </c>
      <c r="F464" s="70">
        <v>429</v>
      </c>
      <c r="G464" s="71">
        <f t="shared" si="24"/>
        <v>185.040658758009</v>
      </c>
      <c r="H464" s="72">
        <f t="shared" si="25"/>
        <v>185.040658758009</v>
      </c>
      <c r="I464" s="41">
        <v>461</v>
      </c>
      <c r="J464" s="46">
        <f t="shared" si="26"/>
        <v>-3</v>
      </c>
      <c r="O464" s="105">
        <v>429</v>
      </c>
      <c r="P464" s="103">
        <f>-(($U$2^2-O464^2)^(1/2))+$U$2</f>
        <v>110.502090034964</v>
      </c>
    </row>
    <row r="465" spans="2:16">
      <c r="B465" s="24">
        <v>459</v>
      </c>
      <c r="C465" s="119" t="s">
        <v>505</v>
      </c>
      <c r="D465" s="81" t="s">
        <v>505</v>
      </c>
      <c r="E465" s="69">
        <v>10</v>
      </c>
      <c r="F465" s="70">
        <v>428</v>
      </c>
      <c r="G465" s="71">
        <f t="shared" si="24"/>
        <v>184.616668292976</v>
      </c>
      <c r="H465" s="72">
        <f t="shared" si="25"/>
        <v>184.616668292976</v>
      </c>
      <c r="I465" s="41">
        <v>462</v>
      </c>
      <c r="J465" s="46">
        <f t="shared" si="26"/>
        <v>-3</v>
      </c>
      <c r="O465" s="105">
        <v>428</v>
      </c>
      <c r="P465" s="103">
        <f>-(($U$2^2-O465^2)^(1/2))+$U$2</f>
        <v>109.951158345442</v>
      </c>
    </row>
    <row r="466" spans="2:16">
      <c r="B466" s="24">
        <v>460</v>
      </c>
      <c r="C466" s="119" t="s">
        <v>506</v>
      </c>
      <c r="D466" s="81" t="s">
        <v>506</v>
      </c>
      <c r="E466" s="69">
        <v>10</v>
      </c>
      <c r="F466" s="70">
        <v>427</v>
      </c>
      <c r="G466" s="71">
        <f t="shared" si="24"/>
        <v>184.193966267759</v>
      </c>
      <c r="H466" s="72">
        <f t="shared" si="25"/>
        <v>184.193966267759</v>
      </c>
      <c r="I466" s="41">
        <v>463</v>
      </c>
      <c r="J466" s="46">
        <f t="shared" si="26"/>
        <v>-3</v>
      </c>
      <c r="O466" s="105">
        <v>427</v>
      </c>
      <c r="P466" s="103">
        <f>-(($U$2^2-O466^2)^(1/2))+$U$2</f>
        <v>109.401900849996</v>
      </c>
    </row>
    <row r="467" spans="2:16">
      <c r="B467" s="24">
        <v>461</v>
      </c>
      <c r="C467" s="119" t="s">
        <v>507</v>
      </c>
      <c r="D467" s="81" t="s">
        <v>507</v>
      </c>
      <c r="E467" s="69">
        <v>10</v>
      </c>
      <c r="F467" s="70">
        <v>426</v>
      </c>
      <c r="G467" s="71">
        <f t="shared" si="24"/>
        <v>183.772549957508</v>
      </c>
      <c r="H467" s="72">
        <f t="shared" si="25"/>
        <v>183.772549957508</v>
      </c>
      <c r="I467" s="41">
        <v>464</v>
      </c>
      <c r="J467" s="46">
        <f t="shared" si="26"/>
        <v>-3</v>
      </c>
      <c r="O467" s="105">
        <v>426</v>
      </c>
      <c r="P467" s="103">
        <f>-(($U$2^2-O467^2)^(1/2))+$U$2</f>
        <v>108.854314007964</v>
      </c>
    </row>
    <row r="468" spans="2:16">
      <c r="B468" s="24">
        <v>462</v>
      </c>
      <c r="C468" s="119" t="s">
        <v>508</v>
      </c>
      <c r="D468" s="81" t="s">
        <v>508</v>
      </c>
      <c r="E468" s="69">
        <v>10</v>
      </c>
      <c r="F468" s="70">
        <v>425</v>
      </c>
      <c r="G468" s="71">
        <f t="shared" si="24"/>
        <v>183.352416653302</v>
      </c>
      <c r="H468" s="72">
        <f t="shared" si="25"/>
        <v>183.352416653302</v>
      </c>
      <c r="I468" s="41">
        <v>465</v>
      </c>
      <c r="J468" s="46">
        <f t="shared" si="26"/>
        <v>-3</v>
      </c>
      <c r="O468" s="105">
        <v>425</v>
      </c>
      <c r="P468" s="103">
        <f>-(($U$2^2-O468^2)^(1/2))+$U$2</f>
        <v>108.308394299387</v>
      </c>
    </row>
    <row r="469" spans="2:16">
      <c r="B469" s="24">
        <v>463</v>
      </c>
      <c r="C469" s="119" t="s">
        <v>509</v>
      </c>
      <c r="D469" s="81" t="s">
        <v>509</v>
      </c>
      <c r="E469" s="69">
        <v>10</v>
      </c>
      <c r="F469" s="70">
        <v>424</v>
      </c>
      <c r="G469" s="71">
        <f t="shared" si="24"/>
        <v>182.933563662041</v>
      </c>
      <c r="H469" s="72">
        <f t="shared" si="25"/>
        <v>182.933563662041</v>
      </c>
      <c r="I469" s="41">
        <v>466</v>
      </c>
      <c r="J469" s="46">
        <f t="shared" si="26"/>
        <v>-3</v>
      </c>
      <c r="O469" s="105">
        <v>424</v>
      </c>
      <c r="P469" s="103">
        <f>-(($U$2^2-O469^2)^(1/2))+$U$2</f>
        <v>107.764138224857</v>
      </c>
    </row>
    <row r="470" spans="2:16">
      <c r="B470" s="24">
        <v>464</v>
      </c>
      <c r="C470" s="119" t="s">
        <v>510</v>
      </c>
      <c r="D470" s="81" t="s">
        <v>510</v>
      </c>
      <c r="E470" s="69">
        <v>10</v>
      </c>
      <c r="F470" s="70">
        <v>423</v>
      </c>
      <c r="G470" s="71">
        <f t="shared" si="24"/>
        <v>182.515988306325</v>
      </c>
      <c r="H470" s="72">
        <f t="shared" si="25"/>
        <v>182.515988306325</v>
      </c>
      <c r="I470" s="41">
        <v>467</v>
      </c>
      <c r="J470" s="46">
        <f t="shared" si="26"/>
        <v>-3</v>
      </c>
      <c r="O470" s="105">
        <v>423</v>
      </c>
      <c r="P470" s="103">
        <f>-(($U$2^2-O470^2)^(1/2))+$U$2</f>
        <v>107.221542305373</v>
      </c>
    </row>
    <row r="471" spans="2:16">
      <c r="B471" s="24">
        <v>465</v>
      </c>
      <c r="C471" s="119" t="s">
        <v>511</v>
      </c>
      <c r="D471" s="81" t="s">
        <v>511</v>
      </c>
      <c r="E471" s="69">
        <v>10</v>
      </c>
      <c r="F471" s="70">
        <v>422</v>
      </c>
      <c r="G471" s="71">
        <f t="shared" si="24"/>
        <v>182.099687924352</v>
      </c>
      <c r="H471" s="72">
        <f t="shared" si="25"/>
        <v>182.099687924352</v>
      </c>
      <c r="I471" s="41">
        <v>468</v>
      </c>
      <c r="J471" s="46">
        <f t="shared" si="26"/>
        <v>-3</v>
      </c>
      <c r="O471" s="105">
        <v>422</v>
      </c>
      <c r="P471" s="103">
        <f>-(($U$2^2-O471^2)^(1/2))+$U$2</f>
        <v>106.680603082197</v>
      </c>
    </row>
    <row r="472" spans="2:16">
      <c r="B472" s="24">
        <v>466</v>
      </c>
      <c r="C472" s="119" t="s">
        <v>512</v>
      </c>
      <c r="D472" s="81" t="s">
        <v>512</v>
      </c>
      <c r="E472" s="69">
        <v>10</v>
      </c>
      <c r="F472" s="70">
        <v>421</v>
      </c>
      <c r="G472" s="71">
        <f t="shared" si="24"/>
        <v>181.684659869798</v>
      </c>
      <c r="H472" s="72">
        <f t="shared" si="25"/>
        <v>181.684659869798</v>
      </c>
      <c r="I472" s="41">
        <v>469</v>
      </c>
      <c r="J472" s="46">
        <f t="shared" si="26"/>
        <v>-3</v>
      </c>
      <c r="O472" s="105">
        <v>421</v>
      </c>
      <c r="P472" s="103">
        <f>-(($U$2^2-O472^2)^(1/2))+$U$2</f>
        <v>106.141317116706</v>
      </c>
    </row>
    <row r="473" spans="2:16">
      <c r="B473" s="24">
        <v>467</v>
      </c>
      <c r="C473" s="119" t="s">
        <v>513</v>
      </c>
      <c r="D473" s="81" t="s">
        <v>513</v>
      </c>
      <c r="E473" s="69">
        <v>10</v>
      </c>
      <c r="F473" s="70">
        <v>420</v>
      </c>
      <c r="G473" s="71">
        <f t="shared" si="24"/>
        <v>181.270901511714</v>
      </c>
      <c r="H473" s="72">
        <f t="shared" si="25"/>
        <v>181.270901511714</v>
      </c>
      <c r="I473" s="41">
        <v>470</v>
      </c>
      <c r="J473" s="46">
        <f t="shared" si="26"/>
        <v>-3</v>
      </c>
      <c r="O473" s="105">
        <v>420</v>
      </c>
      <c r="P473" s="103">
        <f>-(($U$2^2-O473^2)^(1/2))+$U$2</f>
        <v>105.603680990254</v>
      </c>
    </row>
    <row r="474" spans="2:16">
      <c r="B474" s="24">
        <v>468</v>
      </c>
      <c r="C474" s="119" t="s">
        <v>514</v>
      </c>
      <c r="D474" s="81" t="s">
        <v>514</v>
      </c>
      <c r="E474" s="69">
        <v>10</v>
      </c>
      <c r="F474" s="70">
        <v>419</v>
      </c>
      <c r="G474" s="71">
        <f t="shared" si="24"/>
        <v>180.858410234417</v>
      </c>
      <c r="H474" s="72">
        <f t="shared" si="25"/>
        <v>180.858410234417</v>
      </c>
      <c r="I474" s="41">
        <v>471</v>
      </c>
      <c r="J474" s="46">
        <f t="shared" si="26"/>
        <v>-3</v>
      </c>
      <c r="O474" s="105">
        <v>419</v>
      </c>
      <c r="P474" s="103">
        <f>-(($U$2^2-O474^2)^(1/2))+$U$2</f>
        <v>105.067691304031</v>
      </c>
    </row>
    <row r="475" spans="2:16">
      <c r="B475" s="24">
        <v>469</v>
      </c>
      <c r="C475" s="119" t="s">
        <v>515</v>
      </c>
      <c r="D475" s="81" t="s">
        <v>515</v>
      </c>
      <c r="E475" s="69">
        <v>10</v>
      </c>
      <c r="F475" s="70">
        <v>418</v>
      </c>
      <c r="G475" s="71">
        <f t="shared" ref="G475:G538" si="27">H475</f>
        <v>180.447183437377</v>
      </c>
      <c r="H475" s="72">
        <f t="shared" ref="H475:H538" si="28">P475*($Q$91-$Q$892)/($P$91-$P$892)+$Q$892-$P$892*($Q$91-$Q$892)/($P$91-$P$892)</f>
        <v>180.447183437377</v>
      </c>
      <c r="I475" s="41">
        <v>472</v>
      </c>
      <c r="J475" s="46">
        <f t="shared" si="26"/>
        <v>-3</v>
      </c>
      <c r="O475" s="105">
        <v>418</v>
      </c>
      <c r="P475" s="103">
        <f>-(($U$2^2-O475^2)^(1/2))+$U$2</f>
        <v>104.53334467892</v>
      </c>
    </row>
    <row r="476" spans="2:16">
      <c r="B476" s="24">
        <v>470</v>
      </c>
      <c r="C476" s="119" t="s">
        <v>516</v>
      </c>
      <c r="D476" s="81" t="s">
        <v>516</v>
      </c>
      <c r="E476" s="69">
        <v>10</v>
      </c>
      <c r="F476" s="70">
        <v>417</v>
      </c>
      <c r="G476" s="71">
        <f t="shared" si="27"/>
        <v>180.037218535119</v>
      </c>
      <c r="H476" s="72">
        <f t="shared" si="28"/>
        <v>180.037218535119</v>
      </c>
      <c r="I476" s="41">
        <v>473</v>
      </c>
      <c r="J476" s="46">
        <f t="shared" si="26"/>
        <v>-3</v>
      </c>
      <c r="O476" s="105">
        <v>417</v>
      </c>
      <c r="P476" s="103">
        <f>-(($U$2^2-O476^2)^(1/2))+$U$2</f>
        <v>104.000637755361</v>
      </c>
    </row>
    <row r="477" spans="2:16">
      <c r="B477" s="24">
        <v>471</v>
      </c>
      <c r="C477" s="119" t="s">
        <v>517</v>
      </c>
      <c r="D477" s="81" t="s">
        <v>517</v>
      </c>
      <c r="E477" s="69">
        <v>10</v>
      </c>
      <c r="F477" s="70">
        <v>416</v>
      </c>
      <c r="G477" s="71">
        <f t="shared" si="27"/>
        <v>179.62851295711</v>
      </c>
      <c r="H477" s="72">
        <f t="shared" si="28"/>
        <v>179.62851295711</v>
      </c>
      <c r="I477" s="41">
        <v>474</v>
      </c>
      <c r="J477" s="46">
        <f t="shared" si="26"/>
        <v>-3</v>
      </c>
      <c r="O477" s="105">
        <v>416</v>
      </c>
      <c r="P477" s="103">
        <f>-(($U$2^2-O477^2)^(1/2))+$U$2</f>
        <v>103.469567193216</v>
      </c>
    </row>
    <row r="478" spans="2:16">
      <c r="B478" s="24">
        <v>472</v>
      </c>
      <c r="C478" s="119" t="s">
        <v>518</v>
      </c>
      <c r="D478" s="81" t="s">
        <v>518</v>
      </c>
      <c r="E478" s="69">
        <v>10</v>
      </c>
      <c r="F478" s="70">
        <v>415</v>
      </c>
      <c r="G478" s="71">
        <f t="shared" si="27"/>
        <v>179.22106414766</v>
      </c>
      <c r="H478" s="72">
        <f t="shared" si="28"/>
        <v>179.22106414766</v>
      </c>
      <c r="I478" s="41">
        <v>475</v>
      </c>
      <c r="J478" s="46">
        <f t="shared" si="26"/>
        <v>-3</v>
      </c>
      <c r="O478" s="105">
        <v>415</v>
      </c>
      <c r="P478" s="103">
        <f>-(($U$2^2-O478^2)^(1/2))+$U$2</f>
        <v>102.940129671628</v>
      </c>
    </row>
    <row r="479" spans="2:16">
      <c r="B479" s="24">
        <v>473</v>
      </c>
      <c r="C479" s="119" t="s">
        <v>519</v>
      </c>
      <c r="D479" s="81" t="s">
        <v>519</v>
      </c>
      <c r="E479" s="69">
        <v>10</v>
      </c>
      <c r="F479" s="70">
        <v>414</v>
      </c>
      <c r="G479" s="71">
        <f t="shared" si="27"/>
        <v>178.814869565816</v>
      </c>
      <c r="H479" s="72">
        <f t="shared" si="28"/>
        <v>178.814869565816</v>
      </c>
      <c r="I479" s="41">
        <v>476</v>
      </c>
      <c r="J479" s="46">
        <f t="shared" si="26"/>
        <v>-3</v>
      </c>
      <c r="O479" s="105">
        <v>414</v>
      </c>
      <c r="P479" s="103">
        <f>-(($U$2^2-O479^2)^(1/2))+$U$2</f>
        <v>102.412321888893</v>
      </c>
    </row>
    <row r="480" spans="2:16">
      <c r="B480" s="24">
        <v>474</v>
      </c>
      <c r="C480" s="119" t="s">
        <v>520</v>
      </c>
      <c r="D480" s="81" t="s">
        <v>520</v>
      </c>
      <c r="E480" s="69">
        <v>10</v>
      </c>
      <c r="F480" s="70">
        <v>413</v>
      </c>
      <c r="G480" s="71">
        <f t="shared" si="27"/>
        <v>178.409926685261</v>
      </c>
      <c r="H480" s="72">
        <f t="shared" si="28"/>
        <v>178.409926685261</v>
      </c>
      <c r="I480" s="41">
        <v>477</v>
      </c>
      <c r="J480" s="46">
        <f t="shared" si="26"/>
        <v>-3</v>
      </c>
      <c r="O480" s="105">
        <v>413</v>
      </c>
      <c r="P480" s="103">
        <f>-(($U$2^2-O480^2)^(1/2))+$U$2</f>
        <v>101.886140562323</v>
      </c>
    </row>
    <row r="481" spans="2:16">
      <c r="B481" s="24">
        <v>475</v>
      </c>
      <c r="C481" s="119" t="s">
        <v>521</v>
      </c>
      <c r="D481" s="81" t="s">
        <v>521</v>
      </c>
      <c r="E481" s="69">
        <v>10</v>
      </c>
      <c r="F481" s="70">
        <v>412</v>
      </c>
      <c r="G481" s="71">
        <f t="shared" si="27"/>
        <v>178.00623299421</v>
      </c>
      <c r="H481" s="72">
        <f t="shared" si="28"/>
        <v>178.00623299421</v>
      </c>
      <c r="I481" s="41">
        <v>478</v>
      </c>
      <c r="J481" s="46">
        <f t="shared" si="26"/>
        <v>-3</v>
      </c>
      <c r="O481" s="105">
        <v>412</v>
      </c>
      <c r="P481" s="103">
        <f>-(($U$2^2-O481^2)^(1/2))+$U$2</f>
        <v>101.361582428115</v>
      </c>
    </row>
    <row r="482" spans="2:16">
      <c r="B482" s="24">
        <v>476</v>
      </c>
      <c r="C482" s="119" t="s">
        <v>522</v>
      </c>
      <c r="D482" s="81" t="s">
        <v>522</v>
      </c>
      <c r="E482" s="69">
        <v>10</v>
      </c>
      <c r="F482" s="70">
        <v>411</v>
      </c>
      <c r="G482" s="71">
        <f t="shared" si="27"/>
        <v>177.603785995314</v>
      </c>
      <c r="H482" s="72">
        <f t="shared" si="28"/>
        <v>177.603785995314</v>
      </c>
      <c r="I482" s="41">
        <v>479</v>
      </c>
      <c r="J482" s="46">
        <f t="shared" si="26"/>
        <v>-3</v>
      </c>
      <c r="O482" s="105">
        <v>411</v>
      </c>
      <c r="P482" s="103">
        <f>-(($U$2^2-O482^2)^(1/2))+$U$2</f>
        <v>100.83864424122</v>
      </c>
    </row>
    <row r="483" spans="2:16">
      <c r="B483" s="24">
        <v>477</v>
      </c>
      <c r="C483" s="119" t="s">
        <v>523</v>
      </c>
      <c r="D483" s="81" t="s">
        <v>523</v>
      </c>
      <c r="E483" s="69">
        <v>10</v>
      </c>
      <c r="F483" s="70">
        <v>410</v>
      </c>
      <c r="G483" s="71">
        <f t="shared" si="27"/>
        <v>177.202583205556</v>
      </c>
      <c r="H483" s="72">
        <f t="shared" si="28"/>
        <v>177.202583205556</v>
      </c>
      <c r="I483" s="41">
        <v>480</v>
      </c>
      <c r="J483" s="46">
        <f t="shared" si="26"/>
        <v>-3</v>
      </c>
      <c r="O483" s="105">
        <v>410</v>
      </c>
      <c r="P483" s="103">
        <f>-(($U$2^2-O483^2)^(1/2))+$U$2</f>
        <v>100.317322775218</v>
      </c>
    </row>
    <row r="484" spans="2:16">
      <c r="B484" s="24">
        <v>478</v>
      </c>
      <c r="C484" s="119" t="s">
        <v>524</v>
      </c>
      <c r="D484" s="81" t="s">
        <v>524</v>
      </c>
      <c r="E484" s="69">
        <v>10</v>
      </c>
      <c r="F484" s="70">
        <v>409</v>
      </c>
      <c r="G484" s="71">
        <f t="shared" si="27"/>
        <v>176.802622156156</v>
      </c>
      <c r="H484" s="72">
        <f t="shared" si="28"/>
        <v>176.802622156156</v>
      </c>
      <c r="I484" s="41">
        <v>481</v>
      </c>
      <c r="J484" s="46">
        <f t="shared" si="26"/>
        <v>-3</v>
      </c>
      <c r="O484" s="105">
        <v>409</v>
      </c>
      <c r="P484" s="103">
        <f>-(($U$2^2-O484^2)^(1/2))+$U$2</f>
        <v>99.7976148221828</v>
      </c>
    </row>
    <row r="485" spans="2:16">
      <c r="B485" s="24">
        <v>479</v>
      </c>
      <c r="C485" s="119" t="s">
        <v>525</v>
      </c>
      <c r="D485" s="81" t="s">
        <v>525</v>
      </c>
      <c r="E485" s="69">
        <v>10</v>
      </c>
      <c r="F485" s="70">
        <v>408</v>
      </c>
      <c r="G485" s="71">
        <f t="shared" si="27"/>
        <v>176.403900392472</v>
      </c>
      <c r="H485" s="72">
        <f t="shared" si="28"/>
        <v>176.403900392472</v>
      </c>
      <c r="I485" s="41">
        <v>482</v>
      </c>
      <c r="J485" s="46">
        <f t="shared" si="26"/>
        <v>-3</v>
      </c>
      <c r="O485" s="105">
        <v>408</v>
      </c>
      <c r="P485" s="103">
        <f>-(($U$2^2-O485^2)^(1/2))+$U$2</f>
        <v>99.2795171925608</v>
      </c>
    </row>
    <row r="486" spans="2:16">
      <c r="B486" s="24">
        <v>480</v>
      </c>
      <c r="C486" s="119" t="s">
        <v>526</v>
      </c>
      <c r="D486" s="81" t="s">
        <v>526</v>
      </c>
      <c r="E486" s="69">
        <v>10</v>
      </c>
      <c r="F486" s="70">
        <v>407</v>
      </c>
      <c r="G486" s="71">
        <f t="shared" si="27"/>
        <v>176.0064154739</v>
      </c>
      <c r="H486" s="72">
        <f t="shared" si="28"/>
        <v>176.0064154739</v>
      </c>
      <c r="I486" s="41">
        <v>483</v>
      </c>
      <c r="J486" s="46">
        <f t="shared" si="26"/>
        <v>-3</v>
      </c>
      <c r="O486" s="105">
        <v>407</v>
      </c>
      <c r="P486" s="103">
        <f>-(($U$2^2-O486^2)^(1/2))+$U$2</f>
        <v>98.763026715043</v>
      </c>
    </row>
    <row r="487" spans="2:16">
      <c r="B487" s="24">
        <v>481</v>
      </c>
      <c r="C487" s="119" t="s">
        <v>527</v>
      </c>
      <c r="D487" s="81" t="s">
        <v>527</v>
      </c>
      <c r="E487" s="69">
        <v>10</v>
      </c>
      <c r="F487" s="70">
        <v>406</v>
      </c>
      <c r="G487" s="71">
        <f t="shared" si="27"/>
        <v>175.610164973787</v>
      </c>
      <c r="H487" s="72">
        <f t="shared" si="28"/>
        <v>175.610164973787</v>
      </c>
      <c r="I487" s="41">
        <v>484</v>
      </c>
      <c r="J487" s="46">
        <f t="shared" si="26"/>
        <v>-3</v>
      </c>
      <c r="O487" s="105">
        <v>406</v>
      </c>
      <c r="P487" s="103">
        <f>-(($U$2^2-O487^2)^(1/2))+$U$2</f>
        <v>98.2481402364411</v>
      </c>
    </row>
    <row r="488" spans="2:16">
      <c r="B488" s="24">
        <v>482</v>
      </c>
      <c r="C488" s="119" t="s">
        <v>528</v>
      </c>
      <c r="D488" s="81" t="s">
        <v>528</v>
      </c>
      <c r="E488" s="69">
        <v>10</v>
      </c>
      <c r="F488" s="70">
        <v>405</v>
      </c>
      <c r="G488" s="71">
        <f t="shared" si="27"/>
        <v>175.215146479325</v>
      </c>
      <c r="H488" s="72">
        <f t="shared" si="28"/>
        <v>175.215146479325</v>
      </c>
      <c r="I488" s="41">
        <v>485</v>
      </c>
      <c r="J488" s="46">
        <f t="shared" si="26"/>
        <v>-3</v>
      </c>
      <c r="O488" s="105">
        <v>405</v>
      </c>
      <c r="P488" s="103">
        <f>-(($U$2^2-O488^2)^(1/2))+$U$2</f>
        <v>97.7348546215644</v>
      </c>
    </row>
    <row r="489" spans="2:16">
      <c r="B489" s="24">
        <v>483</v>
      </c>
      <c r="C489" s="119" t="s">
        <v>529</v>
      </c>
      <c r="D489" s="81" t="s">
        <v>529</v>
      </c>
      <c r="E489" s="69">
        <v>10</v>
      </c>
      <c r="F489" s="70">
        <v>404</v>
      </c>
      <c r="G489" s="71">
        <f t="shared" si="27"/>
        <v>174.821357591465</v>
      </c>
      <c r="H489" s="72">
        <f t="shared" si="28"/>
        <v>174.821357591465</v>
      </c>
      <c r="I489" s="41">
        <v>486</v>
      </c>
      <c r="J489" s="46">
        <f t="shared" si="26"/>
        <v>-3</v>
      </c>
      <c r="O489" s="105">
        <v>404</v>
      </c>
      <c r="P489" s="103">
        <f>-(($U$2^2-O489^2)^(1/2))+$U$2</f>
        <v>97.2231667530972</v>
      </c>
    </row>
    <row r="490" spans="2:16">
      <c r="B490" s="24">
        <v>484</v>
      </c>
      <c r="C490" s="119" t="s">
        <v>530</v>
      </c>
      <c r="D490" s="81" t="s">
        <v>530</v>
      </c>
      <c r="E490" s="69">
        <v>10</v>
      </c>
      <c r="F490" s="70">
        <v>403</v>
      </c>
      <c r="G490" s="71">
        <f t="shared" si="27"/>
        <v>174.428795924824</v>
      </c>
      <c r="H490" s="72">
        <f t="shared" si="28"/>
        <v>174.428795924824</v>
      </c>
      <c r="I490" s="41">
        <v>487</v>
      </c>
      <c r="J490" s="46">
        <f t="shared" si="26"/>
        <v>-3</v>
      </c>
      <c r="O490" s="105">
        <v>403</v>
      </c>
      <c r="P490" s="103">
        <f>-(($U$2^2-O490^2)^(1/2))+$U$2</f>
        <v>96.7130735314781</v>
      </c>
    </row>
    <row r="491" spans="2:16">
      <c r="B491" s="24">
        <v>485</v>
      </c>
      <c r="C491" s="119" t="s">
        <v>531</v>
      </c>
      <c r="D491" s="81" t="s">
        <v>531</v>
      </c>
      <c r="E491" s="69">
        <v>10</v>
      </c>
      <c r="F491" s="70">
        <v>402</v>
      </c>
      <c r="G491" s="71">
        <f t="shared" si="27"/>
        <v>174.037459107585</v>
      </c>
      <c r="H491" s="72">
        <f t="shared" si="28"/>
        <v>174.037459107585</v>
      </c>
      <c r="I491" s="41">
        <v>488</v>
      </c>
      <c r="J491" s="46">
        <f t="shared" si="26"/>
        <v>-3</v>
      </c>
      <c r="O491" s="105">
        <v>402</v>
      </c>
      <c r="P491" s="103">
        <f>-(($U$2^2-O491^2)^(1/2))+$U$2</f>
        <v>96.2045718747803</v>
      </c>
    </row>
    <row r="492" spans="2:16">
      <c r="B492" s="24">
        <v>486</v>
      </c>
      <c r="C492" s="119" t="s">
        <v>532</v>
      </c>
      <c r="D492" s="81" t="s">
        <v>532</v>
      </c>
      <c r="E492" s="69">
        <v>10</v>
      </c>
      <c r="F492" s="70">
        <v>401</v>
      </c>
      <c r="G492" s="71">
        <f t="shared" si="27"/>
        <v>173.647344781415</v>
      </c>
      <c r="H492" s="72">
        <f t="shared" si="28"/>
        <v>173.647344781415</v>
      </c>
      <c r="I492" s="41">
        <v>489</v>
      </c>
      <c r="J492" s="46">
        <f t="shared" si="26"/>
        <v>-3</v>
      </c>
      <c r="O492" s="105">
        <v>401</v>
      </c>
      <c r="P492" s="103">
        <f>-(($U$2^2-O492^2)^(1/2))+$U$2</f>
        <v>95.6976587185925</v>
      </c>
    </row>
    <row r="493" spans="2:16">
      <c r="B493" s="24">
        <v>487</v>
      </c>
      <c r="C493" s="119" t="s">
        <v>533</v>
      </c>
      <c r="D493" s="81" t="s">
        <v>533</v>
      </c>
      <c r="E493" s="69">
        <v>10</v>
      </c>
      <c r="F493" s="70">
        <v>400</v>
      </c>
      <c r="G493" s="71">
        <f t="shared" si="27"/>
        <v>173.258450601369</v>
      </c>
      <c r="H493" s="72">
        <f t="shared" si="28"/>
        <v>173.258450601369</v>
      </c>
      <c r="I493" s="41">
        <v>490</v>
      </c>
      <c r="J493" s="46">
        <f t="shared" si="26"/>
        <v>-3</v>
      </c>
      <c r="O493" s="105">
        <v>400</v>
      </c>
      <c r="P493" s="103">
        <f>-(($U$2^2-O493^2)^(1/2))+$U$2</f>
        <v>95.1923310159015</v>
      </c>
    </row>
    <row r="494" spans="2:16">
      <c r="B494" s="24">
        <v>488</v>
      </c>
      <c r="C494" s="119" t="s">
        <v>534</v>
      </c>
      <c r="D494" s="81" t="s">
        <v>534</v>
      </c>
      <c r="E494" s="69">
        <v>10</v>
      </c>
      <c r="F494" s="70">
        <v>399</v>
      </c>
      <c r="G494" s="71">
        <f t="shared" si="27"/>
        <v>172.870774235801</v>
      </c>
      <c r="H494" s="72">
        <f t="shared" si="28"/>
        <v>172.870774235801</v>
      </c>
      <c r="I494" s="41">
        <v>491</v>
      </c>
      <c r="J494" s="46">
        <f t="shared" si="26"/>
        <v>-3</v>
      </c>
      <c r="O494" s="105">
        <v>399</v>
      </c>
      <c r="P494" s="103">
        <f>-(($U$2^2-O494^2)^(1/2))+$U$2</f>
        <v>94.6885857369756</v>
      </c>
    </row>
    <row r="495" spans="2:16">
      <c r="B495" s="24">
        <v>489</v>
      </c>
      <c r="C495" s="119" t="s">
        <v>535</v>
      </c>
      <c r="D495" s="81" t="s">
        <v>535</v>
      </c>
      <c r="E495" s="69">
        <v>10</v>
      </c>
      <c r="F495" s="70">
        <v>398</v>
      </c>
      <c r="G495" s="71">
        <f t="shared" si="27"/>
        <v>172.484313366277</v>
      </c>
      <c r="H495" s="72">
        <f t="shared" si="28"/>
        <v>172.484313366277</v>
      </c>
      <c r="I495" s="41">
        <v>492</v>
      </c>
      <c r="J495" s="46">
        <f t="shared" si="26"/>
        <v>-3</v>
      </c>
      <c r="O495" s="105">
        <v>398</v>
      </c>
      <c r="P495" s="103">
        <f>-(($U$2^2-O495^2)^(1/2))+$U$2</f>
        <v>94.1864198692491</v>
      </c>
    </row>
    <row r="496" spans="2:16">
      <c r="B496" s="24">
        <v>490</v>
      </c>
      <c r="C496" s="119" t="s">
        <v>536</v>
      </c>
      <c r="D496" s="81" t="s">
        <v>536</v>
      </c>
      <c r="E496" s="69">
        <v>10</v>
      </c>
      <c r="F496" s="70">
        <v>397</v>
      </c>
      <c r="G496" s="71">
        <f t="shared" si="27"/>
        <v>172.099065687485</v>
      </c>
      <c r="H496" s="72">
        <f t="shared" si="28"/>
        <v>172.099065687485</v>
      </c>
      <c r="I496" s="41">
        <v>493</v>
      </c>
      <c r="J496" s="46">
        <f t="shared" si="26"/>
        <v>-3</v>
      </c>
      <c r="O496" s="105">
        <v>397</v>
      </c>
      <c r="P496" s="103">
        <f>-(($U$2^2-O496^2)^(1/2))+$U$2</f>
        <v>93.6858304172083</v>
      </c>
    </row>
    <row r="497" spans="2:16">
      <c r="B497" s="24">
        <v>491</v>
      </c>
      <c r="C497" s="119" t="s">
        <v>537</v>
      </c>
      <c r="D497" s="81" t="s">
        <v>537</v>
      </c>
      <c r="E497" s="69">
        <v>10</v>
      </c>
      <c r="F497" s="70">
        <v>396</v>
      </c>
      <c r="G497" s="71">
        <f t="shared" si="27"/>
        <v>171.715028907148</v>
      </c>
      <c r="H497" s="72">
        <f t="shared" si="28"/>
        <v>171.715028907148</v>
      </c>
      <c r="I497" s="41">
        <v>494</v>
      </c>
      <c r="J497" s="46">
        <f t="shared" si="26"/>
        <v>-3</v>
      </c>
      <c r="O497" s="105">
        <v>396</v>
      </c>
      <c r="P497" s="103">
        <f>-(($U$2^2-O497^2)^(1/2))+$U$2</f>
        <v>93.1868144022773</v>
      </c>
    </row>
    <row r="498" spans="2:16">
      <c r="B498" s="24">
        <v>492</v>
      </c>
      <c r="C498" s="119" t="s">
        <v>538</v>
      </c>
      <c r="D498" s="81" t="s">
        <v>538</v>
      </c>
      <c r="E498" s="69">
        <v>10</v>
      </c>
      <c r="F498" s="70">
        <v>395</v>
      </c>
      <c r="G498" s="71">
        <f t="shared" si="27"/>
        <v>171.332200745939</v>
      </c>
      <c r="H498" s="72">
        <f t="shared" si="28"/>
        <v>171.332200745939</v>
      </c>
      <c r="I498" s="41">
        <v>495</v>
      </c>
      <c r="J498" s="46">
        <f t="shared" si="26"/>
        <v>-3</v>
      </c>
      <c r="O498" s="105">
        <v>395</v>
      </c>
      <c r="P498" s="103">
        <f>-(($U$2^2-O498^2)^(1/2))+$U$2</f>
        <v>92.6893688627066</v>
      </c>
    </row>
    <row r="499" spans="2:16">
      <c r="B499" s="24">
        <v>493</v>
      </c>
      <c r="C499" s="119" t="s">
        <v>539</v>
      </c>
      <c r="D499" s="81" t="s">
        <v>539</v>
      </c>
      <c r="E499" s="69">
        <v>10</v>
      </c>
      <c r="F499" s="70">
        <v>394</v>
      </c>
      <c r="G499" s="71">
        <f t="shared" si="27"/>
        <v>170.950578937395</v>
      </c>
      <c r="H499" s="72">
        <f t="shared" si="28"/>
        <v>170.950578937395</v>
      </c>
      <c r="I499" s="41">
        <v>496</v>
      </c>
      <c r="J499" s="46">
        <f t="shared" si="26"/>
        <v>-3</v>
      </c>
      <c r="O499" s="105">
        <v>394</v>
      </c>
      <c r="P499" s="103">
        <f>-(($U$2^2-O499^2)^(1/2))+$U$2</f>
        <v>92.1934908534613</v>
      </c>
    </row>
    <row r="500" spans="2:16">
      <c r="B500" s="24">
        <v>494</v>
      </c>
      <c r="C500" s="119" t="s">
        <v>540</v>
      </c>
      <c r="D500" s="81" t="s">
        <v>540</v>
      </c>
      <c r="E500" s="69">
        <v>10</v>
      </c>
      <c r="F500" s="70">
        <v>393</v>
      </c>
      <c r="G500" s="71">
        <f t="shared" si="27"/>
        <v>170.57016122783</v>
      </c>
      <c r="H500" s="72">
        <f t="shared" si="28"/>
        <v>170.57016122783</v>
      </c>
      <c r="I500" s="41">
        <v>497</v>
      </c>
      <c r="J500" s="46">
        <f t="shared" si="26"/>
        <v>-3</v>
      </c>
      <c r="O500" s="105">
        <v>393</v>
      </c>
      <c r="P500" s="103">
        <f>-(($U$2^2-O500^2)^(1/2))+$U$2</f>
        <v>91.6991774461111</v>
      </c>
    </row>
    <row r="501" spans="2:16">
      <c r="B501" s="24">
        <v>495</v>
      </c>
      <c r="C501" s="119" t="s">
        <v>541</v>
      </c>
      <c r="D501" s="81" t="s">
        <v>541</v>
      </c>
      <c r="E501" s="69">
        <v>10</v>
      </c>
      <c r="F501" s="70">
        <v>392</v>
      </c>
      <c r="G501" s="71">
        <f t="shared" si="27"/>
        <v>170.190945376255</v>
      </c>
      <c r="H501" s="72">
        <f t="shared" si="28"/>
        <v>170.190945376255</v>
      </c>
      <c r="I501" s="41">
        <v>498</v>
      </c>
      <c r="J501" s="46">
        <f t="shared" si="26"/>
        <v>-3</v>
      </c>
      <c r="O501" s="105">
        <v>392</v>
      </c>
      <c r="P501" s="103">
        <f>-(($U$2^2-O501^2)^(1/2))+$U$2</f>
        <v>91.2064257287211</v>
      </c>
    </row>
    <row r="502" spans="2:16">
      <c r="B502" s="24">
        <v>496</v>
      </c>
      <c r="C502" s="119" t="s">
        <v>542</v>
      </c>
      <c r="D502" s="81" t="s">
        <v>542</v>
      </c>
      <c r="E502" s="69">
        <v>10</v>
      </c>
      <c r="F502" s="70">
        <v>391</v>
      </c>
      <c r="G502" s="71">
        <f t="shared" si="27"/>
        <v>169.812929154289</v>
      </c>
      <c r="H502" s="72">
        <f t="shared" si="28"/>
        <v>169.812929154289</v>
      </c>
      <c r="I502" s="41">
        <v>499</v>
      </c>
      <c r="J502" s="46">
        <f t="shared" si="26"/>
        <v>-3</v>
      </c>
      <c r="O502" s="105">
        <v>391</v>
      </c>
      <c r="P502" s="103">
        <f>-(($U$2^2-O502^2)^(1/2))+$U$2</f>
        <v>90.7152328057433</v>
      </c>
    </row>
    <row r="503" spans="2:16">
      <c r="B503" s="24">
        <v>497</v>
      </c>
      <c r="C503" s="119" t="s">
        <v>543</v>
      </c>
      <c r="D503" s="81" t="s">
        <v>543</v>
      </c>
      <c r="E503" s="69">
        <v>10</v>
      </c>
      <c r="F503" s="70">
        <v>390</v>
      </c>
      <c r="G503" s="71">
        <f t="shared" si="27"/>
        <v>169.436110346083</v>
      </c>
      <c r="H503" s="72">
        <f t="shared" si="28"/>
        <v>169.436110346083</v>
      </c>
      <c r="I503" s="41">
        <v>500</v>
      </c>
      <c r="J503" s="46">
        <f t="shared" si="26"/>
        <v>-3</v>
      </c>
      <c r="O503" s="105">
        <v>390</v>
      </c>
      <c r="P503" s="103">
        <f>-(($U$2^2-O503^2)^(1/2))+$U$2</f>
        <v>90.2255957979098</v>
      </c>
    </row>
    <row r="504" spans="2:16">
      <c r="B504" s="24">
        <v>498</v>
      </c>
      <c r="C504" s="119" t="s">
        <v>544</v>
      </c>
      <c r="D504" s="81" t="s">
        <v>544</v>
      </c>
      <c r="E504" s="69">
        <v>10</v>
      </c>
      <c r="F504" s="70">
        <v>389</v>
      </c>
      <c r="G504" s="71">
        <f t="shared" si="27"/>
        <v>169.060486748232</v>
      </c>
      <c r="H504" s="72">
        <f t="shared" si="28"/>
        <v>169.060486748232</v>
      </c>
      <c r="I504" s="41">
        <v>501</v>
      </c>
      <c r="J504" s="46">
        <f t="shared" si="26"/>
        <v>-3</v>
      </c>
      <c r="O504" s="105">
        <v>389</v>
      </c>
      <c r="P504" s="103">
        <f>-(($U$2^2-O504^2)^(1/2))+$U$2</f>
        <v>89.737511842126</v>
      </c>
    </row>
    <row r="505" spans="2:16">
      <c r="B505" s="24">
        <v>499</v>
      </c>
      <c r="C505" s="119" t="s">
        <v>545</v>
      </c>
      <c r="D505" s="81" t="s">
        <v>545</v>
      </c>
      <c r="E505" s="69">
        <v>10</v>
      </c>
      <c r="F505" s="70">
        <v>388</v>
      </c>
      <c r="G505" s="71">
        <f t="shared" si="27"/>
        <v>168.686056169701</v>
      </c>
      <c r="H505" s="72">
        <f t="shared" si="28"/>
        <v>168.686056169701</v>
      </c>
      <c r="I505" s="41">
        <v>502</v>
      </c>
      <c r="J505" s="46">
        <f t="shared" si="26"/>
        <v>-3</v>
      </c>
      <c r="O505" s="105">
        <v>388</v>
      </c>
      <c r="P505" s="103">
        <f>-(($U$2^2-O505^2)^(1/2))+$U$2</f>
        <v>89.2509780913657</v>
      </c>
    </row>
    <row r="506" spans="2:16">
      <c r="B506" s="24">
        <v>500</v>
      </c>
      <c r="C506" s="119" t="s">
        <v>546</v>
      </c>
      <c r="D506" s="81" t="s">
        <v>546</v>
      </c>
      <c r="E506" s="69">
        <v>10</v>
      </c>
      <c r="F506" s="70">
        <v>387</v>
      </c>
      <c r="G506" s="71">
        <f t="shared" si="27"/>
        <v>168.312816431736</v>
      </c>
      <c r="H506" s="72">
        <f t="shared" si="28"/>
        <v>168.312816431736</v>
      </c>
      <c r="I506" s="41">
        <v>503</v>
      </c>
      <c r="J506" s="46">
        <f t="shared" si="26"/>
        <v>-3</v>
      </c>
      <c r="O506" s="105">
        <v>387</v>
      </c>
      <c r="P506" s="103">
        <f>-(($U$2^2-O506^2)^(1/2))+$U$2</f>
        <v>88.7659917145668</v>
      </c>
    </row>
    <row r="507" spans="2:16">
      <c r="B507" s="24">
        <v>501</v>
      </c>
      <c r="C507" s="119" t="s">
        <v>547</v>
      </c>
      <c r="D507" s="81" t="s">
        <v>547</v>
      </c>
      <c r="E507" s="69">
        <v>10</v>
      </c>
      <c r="F507" s="70">
        <v>386</v>
      </c>
      <c r="G507" s="71">
        <f t="shared" si="27"/>
        <v>167.940765367792</v>
      </c>
      <c r="H507" s="72">
        <f t="shared" si="28"/>
        <v>167.940765367792</v>
      </c>
      <c r="I507" s="41">
        <v>504</v>
      </c>
      <c r="J507" s="46">
        <f t="shared" si="26"/>
        <v>-3</v>
      </c>
      <c r="O507" s="105">
        <v>386</v>
      </c>
      <c r="P507" s="103">
        <f>-(($U$2^2-O507^2)^(1/2))+$U$2</f>
        <v>88.2825498965275</v>
      </c>
    </row>
    <row r="508" spans="2:16">
      <c r="B508" s="24">
        <v>502</v>
      </c>
      <c r="C508" s="119" t="s">
        <v>548</v>
      </c>
      <c r="D508" s="81" t="s">
        <v>548</v>
      </c>
      <c r="E508" s="69">
        <v>10</v>
      </c>
      <c r="F508" s="70">
        <v>385</v>
      </c>
      <c r="G508" s="71">
        <f t="shared" si="27"/>
        <v>167.569900823451</v>
      </c>
      <c r="H508" s="72">
        <f t="shared" si="28"/>
        <v>167.569900823451</v>
      </c>
      <c r="I508" s="41">
        <v>505</v>
      </c>
      <c r="J508" s="46">
        <f t="shared" si="26"/>
        <v>-3</v>
      </c>
      <c r="O508" s="105">
        <v>385</v>
      </c>
      <c r="P508" s="103">
        <f>-(($U$2^2-O508^2)^(1/2))+$U$2</f>
        <v>87.8006498378045</v>
      </c>
    </row>
    <row r="509" spans="2:16">
      <c r="B509" s="24">
        <v>503</v>
      </c>
      <c r="C509" s="119" t="s">
        <v>549</v>
      </c>
      <c r="D509" s="81" t="s">
        <v>549</v>
      </c>
      <c r="E509" s="69">
        <v>10</v>
      </c>
      <c r="F509" s="70">
        <v>384</v>
      </c>
      <c r="G509" s="71">
        <f t="shared" si="27"/>
        <v>167.200220656344</v>
      </c>
      <c r="H509" s="72">
        <f t="shared" si="28"/>
        <v>167.200220656344</v>
      </c>
      <c r="I509" s="41">
        <v>506</v>
      </c>
      <c r="J509" s="46">
        <f t="shared" si="26"/>
        <v>-3</v>
      </c>
      <c r="O509" s="105">
        <v>384</v>
      </c>
      <c r="P509" s="103">
        <f>-(($U$2^2-O509^2)^(1/2))+$U$2</f>
        <v>87.3202887546107</v>
      </c>
    </row>
    <row r="510" spans="2:16">
      <c r="B510" s="24">
        <v>504</v>
      </c>
      <c r="C510" s="119" t="s">
        <v>550</v>
      </c>
      <c r="D510" s="81" t="s">
        <v>550</v>
      </c>
      <c r="E510" s="69">
        <v>10</v>
      </c>
      <c r="F510" s="70">
        <v>383</v>
      </c>
      <c r="G510" s="71">
        <f t="shared" si="27"/>
        <v>166.831722736073</v>
      </c>
      <c r="H510" s="72">
        <f t="shared" si="28"/>
        <v>166.831722736073</v>
      </c>
      <c r="I510" s="41">
        <v>507</v>
      </c>
      <c r="J510" s="46">
        <f t="shared" si="26"/>
        <v>-3</v>
      </c>
      <c r="O510" s="105">
        <v>383</v>
      </c>
      <c r="P510" s="103">
        <f>-(($U$2^2-O510^2)^(1/2))+$U$2</f>
        <v>86.8414638787152</v>
      </c>
    </row>
    <row r="511" spans="2:16">
      <c r="B511" s="24">
        <v>505</v>
      </c>
      <c r="C511" s="119" t="s">
        <v>551</v>
      </c>
      <c r="D511" s="81" t="s">
        <v>551</v>
      </c>
      <c r="E511" s="69">
        <v>10</v>
      </c>
      <c r="F511" s="70">
        <v>382</v>
      </c>
      <c r="G511" s="71">
        <f t="shared" si="27"/>
        <v>166.464404944135</v>
      </c>
      <c r="H511" s="72">
        <f t="shared" si="28"/>
        <v>166.464404944135</v>
      </c>
      <c r="I511" s="41">
        <v>508</v>
      </c>
      <c r="J511" s="46">
        <f t="shared" si="26"/>
        <v>-3</v>
      </c>
      <c r="O511" s="105">
        <v>382</v>
      </c>
      <c r="P511" s="103">
        <f>-(($U$2^2-O511^2)^(1/2))+$U$2</f>
        <v>86.3641724573433</v>
      </c>
    </row>
    <row r="512" spans="2:16">
      <c r="B512" s="24">
        <v>506</v>
      </c>
      <c r="C512" s="119" t="s">
        <v>552</v>
      </c>
      <c r="D512" s="81" t="s">
        <v>552</v>
      </c>
      <c r="E512" s="69">
        <v>10</v>
      </c>
      <c r="F512" s="70">
        <v>381</v>
      </c>
      <c r="G512" s="71">
        <f t="shared" si="27"/>
        <v>166.098265173847</v>
      </c>
      <c r="H512" s="72">
        <f t="shared" si="28"/>
        <v>166.098265173847</v>
      </c>
      <c r="I512" s="41">
        <v>509</v>
      </c>
      <c r="J512" s="46">
        <f t="shared" si="26"/>
        <v>-3</v>
      </c>
      <c r="O512" s="105">
        <v>381</v>
      </c>
      <c r="P512" s="103">
        <f>-(($U$2^2-O512^2)^(1/2))+$U$2</f>
        <v>85.8884117530779</v>
      </c>
    </row>
    <row r="513" spans="2:16">
      <c r="B513" s="24">
        <v>507</v>
      </c>
      <c r="C513" s="119" t="s">
        <v>553</v>
      </c>
      <c r="D513" s="81" t="s">
        <v>553</v>
      </c>
      <c r="E513" s="69">
        <v>10</v>
      </c>
      <c r="F513" s="70">
        <v>380</v>
      </c>
      <c r="G513" s="71">
        <f t="shared" si="27"/>
        <v>165.733301330269</v>
      </c>
      <c r="H513" s="72">
        <f t="shared" si="28"/>
        <v>165.733301330269</v>
      </c>
      <c r="I513" s="41">
        <v>510</v>
      </c>
      <c r="J513" s="46">
        <f t="shared" si="26"/>
        <v>-3</v>
      </c>
      <c r="O513" s="105">
        <v>380</v>
      </c>
      <c r="P513" s="103">
        <f>-(($U$2^2-O513^2)^(1/2))+$U$2</f>
        <v>85.4141790437611</v>
      </c>
    </row>
    <row r="514" spans="2:16">
      <c r="B514" s="24">
        <v>508</v>
      </c>
      <c r="C514" s="119" t="s">
        <v>554</v>
      </c>
      <c r="D514" s="81" t="s">
        <v>554</v>
      </c>
      <c r="E514" s="69">
        <v>10</v>
      </c>
      <c r="F514" s="70">
        <v>379</v>
      </c>
      <c r="G514" s="71">
        <f t="shared" si="27"/>
        <v>165.369511330128</v>
      </c>
      <c r="H514" s="72">
        <f t="shared" si="28"/>
        <v>165.369511330128</v>
      </c>
      <c r="I514" s="41">
        <v>511</v>
      </c>
      <c r="J514" s="46">
        <f t="shared" si="26"/>
        <v>-3</v>
      </c>
      <c r="O514" s="105">
        <v>379</v>
      </c>
      <c r="P514" s="103">
        <f>-(($U$2^2-O514^2)^(1/2))+$U$2</f>
        <v>84.9414716223979</v>
      </c>
    </row>
    <row r="515" spans="2:16">
      <c r="B515" s="24">
        <v>509</v>
      </c>
      <c r="C515" s="119" t="s">
        <v>555</v>
      </c>
      <c r="D515" s="81" t="s">
        <v>555</v>
      </c>
      <c r="E515" s="69">
        <v>10</v>
      </c>
      <c r="F515" s="70">
        <v>378</v>
      </c>
      <c r="G515" s="71">
        <f t="shared" si="27"/>
        <v>165.00689310175</v>
      </c>
      <c r="H515" s="72">
        <f t="shared" si="28"/>
        <v>165.00689310175</v>
      </c>
      <c r="I515" s="41">
        <v>512</v>
      </c>
      <c r="J515" s="46">
        <f t="shared" si="26"/>
        <v>-3</v>
      </c>
      <c r="O515" s="105">
        <v>378</v>
      </c>
      <c r="P515" s="103">
        <f>-(($U$2^2-O515^2)^(1/2))+$U$2</f>
        <v>84.4702867970594</v>
      </c>
    </row>
    <row r="516" spans="2:16">
      <c r="B516" s="24">
        <v>510</v>
      </c>
      <c r="C516" s="119" t="s">
        <v>556</v>
      </c>
      <c r="D516" s="81" t="s">
        <v>556</v>
      </c>
      <c r="E516" s="69">
        <v>10</v>
      </c>
      <c r="F516" s="70">
        <v>377</v>
      </c>
      <c r="G516" s="71">
        <f t="shared" si="27"/>
        <v>164.645444584979</v>
      </c>
      <c r="H516" s="72">
        <f t="shared" si="28"/>
        <v>164.645444584979</v>
      </c>
      <c r="I516" s="41">
        <v>513</v>
      </c>
      <c r="J516" s="46">
        <f t="shared" ref="J516:J579" si="29">B516-I516</f>
        <v>-3</v>
      </c>
      <c r="O516" s="105">
        <v>377</v>
      </c>
      <c r="P516" s="103">
        <f>-(($U$2^2-O516^2)^(1/2))+$U$2</f>
        <v>84.0006218907878</v>
      </c>
    </row>
    <row r="517" spans="2:16">
      <c r="B517" s="24">
        <v>511</v>
      </c>
      <c r="C517" s="119" t="s">
        <v>557</v>
      </c>
      <c r="D517" s="81" t="s">
        <v>557</v>
      </c>
      <c r="E517" s="69">
        <v>10</v>
      </c>
      <c r="F517" s="70">
        <v>376</v>
      </c>
      <c r="G517" s="71">
        <f t="shared" si="27"/>
        <v>164.285163731109</v>
      </c>
      <c r="H517" s="72">
        <f t="shared" si="28"/>
        <v>164.285163731109</v>
      </c>
      <c r="I517" s="41">
        <v>514</v>
      </c>
      <c r="J517" s="46">
        <f t="shared" si="29"/>
        <v>-3</v>
      </c>
      <c r="O517" s="105">
        <v>376</v>
      </c>
      <c r="P517" s="103">
        <f>-(($U$2^2-O517^2)^(1/2))+$U$2</f>
        <v>83.5324742415017</v>
      </c>
    </row>
    <row r="518" spans="2:16">
      <c r="B518" s="24">
        <v>512</v>
      </c>
      <c r="C518" s="119" t="s">
        <v>558</v>
      </c>
      <c r="D518" s="81" t="s">
        <v>558</v>
      </c>
      <c r="E518" s="69">
        <v>10</v>
      </c>
      <c r="F518" s="70">
        <v>375</v>
      </c>
      <c r="G518" s="71">
        <f t="shared" si="27"/>
        <v>163.926048502811</v>
      </c>
      <c r="H518" s="72">
        <f t="shared" si="28"/>
        <v>163.926048502811</v>
      </c>
      <c r="I518" s="41">
        <v>515</v>
      </c>
      <c r="J518" s="46">
        <f t="shared" si="29"/>
        <v>-3</v>
      </c>
      <c r="O518" s="105">
        <v>375</v>
      </c>
      <c r="P518" s="103">
        <f>-(($U$2^2-O518^2)^(1/2))+$U$2</f>
        <v>83.065841201903</v>
      </c>
    </row>
    <row r="519" spans="2:16">
      <c r="B519" s="24">
        <v>513</v>
      </c>
      <c r="C519" s="119" t="s">
        <v>559</v>
      </c>
      <c r="D519" s="81" t="s">
        <v>559</v>
      </c>
      <c r="E519" s="69">
        <v>10</v>
      </c>
      <c r="F519" s="70">
        <v>374</v>
      </c>
      <c r="G519" s="71">
        <f t="shared" si="27"/>
        <v>163.568096874061</v>
      </c>
      <c r="H519" s="72">
        <f t="shared" si="28"/>
        <v>163.568096874061</v>
      </c>
      <c r="I519" s="41">
        <v>516</v>
      </c>
      <c r="J519" s="46">
        <f t="shared" si="29"/>
        <v>-3</v>
      </c>
      <c r="O519" s="105">
        <v>374</v>
      </c>
      <c r="P519" s="103">
        <f>-(($U$2^2-O519^2)^(1/2))+$U$2</f>
        <v>82.6007201393833</v>
      </c>
    </row>
    <row r="520" spans="2:16">
      <c r="B520" s="24">
        <v>514</v>
      </c>
      <c r="C520" s="119" t="s">
        <v>560</v>
      </c>
      <c r="D520" s="81" t="s">
        <v>560</v>
      </c>
      <c r="E520" s="69">
        <v>10</v>
      </c>
      <c r="F520" s="70">
        <v>373</v>
      </c>
      <c r="G520" s="71">
        <f t="shared" si="27"/>
        <v>163.21130683007</v>
      </c>
      <c r="H520" s="72">
        <f t="shared" si="28"/>
        <v>163.21130683007</v>
      </c>
      <c r="I520" s="41">
        <v>517</v>
      </c>
      <c r="J520" s="46">
        <f t="shared" si="29"/>
        <v>-3</v>
      </c>
      <c r="O520" s="105">
        <v>373</v>
      </c>
      <c r="P520" s="103">
        <f>-(($U$2^2-O520^2)^(1/2))+$U$2</f>
        <v>82.1371084359325</v>
      </c>
    </row>
    <row r="521" spans="2:16">
      <c r="B521" s="24">
        <v>515</v>
      </c>
      <c r="C521" s="119" t="s">
        <v>561</v>
      </c>
      <c r="D521" s="81" t="s">
        <v>561</v>
      </c>
      <c r="E521" s="69">
        <v>10</v>
      </c>
      <c r="F521" s="70">
        <v>372</v>
      </c>
      <c r="G521" s="71">
        <f t="shared" si="27"/>
        <v>162.855676367212</v>
      </c>
      <c r="H521" s="72">
        <f t="shared" si="28"/>
        <v>162.855676367212</v>
      </c>
      <c r="I521" s="41">
        <v>518</v>
      </c>
      <c r="J521" s="46">
        <f t="shared" si="29"/>
        <v>-3</v>
      </c>
      <c r="O521" s="105">
        <v>372</v>
      </c>
      <c r="P521" s="103">
        <f>-(($U$2^2-O521^2)^(1/2))+$U$2</f>
        <v>81.6750034880477</v>
      </c>
    </row>
    <row r="522" spans="2:16">
      <c r="B522" s="24">
        <v>516</v>
      </c>
      <c r="C522" s="119" t="s">
        <v>562</v>
      </c>
      <c r="D522" s="81" t="s">
        <v>562</v>
      </c>
      <c r="E522" s="69">
        <v>10</v>
      </c>
      <c r="F522" s="70">
        <v>371</v>
      </c>
      <c r="G522" s="71">
        <f t="shared" si="27"/>
        <v>162.501203492957</v>
      </c>
      <c r="H522" s="72">
        <f t="shared" si="28"/>
        <v>162.501203492957</v>
      </c>
      <c r="I522" s="41">
        <v>519</v>
      </c>
      <c r="J522" s="46">
        <f t="shared" si="29"/>
        <v>-3</v>
      </c>
      <c r="O522" s="105">
        <v>371</v>
      </c>
      <c r="P522" s="103">
        <f>-(($U$2^2-O522^2)^(1/2))+$U$2</f>
        <v>81.2144027066423</v>
      </c>
    </row>
    <row r="523" spans="2:16">
      <c r="B523" s="24">
        <v>517</v>
      </c>
      <c r="C523" s="119" t="s">
        <v>563</v>
      </c>
      <c r="D523" s="81" t="s">
        <v>563</v>
      </c>
      <c r="E523" s="69">
        <v>10</v>
      </c>
      <c r="F523" s="70">
        <v>370</v>
      </c>
      <c r="G523" s="71">
        <f t="shared" si="27"/>
        <v>162.147886225802</v>
      </c>
      <c r="H523" s="72">
        <f t="shared" si="28"/>
        <v>162.147886225802</v>
      </c>
      <c r="I523" s="41">
        <v>520</v>
      </c>
      <c r="J523" s="46">
        <f t="shared" si="29"/>
        <v>-3</v>
      </c>
      <c r="O523" s="105">
        <v>370</v>
      </c>
      <c r="P523" s="103">
        <f>-(($U$2^2-O523^2)^(1/2))+$U$2</f>
        <v>80.7553035169572</v>
      </c>
    </row>
    <row r="524" spans="2:16">
      <c r="B524" s="24">
        <v>518</v>
      </c>
      <c r="C524" s="119" t="s">
        <v>564</v>
      </c>
      <c r="D524" s="81" t="s">
        <v>564</v>
      </c>
      <c r="E524" s="69">
        <v>10</v>
      </c>
      <c r="F524" s="70">
        <v>369</v>
      </c>
      <c r="G524" s="71">
        <f t="shared" si="27"/>
        <v>161.795722595201</v>
      </c>
      <c r="H524" s="72">
        <f t="shared" si="28"/>
        <v>161.795722595201</v>
      </c>
      <c r="I524" s="41">
        <v>521</v>
      </c>
      <c r="J524" s="46">
        <f t="shared" si="29"/>
        <v>-3</v>
      </c>
      <c r="O524" s="105">
        <v>369</v>
      </c>
      <c r="P524" s="103">
        <f>-(($U$2^2-O524^2)^(1/2))+$U$2</f>
        <v>80.2977033584713</v>
      </c>
    </row>
    <row r="525" spans="2:16">
      <c r="B525" s="24">
        <v>519</v>
      </c>
      <c r="C525" s="119" t="s">
        <v>565</v>
      </c>
      <c r="D525" s="81" t="s">
        <v>565</v>
      </c>
      <c r="E525" s="69">
        <v>10</v>
      </c>
      <c r="F525" s="70">
        <v>368</v>
      </c>
      <c r="G525" s="71">
        <f t="shared" si="27"/>
        <v>161.444710641496</v>
      </c>
      <c r="H525" s="72">
        <f t="shared" si="28"/>
        <v>161.444710641496</v>
      </c>
      <c r="I525" s="41">
        <v>522</v>
      </c>
      <c r="J525" s="46">
        <f t="shared" si="29"/>
        <v>-3</v>
      </c>
      <c r="O525" s="105">
        <v>368</v>
      </c>
      <c r="P525" s="103">
        <f>-(($U$2^2-O525^2)^(1/2))+$U$2</f>
        <v>79.8415996848142</v>
      </c>
    </row>
    <row r="526" spans="2:16">
      <c r="B526" s="24">
        <v>520</v>
      </c>
      <c r="C526" s="119" t="s">
        <v>566</v>
      </c>
      <c r="D526" s="81" t="s">
        <v>566</v>
      </c>
      <c r="E526" s="69">
        <v>10</v>
      </c>
      <c r="F526" s="70">
        <v>367</v>
      </c>
      <c r="G526" s="71">
        <f t="shared" si="27"/>
        <v>161.094848415854</v>
      </c>
      <c r="H526" s="72">
        <f t="shared" si="28"/>
        <v>161.094848415854</v>
      </c>
      <c r="I526" s="41">
        <v>523</v>
      </c>
      <c r="J526" s="46">
        <f t="shared" si="29"/>
        <v>-3</v>
      </c>
      <c r="O526" s="105">
        <v>367</v>
      </c>
      <c r="P526" s="103">
        <f>-(($U$2^2-O526^2)^(1/2))+$U$2</f>
        <v>79.3869899636786</v>
      </c>
    </row>
    <row r="527" spans="2:16">
      <c r="B527" s="24">
        <v>521</v>
      </c>
      <c r="C527" s="119" t="s">
        <v>567</v>
      </c>
      <c r="D527" s="81" t="s">
        <v>567</v>
      </c>
      <c r="E527" s="69">
        <v>10</v>
      </c>
      <c r="F527" s="70">
        <v>366</v>
      </c>
      <c r="G527" s="71">
        <f t="shared" si="27"/>
        <v>160.746133980197</v>
      </c>
      <c r="H527" s="72">
        <f t="shared" si="28"/>
        <v>160.746133980197</v>
      </c>
      <c r="I527" s="41">
        <v>524</v>
      </c>
      <c r="J527" s="46">
        <f t="shared" si="29"/>
        <v>-3</v>
      </c>
      <c r="O527" s="105">
        <v>366</v>
      </c>
      <c r="P527" s="103">
        <f>-(($U$2^2-O527^2)^(1/2))+$U$2</f>
        <v>78.9338716767337</v>
      </c>
    </row>
    <row r="528" spans="2:16">
      <c r="B528" s="24">
        <v>522</v>
      </c>
      <c r="C528" s="119" t="s">
        <v>568</v>
      </c>
      <c r="D528" s="81" t="s">
        <v>568</v>
      </c>
      <c r="E528" s="69">
        <v>10</v>
      </c>
      <c r="F528" s="70">
        <v>365</v>
      </c>
      <c r="G528" s="71">
        <f t="shared" si="27"/>
        <v>160.39856540714</v>
      </c>
      <c r="H528" s="72">
        <f t="shared" si="28"/>
        <v>160.39856540714</v>
      </c>
      <c r="I528" s="41">
        <v>525</v>
      </c>
      <c r="J528" s="46">
        <f t="shared" si="29"/>
        <v>-3</v>
      </c>
      <c r="O528" s="105">
        <v>365</v>
      </c>
      <c r="P528" s="103">
        <f>-(($U$2^2-O528^2)^(1/2))+$U$2</f>
        <v>78.48224231954</v>
      </c>
    </row>
    <row r="529" spans="2:16">
      <c r="B529" s="24">
        <v>523</v>
      </c>
      <c r="C529" s="119" t="s">
        <v>569</v>
      </c>
      <c r="D529" s="81" t="s">
        <v>569</v>
      </c>
      <c r="E529" s="69">
        <v>10</v>
      </c>
      <c r="F529" s="70">
        <v>364</v>
      </c>
      <c r="G529" s="71">
        <f t="shared" si="27"/>
        <v>160.05214077992</v>
      </c>
      <c r="H529" s="72">
        <f t="shared" si="28"/>
        <v>160.05214077992</v>
      </c>
      <c r="I529" s="41">
        <v>526</v>
      </c>
      <c r="J529" s="46">
        <f t="shared" si="29"/>
        <v>-3</v>
      </c>
      <c r="O529" s="105">
        <v>364</v>
      </c>
      <c r="P529" s="103">
        <f>-(($U$2^2-O529^2)^(1/2))+$U$2</f>
        <v>78.0320994014639</v>
      </c>
    </row>
    <row r="530" spans="2:16">
      <c r="B530" s="24">
        <v>524</v>
      </c>
      <c r="C530" s="119" t="s">
        <v>570</v>
      </c>
      <c r="D530" s="81" t="s">
        <v>570</v>
      </c>
      <c r="E530" s="69">
        <v>10</v>
      </c>
      <c r="F530" s="70">
        <v>363</v>
      </c>
      <c r="G530" s="71">
        <f t="shared" si="27"/>
        <v>159.706858192335</v>
      </c>
      <c r="H530" s="72">
        <f t="shared" si="28"/>
        <v>159.706858192335</v>
      </c>
      <c r="I530" s="41">
        <v>527</v>
      </c>
      <c r="J530" s="46">
        <f t="shared" si="29"/>
        <v>-3</v>
      </c>
      <c r="O530" s="105">
        <v>363</v>
      </c>
      <c r="P530" s="103">
        <f>-(($U$2^2-O530^2)^(1/2))+$U$2</f>
        <v>77.5834404455941</v>
      </c>
    </row>
    <row r="531" spans="2:16">
      <c r="B531" s="24">
        <v>525</v>
      </c>
      <c r="C531" s="119" t="s">
        <v>571</v>
      </c>
      <c r="D531" s="81" t="s">
        <v>571</v>
      </c>
      <c r="E531" s="69">
        <v>10</v>
      </c>
      <c r="F531" s="70">
        <v>362</v>
      </c>
      <c r="G531" s="71">
        <f t="shared" si="27"/>
        <v>159.36271574868</v>
      </c>
      <c r="H531" s="72">
        <f t="shared" si="28"/>
        <v>159.36271574868</v>
      </c>
      <c r="I531" s="41">
        <v>528</v>
      </c>
      <c r="J531" s="46">
        <f t="shared" si="29"/>
        <v>-3</v>
      </c>
      <c r="O531" s="105">
        <v>362</v>
      </c>
      <c r="P531" s="103">
        <f>-(($U$2^2-O531^2)^(1/2))+$U$2</f>
        <v>77.1362629886572</v>
      </c>
    </row>
    <row r="532" spans="2:16">
      <c r="B532" s="24">
        <v>526</v>
      </c>
      <c r="C532" s="119" t="s">
        <v>572</v>
      </c>
      <c r="D532" s="81" t="s">
        <v>572</v>
      </c>
      <c r="E532" s="69">
        <v>10</v>
      </c>
      <c r="F532" s="70">
        <v>361</v>
      </c>
      <c r="G532" s="71">
        <f t="shared" si="27"/>
        <v>159.019711563682</v>
      </c>
      <c r="H532" s="72">
        <f t="shared" si="28"/>
        <v>159.019711563682</v>
      </c>
      <c r="I532" s="41">
        <v>529</v>
      </c>
      <c r="J532" s="46">
        <f t="shared" si="29"/>
        <v>-3</v>
      </c>
      <c r="O532" s="105">
        <v>361</v>
      </c>
      <c r="P532" s="103">
        <f>-(($U$2^2-O532^2)^(1/2))+$U$2</f>
        <v>76.6905645809362</v>
      </c>
    </row>
    <row r="533" spans="2:16">
      <c r="B533" s="24">
        <v>527</v>
      </c>
      <c r="C533" s="119" t="s">
        <v>573</v>
      </c>
      <c r="D533" s="81" t="s">
        <v>573</v>
      </c>
      <c r="E533" s="69">
        <v>10</v>
      </c>
      <c r="F533" s="70">
        <v>360</v>
      </c>
      <c r="G533" s="71">
        <f t="shared" si="27"/>
        <v>158.677843762436</v>
      </c>
      <c r="H533" s="72">
        <f t="shared" si="28"/>
        <v>158.677843762436</v>
      </c>
      <c r="I533" s="41">
        <v>530</v>
      </c>
      <c r="J533" s="46">
        <f t="shared" si="29"/>
        <v>-3</v>
      </c>
      <c r="O533" s="105">
        <v>360</v>
      </c>
      <c r="P533" s="103">
        <f>-(($U$2^2-O533^2)^(1/2))+$U$2</f>
        <v>76.2463427861874</v>
      </c>
    </row>
    <row r="534" spans="2:16">
      <c r="B534" s="24">
        <v>528</v>
      </c>
      <c r="C534" s="119" t="s">
        <v>574</v>
      </c>
      <c r="D534" s="81" t="s">
        <v>574</v>
      </c>
      <c r="E534" s="69">
        <v>10</v>
      </c>
      <c r="F534" s="70">
        <v>359</v>
      </c>
      <c r="G534" s="71">
        <f t="shared" si="27"/>
        <v>158.337110480346</v>
      </c>
      <c r="H534" s="72">
        <f t="shared" si="28"/>
        <v>158.337110480346</v>
      </c>
      <c r="I534" s="41">
        <v>531</v>
      </c>
      <c r="J534" s="46">
        <f t="shared" si="29"/>
        <v>-3</v>
      </c>
      <c r="O534" s="105">
        <v>359</v>
      </c>
      <c r="P534" s="103">
        <f>-(($U$2^2-O534^2)^(1/2))+$U$2</f>
        <v>75.8035951815596</v>
      </c>
    </row>
    <row r="535" spans="2:16">
      <c r="B535" s="24">
        <v>529</v>
      </c>
      <c r="C535" s="119" t="s">
        <v>575</v>
      </c>
      <c r="D535" s="81" t="s">
        <v>575</v>
      </c>
      <c r="E535" s="69">
        <v>10</v>
      </c>
      <c r="F535" s="70">
        <v>358</v>
      </c>
      <c r="G535" s="71">
        <f t="shared" si="27"/>
        <v>157.997509863058</v>
      </c>
      <c r="H535" s="72">
        <f t="shared" si="28"/>
        <v>157.997509863058</v>
      </c>
      <c r="I535" s="41">
        <v>532</v>
      </c>
      <c r="J535" s="46">
        <f t="shared" si="29"/>
        <v>-3</v>
      </c>
      <c r="O535" s="105">
        <v>358</v>
      </c>
      <c r="P535" s="103">
        <f>-(($U$2^2-O535^2)^(1/2))+$U$2</f>
        <v>75.3623193575135</v>
      </c>
    </row>
    <row r="536" spans="2:16">
      <c r="B536" s="24">
        <v>530</v>
      </c>
      <c r="C536" s="119" t="s">
        <v>576</v>
      </c>
      <c r="D536" s="81" t="s">
        <v>576</v>
      </c>
      <c r="E536" s="69">
        <v>10</v>
      </c>
      <c r="F536" s="70">
        <v>357</v>
      </c>
      <c r="G536" s="71">
        <f t="shared" si="27"/>
        <v>157.659040066403</v>
      </c>
      <c r="H536" s="72">
        <f t="shared" si="28"/>
        <v>157.659040066403</v>
      </c>
      <c r="I536" s="41">
        <v>533</v>
      </c>
      <c r="J536" s="46">
        <f t="shared" si="29"/>
        <v>-3</v>
      </c>
      <c r="O536" s="105">
        <v>357</v>
      </c>
      <c r="P536" s="103">
        <f>-(($U$2^2-O536^2)^(1/2))+$U$2</f>
        <v>74.9225129177416</v>
      </c>
    </row>
    <row r="537" spans="2:16">
      <c r="B537" s="24">
        <v>531</v>
      </c>
      <c r="C537" s="119" t="s">
        <v>577</v>
      </c>
      <c r="D537" s="81" t="s">
        <v>577</v>
      </c>
      <c r="E537" s="69">
        <v>10</v>
      </c>
      <c r="F537" s="70">
        <v>356</v>
      </c>
      <c r="G537" s="71">
        <f t="shared" si="27"/>
        <v>157.321699256333</v>
      </c>
      <c r="H537" s="72">
        <f t="shared" si="28"/>
        <v>157.321699256333</v>
      </c>
      <c r="I537" s="41">
        <v>534</v>
      </c>
      <c r="J537" s="46">
        <f t="shared" si="29"/>
        <v>-3</v>
      </c>
      <c r="O537" s="105">
        <v>356</v>
      </c>
      <c r="P537" s="103">
        <f>-(($U$2^2-O537^2)^(1/2))+$U$2</f>
        <v>74.4841734790896</v>
      </c>
    </row>
    <row r="538" spans="2:16">
      <c r="B538" s="24">
        <v>532</v>
      </c>
      <c r="C538" s="119" t="s">
        <v>578</v>
      </c>
      <c r="D538" s="81" t="s">
        <v>578</v>
      </c>
      <c r="E538" s="69">
        <v>10</v>
      </c>
      <c r="F538" s="70">
        <v>355</v>
      </c>
      <c r="G538" s="71">
        <f t="shared" si="27"/>
        <v>156.985485608863</v>
      </c>
      <c r="H538" s="72">
        <f t="shared" si="28"/>
        <v>156.985485608863</v>
      </c>
      <c r="I538" s="41">
        <v>535</v>
      </c>
      <c r="J538" s="46">
        <f t="shared" si="29"/>
        <v>-3</v>
      </c>
      <c r="O538" s="105">
        <v>355</v>
      </c>
      <c r="P538" s="103">
        <f>-(($U$2^2-O538^2)^(1/2))+$U$2</f>
        <v>74.0472986714768</v>
      </c>
    </row>
    <row r="539" spans="2:16">
      <c r="B539" s="24">
        <v>533</v>
      </c>
      <c r="C539" s="119" t="s">
        <v>579</v>
      </c>
      <c r="D539" s="81" t="s">
        <v>579</v>
      </c>
      <c r="E539" s="69">
        <v>10</v>
      </c>
      <c r="F539" s="70">
        <v>354</v>
      </c>
      <c r="G539" s="71">
        <f t="shared" ref="G539:G602" si="30">H539</f>
        <v>156.650397310009</v>
      </c>
      <c r="H539" s="72">
        <f t="shared" ref="H539:H602" si="31">P539*($Q$91-$Q$892)/($P$91-$P$892)+$Q$892-$P$892*($Q$91-$Q$892)/($P$91-$P$892)</f>
        <v>156.650397310009</v>
      </c>
      <c r="I539" s="41">
        <v>536</v>
      </c>
      <c r="J539" s="46">
        <f t="shared" si="29"/>
        <v>-3</v>
      </c>
      <c r="O539" s="105">
        <v>354</v>
      </c>
      <c r="P539" s="103">
        <f>-(($U$2^2-O539^2)^(1/2))+$U$2</f>
        <v>73.6118861378194</v>
      </c>
    </row>
    <row r="540" spans="2:16">
      <c r="B540" s="24">
        <v>534</v>
      </c>
      <c r="C540" s="119" t="s">
        <v>580</v>
      </c>
      <c r="D540" s="81" t="s">
        <v>580</v>
      </c>
      <c r="E540" s="69">
        <v>10</v>
      </c>
      <c r="F540" s="70">
        <v>353</v>
      </c>
      <c r="G540" s="71">
        <f t="shared" si="30"/>
        <v>156.31643255573</v>
      </c>
      <c r="H540" s="72">
        <f t="shared" si="31"/>
        <v>156.31643255573</v>
      </c>
      <c r="I540" s="41">
        <v>537</v>
      </c>
      <c r="J540" s="46">
        <f t="shared" si="29"/>
        <v>-3</v>
      </c>
      <c r="O540" s="105">
        <v>353</v>
      </c>
      <c r="P540" s="103">
        <f>-(($U$2^2-O540^2)^(1/2))+$U$2</f>
        <v>73.1779335339525</v>
      </c>
    </row>
    <row r="541" spans="2:16">
      <c r="B541" s="24">
        <v>535</v>
      </c>
      <c r="C541" s="119" t="s">
        <v>581</v>
      </c>
      <c r="D541" s="81" t="s">
        <v>581</v>
      </c>
      <c r="E541" s="69">
        <v>10</v>
      </c>
      <c r="F541" s="70">
        <v>352</v>
      </c>
      <c r="G541" s="71">
        <f t="shared" si="30"/>
        <v>155.983589551867</v>
      </c>
      <c r="H541" s="72">
        <f t="shared" si="31"/>
        <v>155.983589551867</v>
      </c>
      <c r="I541" s="41">
        <v>538</v>
      </c>
      <c r="J541" s="46">
        <f t="shared" si="29"/>
        <v>-3</v>
      </c>
      <c r="O541" s="105">
        <v>352</v>
      </c>
      <c r="P541" s="103">
        <f>-(($U$2^2-O541^2)^(1/2))+$U$2</f>
        <v>72.7454385285538</v>
      </c>
    </row>
    <row r="542" spans="2:16">
      <c r="B542" s="24">
        <v>536</v>
      </c>
      <c r="C542" s="119" t="s">
        <v>582</v>
      </c>
      <c r="D542" s="81" t="s">
        <v>582</v>
      </c>
      <c r="E542" s="69">
        <v>10</v>
      </c>
      <c r="F542" s="70">
        <v>351</v>
      </c>
      <c r="G542" s="71">
        <f t="shared" si="30"/>
        <v>155.651866514089</v>
      </c>
      <c r="H542" s="72">
        <f t="shared" si="31"/>
        <v>155.651866514089</v>
      </c>
      <c r="I542" s="41">
        <v>539</v>
      </c>
      <c r="J542" s="46">
        <f t="shared" si="29"/>
        <v>-3</v>
      </c>
      <c r="O542" s="105">
        <v>351</v>
      </c>
      <c r="P542" s="103">
        <f>-(($U$2^2-O542^2)^(1/2))+$U$2</f>
        <v>72.3143988030682</v>
      </c>
    </row>
    <row r="543" spans="2:16">
      <c r="B543" s="24">
        <v>537</v>
      </c>
      <c r="C543" s="119" t="s">
        <v>583</v>
      </c>
      <c r="D543" s="81" t="s">
        <v>583</v>
      </c>
      <c r="E543" s="69">
        <v>10</v>
      </c>
      <c r="F543" s="70">
        <v>350</v>
      </c>
      <c r="G543" s="71">
        <f t="shared" si="30"/>
        <v>155.321261667831</v>
      </c>
      <c r="H543" s="72">
        <f t="shared" si="31"/>
        <v>155.321261667831</v>
      </c>
      <c r="I543" s="41">
        <v>540</v>
      </c>
      <c r="J543" s="46">
        <f t="shared" si="29"/>
        <v>-3</v>
      </c>
      <c r="O543" s="105">
        <v>350</v>
      </c>
      <c r="P543" s="103">
        <f>-(($U$2^2-O543^2)^(1/2))+$U$2</f>
        <v>71.884812051632</v>
      </c>
    </row>
    <row r="544" spans="2:16">
      <c r="B544" s="24">
        <v>538</v>
      </c>
      <c r="C544" s="119" t="s">
        <v>584</v>
      </c>
      <c r="D544" s="81" t="s">
        <v>584</v>
      </c>
      <c r="E544" s="69">
        <v>10</v>
      </c>
      <c r="F544" s="70">
        <v>349</v>
      </c>
      <c r="G544" s="71">
        <f t="shared" si="30"/>
        <v>154.991773248236</v>
      </c>
      <c r="H544" s="72">
        <f t="shared" si="31"/>
        <v>154.991773248236</v>
      </c>
      <c r="I544" s="41">
        <v>541</v>
      </c>
      <c r="J544" s="46">
        <f t="shared" si="29"/>
        <v>-3</v>
      </c>
      <c r="O544" s="105">
        <v>349</v>
      </c>
      <c r="P544" s="103">
        <f>-(($U$2^2-O544^2)^(1/2))+$U$2</f>
        <v>71.4566759809985</v>
      </c>
    </row>
    <row r="545" spans="2:16">
      <c r="B545" s="24">
        <v>539</v>
      </c>
      <c r="C545" s="119" t="s">
        <v>585</v>
      </c>
      <c r="D545" s="81" t="s">
        <v>585</v>
      </c>
      <c r="E545" s="69">
        <v>10</v>
      </c>
      <c r="F545" s="70">
        <v>348</v>
      </c>
      <c r="G545" s="71">
        <f t="shared" si="30"/>
        <v>154.663399500102</v>
      </c>
      <c r="H545" s="72">
        <f t="shared" si="31"/>
        <v>154.663399500102</v>
      </c>
      <c r="I545" s="41">
        <v>542</v>
      </c>
      <c r="J545" s="46">
        <f t="shared" si="29"/>
        <v>-3</v>
      </c>
      <c r="O545" s="105">
        <v>348</v>
      </c>
      <c r="P545" s="103">
        <f>-(($U$2^2-O545^2)^(1/2))+$U$2</f>
        <v>71.0299883104643</v>
      </c>
    </row>
    <row r="546" spans="2:16">
      <c r="B546" s="24">
        <v>540</v>
      </c>
      <c r="C546" s="119" t="s">
        <v>586</v>
      </c>
      <c r="D546" s="81" t="s">
        <v>586</v>
      </c>
      <c r="E546" s="69">
        <v>10</v>
      </c>
      <c r="F546" s="70">
        <v>347</v>
      </c>
      <c r="G546" s="71">
        <f t="shared" si="30"/>
        <v>154.336138677825</v>
      </c>
      <c r="H546" s="72">
        <f t="shared" si="31"/>
        <v>154.336138677825</v>
      </c>
      <c r="I546" s="41">
        <v>543</v>
      </c>
      <c r="J546" s="46">
        <f t="shared" si="29"/>
        <v>-3</v>
      </c>
      <c r="O546" s="105">
        <v>347</v>
      </c>
      <c r="P546" s="103">
        <f>-(($U$2^2-O546^2)^(1/2))+$U$2</f>
        <v>70.6047467717958</v>
      </c>
    </row>
    <row r="547" spans="2:16">
      <c r="B547" s="24">
        <v>541</v>
      </c>
      <c r="C547" s="119" t="s">
        <v>587</v>
      </c>
      <c r="D547" s="81" t="s">
        <v>587</v>
      </c>
      <c r="E547" s="69">
        <v>10</v>
      </c>
      <c r="F547" s="70">
        <v>346</v>
      </c>
      <c r="G547" s="71">
        <f t="shared" si="30"/>
        <v>154.00998904534</v>
      </c>
      <c r="H547" s="72">
        <f t="shared" si="31"/>
        <v>154.00998904534</v>
      </c>
      <c r="I547" s="41">
        <v>544</v>
      </c>
      <c r="J547" s="46">
        <f t="shared" si="29"/>
        <v>-3</v>
      </c>
      <c r="O547" s="105">
        <v>346</v>
      </c>
      <c r="P547" s="103">
        <f>-(($U$2^2-O547^2)^(1/2))+$U$2</f>
        <v>70.1809491091566</v>
      </c>
    </row>
    <row r="548" spans="2:16">
      <c r="B548" s="24">
        <v>542</v>
      </c>
      <c r="C548" s="119" t="s">
        <v>588</v>
      </c>
      <c r="D548" s="81" t="s">
        <v>588</v>
      </c>
      <c r="E548" s="69">
        <v>10</v>
      </c>
      <c r="F548" s="70">
        <v>345</v>
      </c>
      <c r="G548" s="71">
        <f t="shared" si="30"/>
        <v>153.684948876065</v>
      </c>
      <c r="H548" s="72">
        <f t="shared" si="31"/>
        <v>153.684948876065</v>
      </c>
      <c r="I548" s="41">
        <v>545</v>
      </c>
      <c r="J548" s="46">
        <f t="shared" si="29"/>
        <v>-3</v>
      </c>
      <c r="O548" s="105">
        <v>345</v>
      </c>
      <c r="P548" s="103">
        <f>-(($U$2^2-O548^2)^(1/2))+$U$2</f>
        <v>69.7585930790351</v>
      </c>
    </row>
    <row r="549" spans="2:16">
      <c r="B549" s="24">
        <v>543</v>
      </c>
      <c r="C549" s="119" t="s">
        <v>589</v>
      </c>
      <c r="D549" s="81" t="s">
        <v>589</v>
      </c>
      <c r="E549" s="69">
        <v>10</v>
      </c>
      <c r="F549" s="70">
        <v>344</v>
      </c>
      <c r="G549" s="71">
        <f t="shared" si="30"/>
        <v>153.361016452854</v>
      </c>
      <c r="H549" s="72">
        <f t="shared" si="31"/>
        <v>153.361016452854</v>
      </c>
      <c r="I549" s="41">
        <v>546</v>
      </c>
      <c r="J549" s="46">
        <f t="shared" si="29"/>
        <v>-3</v>
      </c>
      <c r="O549" s="105">
        <v>344</v>
      </c>
      <c r="P549" s="103">
        <f>-(($U$2^2-O549^2)^(1/2))+$U$2</f>
        <v>69.3376764501739</v>
      </c>
    </row>
    <row r="550" spans="2:16">
      <c r="B550" s="24">
        <v>544</v>
      </c>
      <c r="C550" s="119" t="s">
        <v>590</v>
      </c>
      <c r="D550" s="81" t="s">
        <v>590</v>
      </c>
      <c r="E550" s="69">
        <v>10</v>
      </c>
      <c r="F550" s="70">
        <v>343</v>
      </c>
      <c r="G550" s="71">
        <f t="shared" si="30"/>
        <v>153.038190067931</v>
      </c>
      <c r="H550" s="72">
        <f t="shared" si="31"/>
        <v>153.038190067931</v>
      </c>
      <c r="I550" s="41">
        <v>547</v>
      </c>
      <c r="J550" s="46">
        <f t="shared" si="29"/>
        <v>-3</v>
      </c>
      <c r="O550" s="105">
        <v>343</v>
      </c>
      <c r="P550" s="103">
        <f>-(($U$2^2-O550^2)^(1/2))+$U$2</f>
        <v>68.9181970034983</v>
      </c>
    </row>
    <row r="551" spans="2:16">
      <c r="B551" s="24">
        <v>545</v>
      </c>
      <c r="C551" s="119" t="s">
        <v>591</v>
      </c>
      <c r="D551" s="81" t="s">
        <v>591</v>
      </c>
      <c r="E551" s="69">
        <v>10</v>
      </c>
      <c r="F551" s="70">
        <v>342</v>
      </c>
      <c r="G551" s="71">
        <f t="shared" si="30"/>
        <v>152.716468022845</v>
      </c>
      <c r="H551" s="72">
        <f t="shared" si="31"/>
        <v>152.716468022845</v>
      </c>
      <c r="I551" s="41">
        <v>548</v>
      </c>
      <c r="J551" s="46">
        <f t="shared" si="29"/>
        <v>-3</v>
      </c>
      <c r="O551" s="105">
        <v>342</v>
      </c>
      <c r="P551" s="103">
        <f>-(($U$2^2-O551^2)^(1/2))+$U$2</f>
        <v>68.5001525320459</v>
      </c>
    </row>
    <row r="552" spans="2:16">
      <c r="B552" s="24">
        <v>546</v>
      </c>
      <c r="C552" s="119" t="s">
        <v>592</v>
      </c>
      <c r="D552" s="81" t="s">
        <v>592</v>
      </c>
      <c r="E552" s="69">
        <v>10</v>
      </c>
      <c r="F552" s="70">
        <v>341</v>
      </c>
      <c r="G552" s="71">
        <f t="shared" si="30"/>
        <v>152.395848628412</v>
      </c>
      <c r="H552" s="72">
        <f t="shared" si="31"/>
        <v>152.395848628412</v>
      </c>
      <c r="I552" s="41">
        <v>549</v>
      </c>
      <c r="J552" s="46">
        <f t="shared" si="29"/>
        <v>-3</v>
      </c>
      <c r="O552" s="105">
        <v>341</v>
      </c>
      <c r="P552" s="103">
        <f>-(($U$2^2-O552^2)^(1/2))+$U$2</f>
        <v>68.0835408408976</v>
      </c>
    </row>
    <row r="553" spans="2:16">
      <c r="B553" s="24">
        <v>547</v>
      </c>
      <c r="C553" s="119" t="s">
        <v>593</v>
      </c>
      <c r="D553" s="81" t="s">
        <v>593</v>
      </c>
      <c r="E553" s="69">
        <v>10</v>
      </c>
      <c r="F553" s="70">
        <v>340</v>
      </c>
      <c r="G553" s="71">
        <f t="shared" si="30"/>
        <v>152.076330204665</v>
      </c>
      <c r="H553" s="72">
        <f t="shared" si="31"/>
        <v>152.076330204665</v>
      </c>
      <c r="I553" s="41">
        <v>550</v>
      </c>
      <c r="J553" s="46">
        <f t="shared" si="29"/>
        <v>-3</v>
      </c>
      <c r="O553" s="105">
        <v>340</v>
      </c>
      <c r="P553" s="103">
        <f>-(($U$2^2-O553^2)^(1/2))+$U$2</f>
        <v>67.6683597471082</v>
      </c>
    </row>
    <row r="554" spans="2:16">
      <c r="B554" s="24">
        <v>548</v>
      </c>
      <c r="C554" s="119" t="s">
        <v>594</v>
      </c>
      <c r="D554" s="81" t="s">
        <v>594</v>
      </c>
      <c r="E554" s="69">
        <v>10</v>
      </c>
      <c r="F554" s="70">
        <v>339</v>
      </c>
      <c r="G554" s="71">
        <f t="shared" si="30"/>
        <v>151.757911080795</v>
      </c>
      <c r="H554" s="72">
        <f t="shared" si="31"/>
        <v>151.757911080795</v>
      </c>
      <c r="I554" s="41">
        <v>551</v>
      </c>
      <c r="J554" s="46">
        <f t="shared" si="29"/>
        <v>-3</v>
      </c>
      <c r="O554" s="105">
        <v>339</v>
      </c>
      <c r="P554" s="103">
        <f>-(($U$2^2-O554^2)^(1/2))+$U$2</f>
        <v>67.2546070796376</v>
      </c>
    </row>
    <row r="555" spans="2:16">
      <c r="B555" s="24">
        <v>549</v>
      </c>
      <c r="C555" s="119" t="s">
        <v>595</v>
      </c>
      <c r="D555" s="81" t="s">
        <v>595</v>
      </c>
      <c r="E555" s="69">
        <v>10</v>
      </c>
      <c r="F555" s="70">
        <v>338</v>
      </c>
      <c r="G555" s="71">
        <f t="shared" si="30"/>
        <v>151.440589595108</v>
      </c>
      <c r="H555" s="72">
        <f t="shared" si="31"/>
        <v>151.440589595108</v>
      </c>
      <c r="I555" s="41">
        <v>552</v>
      </c>
      <c r="J555" s="46">
        <f t="shared" si="29"/>
        <v>-3</v>
      </c>
      <c r="O555" s="105">
        <v>338</v>
      </c>
      <c r="P555" s="103">
        <f>-(($U$2^2-O555^2)^(1/2))+$U$2</f>
        <v>66.8422806792839</v>
      </c>
    </row>
    <row r="556" spans="2:16">
      <c r="B556" s="24">
        <v>550</v>
      </c>
      <c r="C556" s="119" t="s">
        <v>596</v>
      </c>
      <c r="D556" s="81" t="s">
        <v>596</v>
      </c>
      <c r="E556" s="69">
        <v>10</v>
      </c>
      <c r="F556" s="70">
        <v>337</v>
      </c>
      <c r="G556" s="71">
        <f t="shared" si="30"/>
        <v>151.124364094964</v>
      </c>
      <c r="H556" s="72">
        <f t="shared" si="31"/>
        <v>151.124364094964</v>
      </c>
      <c r="I556" s="41">
        <v>553</v>
      </c>
      <c r="J556" s="46">
        <f t="shared" si="29"/>
        <v>-3</v>
      </c>
      <c r="O556" s="105">
        <v>337</v>
      </c>
      <c r="P556" s="103">
        <f>-(($U$2^2-O556^2)^(1/2))+$U$2</f>
        <v>66.4313783986148</v>
      </c>
    </row>
    <row r="557" spans="2:16">
      <c r="B557" s="24">
        <v>551</v>
      </c>
      <c r="C557" s="119" t="s">
        <v>597</v>
      </c>
      <c r="D557" s="81" t="s">
        <v>597</v>
      </c>
      <c r="E557" s="69">
        <v>10</v>
      </c>
      <c r="F557" s="70">
        <v>336</v>
      </c>
      <c r="G557" s="71">
        <f t="shared" si="30"/>
        <v>150.809232936733</v>
      </c>
      <c r="H557" s="72">
        <f t="shared" si="31"/>
        <v>150.809232936733</v>
      </c>
      <c r="I557" s="41">
        <v>554</v>
      </c>
      <c r="J557" s="46">
        <f t="shared" si="29"/>
        <v>-3</v>
      </c>
      <c r="O557" s="105">
        <v>336</v>
      </c>
      <c r="P557" s="103">
        <f>-(($U$2^2-O557^2)^(1/2))+$U$2</f>
        <v>66.021898101902</v>
      </c>
    </row>
    <row r="558" spans="2:16">
      <c r="B558" s="24">
        <v>552</v>
      </c>
      <c r="C558" s="119" t="s">
        <v>598</v>
      </c>
      <c r="D558" s="81" t="s">
        <v>598</v>
      </c>
      <c r="E558" s="69">
        <v>10</v>
      </c>
      <c r="F558" s="70">
        <v>335</v>
      </c>
      <c r="G558" s="71">
        <f t="shared" si="30"/>
        <v>150.495194485739</v>
      </c>
      <c r="H558" s="72">
        <f t="shared" si="31"/>
        <v>150.495194485739</v>
      </c>
      <c r="I558" s="41">
        <v>555</v>
      </c>
      <c r="J558" s="46">
        <f t="shared" si="29"/>
        <v>-3</v>
      </c>
      <c r="O558" s="105">
        <v>335</v>
      </c>
      <c r="P558" s="103">
        <f>-(($U$2^2-O558^2)^(1/2))+$U$2</f>
        <v>65.6138376650541</v>
      </c>
    </row>
    <row r="559" spans="2:16">
      <c r="B559" s="24">
        <v>553</v>
      </c>
      <c r="C559" s="119" t="s">
        <v>599</v>
      </c>
      <c r="D559" s="81" t="s">
        <v>599</v>
      </c>
      <c r="E559" s="69">
        <v>10</v>
      </c>
      <c r="F559" s="70">
        <v>334</v>
      </c>
      <c r="G559" s="71">
        <f t="shared" si="30"/>
        <v>150.182247116213</v>
      </c>
      <c r="H559" s="72">
        <f t="shared" si="31"/>
        <v>150.182247116213</v>
      </c>
      <c r="I559" s="41">
        <v>556</v>
      </c>
      <c r="J559" s="46">
        <f t="shared" si="29"/>
        <v>-3</v>
      </c>
      <c r="O559" s="105">
        <v>334</v>
      </c>
      <c r="P559" s="103">
        <f>-(($U$2^2-O559^2)^(1/2))+$U$2</f>
        <v>65.2071949755516</v>
      </c>
    </row>
    <row r="560" spans="2:16">
      <c r="B560" s="24">
        <v>554</v>
      </c>
      <c r="C560" s="119" t="s">
        <v>600</v>
      </c>
      <c r="D560" s="81" t="s">
        <v>600</v>
      </c>
      <c r="E560" s="69">
        <v>10</v>
      </c>
      <c r="F560" s="70">
        <v>333</v>
      </c>
      <c r="G560" s="71">
        <f t="shared" si="30"/>
        <v>149.87038921124</v>
      </c>
      <c r="H560" s="72">
        <f t="shared" si="31"/>
        <v>149.87038921124</v>
      </c>
      <c r="I560" s="41">
        <v>557</v>
      </c>
      <c r="J560" s="46">
        <f t="shared" si="29"/>
        <v>-3</v>
      </c>
      <c r="O560" s="105">
        <v>333</v>
      </c>
      <c r="P560" s="103">
        <f>-(($U$2^2-O560^2)^(1/2))+$U$2</f>
        <v>64.8019679323814</v>
      </c>
    </row>
    <row r="561" spans="2:16">
      <c r="B561" s="24">
        <v>555</v>
      </c>
      <c r="C561" s="119" t="s">
        <v>601</v>
      </c>
      <c r="D561" s="81" t="s">
        <v>601</v>
      </c>
      <c r="E561" s="69">
        <v>10</v>
      </c>
      <c r="F561" s="70">
        <v>332</v>
      </c>
      <c r="G561" s="71">
        <f t="shared" si="30"/>
        <v>149.559619162711</v>
      </c>
      <c r="H561" s="72">
        <f t="shared" si="31"/>
        <v>149.559619162711</v>
      </c>
      <c r="I561" s="41">
        <v>558</v>
      </c>
      <c r="J561" s="46">
        <f t="shared" si="29"/>
        <v>-3</v>
      </c>
      <c r="O561" s="105">
        <v>332</v>
      </c>
      <c r="P561" s="103">
        <f>-(($U$2^2-O561^2)^(1/2))+$U$2</f>
        <v>64.3981544459726</v>
      </c>
    </row>
    <row r="562" spans="2:16">
      <c r="B562" s="24">
        <v>556</v>
      </c>
      <c r="C562" s="119" t="s">
        <v>602</v>
      </c>
      <c r="D562" s="81" t="s">
        <v>602</v>
      </c>
      <c r="E562" s="69">
        <v>10</v>
      </c>
      <c r="F562" s="70">
        <v>331</v>
      </c>
      <c r="G562" s="71">
        <f t="shared" si="30"/>
        <v>149.249935371273</v>
      </c>
      <c r="H562" s="72">
        <f t="shared" si="31"/>
        <v>149.249935371273</v>
      </c>
      <c r="I562" s="41">
        <v>559</v>
      </c>
      <c r="J562" s="46">
        <f t="shared" si="29"/>
        <v>-3</v>
      </c>
      <c r="O562" s="105">
        <v>331</v>
      </c>
      <c r="P562" s="103">
        <f>-(($U$2^2-O562^2)^(1/2))+$U$2</f>
        <v>63.9957524381322</v>
      </c>
    </row>
    <row r="563" spans="2:16">
      <c r="B563" s="24">
        <v>557</v>
      </c>
      <c r="C563" s="119" t="s">
        <v>603</v>
      </c>
      <c r="D563" s="81" t="s">
        <v>603</v>
      </c>
      <c r="E563" s="69">
        <v>10</v>
      </c>
      <c r="F563" s="70">
        <v>330</v>
      </c>
      <c r="G563" s="71">
        <f t="shared" si="30"/>
        <v>148.941336246281</v>
      </c>
      <c r="H563" s="72">
        <f t="shared" si="31"/>
        <v>148.941336246281</v>
      </c>
      <c r="I563" s="41">
        <v>560</v>
      </c>
      <c r="J563" s="46">
        <f t="shared" si="29"/>
        <v>-3</v>
      </c>
      <c r="O563" s="105">
        <v>330</v>
      </c>
      <c r="P563" s="103">
        <f>-(($U$2^2-O563^2)^(1/2))+$U$2</f>
        <v>63.5947598419816</v>
      </c>
    </row>
    <row r="564" spans="2:16">
      <c r="B564" s="24">
        <v>558</v>
      </c>
      <c r="C564" s="119" t="s">
        <v>604</v>
      </c>
      <c r="D564" s="81" t="s">
        <v>604</v>
      </c>
      <c r="E564" s="69">
        <v>10</v>
      </c>
      <c r="F564" s="70">
        <v>329</v>
      </c>
      <c r="G564" s="71">
        <f t="shared" si="30"/>
        <v>148.633820205749</v>
      </c>
      <c r="H564" s="72">
        <f t="shared" si="31"/>
        <v>148.633820205749</v>
      </c>
      <c r="I564" s="41">
        <v>561</v>
      </c>
      <c r="J564" s="46">
        <f t="shared" si="29"/>
        <v>-3</v>
      </c>
      <c r="O564" s="105">
        <v>329</v>
      </c>
      <c r="P564" s="103">
        <f>-(($U$2^2-O564^2)^(1/2))+$U$2</f>
        <v>63.1951746018941</v>
      </c>
    </row>
    <row r="565" spans="2:16">
      <c r="B565" s="24">
        <v>559</v>
      </c>
      <c r="C565" s="119" t="s">
        <v>605</v>
      </c>
      <c r="D565" s="81" t="s">
        <v>605</v>
      </c>
      <c r="E565" s="69">
        <v>10</v>
      </c>
      <c r="F565" s="70">
        <v>328</v>
      </c>
      <c r="G565" s="71">
        <f t="shared" si="30"/>
        <v>148.327385676303</v>
      </c>
      <c r="H565" s="72">
        <f t="shared" si="31"/>
        <v>148.327385676303</v>
      </c>
      <c r="I565" s="41">
        <v>562</v>
      </c>
      <c r="J565" s="46">
        <f t="shared" si="29"/>
        <v>-3</v>
      </c>
      <c r="O565" s="105">
        <v>328</v>
      </c>
      <c r="P565" s="103">
        <f>-(($U$2^2-O565^2)^(1/2))+$U$2</f>
        <v>62.7969946734319</v>
      </c>
    </row>
    <row r="566" spans="2:16">
      <c r="B566" s="24">
        <v>560</v>
      </c>
      <c r="C566" s="119" t="s">
        <v>606</v>
      </c>
      <c r="D566" s="81" t="s">
        <v>606</v>
      </c>
      <c r="E566" s="69">
        <v>10</v>
      </c>
      <c r="F566" s="70">
        <v>327</v>
      </c>
      <c r="G566" s="71">
        <f t="shared" si="30"/>
        <v>148.022031093131</v>
      </c>
      <c r="H566" s="72">
        <f t="shared" si="31"/>
        <v>148.022031093131</v>
      </c>
      <c r="I566" s="41">
        <v>563</v>
      </c>
      <c r="J566" s="46">
        <f t="shared" si="29"/>
        <v>-3</v>
      </c>
      <c r="O566" s="105">
        <v>327</v>
      </c>
      <c r="P566" s="103">
        <f>-(($U$2^2-O566^2)^(1/2))+$U$2</f>
        <v>62.4002180232847</v>
      </c>
    </row>
    <row r="567" spans="2:16">
      <c r="B567" s="24">
        <v>561</v>
      </c>
      <c r="C567" s="119" t="s">
        <v>607</v>
      </c>
      <c r="D567" s="81" t="s">
        <v>607</v>
      </c>
      <c r="E567" s="69">
        <v>10</v>
      </c>
      <c r="F567" s="70">
        <v>326</v>
      </c>
      <c r="G567" s="71">
        <f t="shared" si="30"/>
        <v>147.717754899938</v>
      </c>
      <c r="H567" s="72">
        <f t="shared" si="31"/>
        <v>147.717754899938</v>
      </c>
      <c r="I567" s="41">
        <v>564</v>
      </c>
      <c r="J567" s="46">
        <f t="shared" si="29"/>
        <v>-3</v>
      </c>
      <c r="O567" s="105">
        <v>326</v>
      </c>
      <c r="P567" s="103">
        <f>-(($U$2^2-O567^2)^(1/2))+$U$2</f>
        <v>62.0048426292077</v>
      </c>
    </row>
    <row r="568" spans="2:16">
      <c r="B568" s="24">
        <v>562</v>
      </c>
      <c r="C568" s="119" t="s">
        <v>608</v>
      </c>
      <c r="D568" s="81" t="s">
        <v>608</v>
      </c>
      <c r="E568" s="69">
        <v>10</v>
      </c>
      <c r="F568" s="70">
        <v>325</v>
      </c>
      <c r="G568" s="71">
        <f t="shared" si="30"/>
        <v>147.414555548897</v>
      </c>
      <c r="H568" s="72">
        <f t="shared" si="31"/>
        <v>147.414555548897</v>
      </c>
      <c r="I568" s="41">
        <v>565</v>
      </c>
      <c r="J568" s="46">
        <f t="shared" si="29"/>
        <v>-3</v>
      </c>
      <c r="O568" s="105">
        <v>325</v>
      </c>
      <c r="P568" s="103">
        <f>-(($U$2^2-O568^2)^(1/2))+$U$2</f>
        <v>61.6108664799615</v>
      </c>
    </row>
    <row r="569" spans="2:16">
      <c r="B569" s="24">
        <v>563</v>
      </c>
      <c r="C569" s="119" t="s">
        <v>609</v>
      </c>
      <c r="D569" s="81" t="s">
        <v>609</v>
      </c>
      <c r="E569" s="69">
        <v>10</v>
      </c>
      <c r="F569" s="70">
        <v>324</v>
      </c>
      <c r="G569" s="71">
        <f t="shared" si="30"/>
        <v>147.112431500606</v>
      </c>
      <c r="H569" s="72">
        <f t="shared" si="31"/>
        <v>147.112431500606</v>
      </c>
      <c r="I569" s="41">
        <v>566</v>
      </c>
      <c r="J569" s="46">
        <f t="shared" si="29"/>
        <v>-3</v>
      </c>
      <c r="O569" s="105">
        <v>324</v>
      </c>
      <c r="P569" s="103">
        <f>-(($U$2^2-O569^2)^(1/2))+$U$2</f>
        <v>61.2182875752512</v>
      </c>
    </row>
    <row r="570" spans="2:16">
      <c r="B570" s="24">
        <v>564</v>
      </c>
      <c r="C570" s="119" t="s">
        <v>610</v>
      </c>
      <c r="D570" s="81" t="s">
        <v>610</v>
      </c>
      <c r="E570" s="69">
        <v>10</v>
      </c>
      <c r="F570" s="70">
        <v>323</v>
      </c>
      <c r="G570" s="71">
        <f t="shared" si="30"/>
        <v>146.811381224038</v>
      </c>
      <c r="H570" s="72">
        <f t="shared" si="31"/>
        <v>146.811381224038</v>
      </c>
      <c r="I570" s="41">
        <v>567</v>
      </c>
      <c r="J570" s="46">
        <f t="shared" si="29"/>
        <v>-3</v>
      </c>
      <c r="O570" s="105">
        <v>323</v>
      </c>
      <c r="P570" s="103">
        <f>-(($U$2^2-O570^2)^(1/2))+$U$2</f>
        <v>60.8271039256666</v>
      </c>
    </row>
    <row r="571" spans="2:16">
      <c r="B571" s="24">
        <v>565</v>
      </c>
      <c r="C571" s="119" t="s">
        <v>611</v>
      </c>
      <c r="D571" s="81" t="s">
        <v>611</v>
      </c>
      <c r="E571" s="69">
        <v>10</v>
      </c>
      <c r="F571" s="70">
        <v>322</v>
      </c>
      <c r="G571" s="71">
        <f t="shared" si="30"/>
        <v>146.511403196497</v>
      </c>
      <c r="H571" s="72">
        <f t="shared" si="31"/>
        <v>146.511403196497</v>
      </c>
      <c r="I571" s="41">
        <v>568</v>
      </c>
      <c r="J571" s="46">
        <f t="shared" si="29"/>
        <v>-3</v>
      </c>
      <c r="O571" s="105">
        <v>322</v>
      </c>
      <c r="P571" s="103">
        <f>-(($U$2^2-O571^2)^(1/2))+$U$2</f>
        <v>60.4373135526228</v>
      </c>
    </row>
    <row r="572" spans="2:16">
      <c r="B572" s="24">
        <v>566</v>
      </c>
      <c r="C572" s="119" t="s">
        <v>612</v>
      </c>
      <c r="D572" s="81" t="s">
        <v>612</v>
      </c>
      <c r="E572" s="69">
        <v>10</v>
      </c>
      <c r="F572" s="70">
        <v>321</v>
      </c>
      <c r="G572" s="71">
        <f t="shared" si="30"/>
        <v>146.212495903575</v>
      </c>
      <c r="H572" s="72">
        <f t="shared" si="31"/>
        <v>146.212495903575</v>
      </c>
      <c r="I572" s="41">
        <v>569</v>
      </c>
      <c r="J572" s="46">
        <f t="shared" si="29"/>
        <v>-3</v>
      </c>
      <c r="O572" s="105">
        <v>321</v>
      </c>
      <c r="P572" s="103">
        <f>-(($U$2^2-O572^2)^(1/2))+$U$2</f>
        <v>60.0489144883014</v>
      </c>
    </row>
    <row r="573" spans="2:16">
      <c r="B573" s="24">
        <v>567</v>
      </c>
      <c r="C573" s="119" t="s">
        <v>613</v>
      </c>
      <c r="D573" s="81" t="s">
        <v>613</v>
      </c>
      <c r="E573" s="69">
        <v>10</v>
      </c>
      <c r="F573" s="70">
        <v>320</v>
      </c>
      <c r="G573" s="71">
        <f t="shared" si="30"/>
        <v>145.914657839103</v>
      </c>
      <c r="H573" s="72">
        <f t="shared" si="31"/>
        <v>145.914657839103</v>
      </c>
      <c r="I573" s="41">
        <v>570</v>
      </c>
      <c r="J573" s="46">
        <f t="shared" si="29"/>
        <v>-3</v>
      </c>
      <c r="O573" s="105">
        <v>320</v>
      </c>
      <c r="P573" s="103">
        <f>-(($U$2^2-O573^2)^(1/2))+$U$2</f>
        <v>59.6619047755922</v>
      </c>
    </row>
    <row r="574" spans="2:16">
      <c r="B574" s="24">
        <v>568</v>
      </c>
      <c r="C574" s="119" t="s">
        <v>614</v>
      </c>
      <c r="D574" s="81" t="s">
        <v>614</v>
      </c>
      <c r="E574" s="69">
        <v>10</v>
      </c>
      <c r="F574" s="70">
        <v>319</v>
      </c>
      <c r="G574" s="71">
        <f t="shared" si="30"/>
        <v>145.617887505107</v>
      </c>
      <c r="H574" s="72">
        <f t="shared" si="31"/>
        <v>145.617887505107</v>
      </c>
      <c r="I574" s="41">
        <v>571</v>
      </c>
      <c r="J574" s="46">
        <f t="shared" si="29"/>
        <v>-3</v>
      </c>
      <c r="O574" s="105">
        <v>319</v>
      </c>
      <c r="P574" s="103">
        <f>-(($U$2^2-O574^2)^(1/2))+$U$2</f>
        <v>59.2762824680351</v>
      </c>
    </row>
    <row r="575" ht="16.5" spans="2:16">
      <c r="B575" s="24">
        <v>569</v>
      </c>
      <c r="C575" s="119" t="s">
        <v>615</v>
      </c>
      <c r="D575" s="81" t="s">
        <v>615</v>
      </c>
      <c r="E575" s="69">
        <v>10</v>
      </c>
      <c r="F575" s="70">
        <v>318</v>
      </c>
      <c r="G575" s="71">
        <f t="shared" si="30"/>
        <v>145.322183411767</v>
      </c>
      <c r="H575" s="72">
        <f t="shared" si="31"/>
        <v>145.322183411767</v>
      </c>
      <c r="I575" s="41">
        <v>572</v>
      </c>
      <c r="J575" s="46">
        <f t="shared" si="29"/>
        <v>-3</v>
      </c>
      <c r="O575" s="105">
        <v>318</v>
      </c>
      <c r="P575" s="103">
        <f>-(($U$2^2-O575^2)^(1/2))+$U$2</f>
        <v>58.8920456297624</v>
      </c>
    </row>
    <row r="576" spans="2:16">
      <c r="B576" s="24">
        <v>570</v>
      </c>
      <c r="C576" s="119" t="s">
        <v>616</v>
      </c>
      <c r="D576" s="81" t="s">
        <v>616</v>
      </c>
      <c r="E576" s="69">
        <v>10</v>
      </c>
      <c r="F576" s="70">
        <v>317</v>
      </c>
      <c r="G576" s="71">
        <f t="shared" si="30"/>
        <v>145.027544077372</v>
      </c>
      <c r="H576" s="72">
        <f t="shared" si="31"/>
        <v>145.027544077372</v>
      </c>
      <c r="I576" s="41">
        <v>573</v>
      </c>
      <c r="J576" s="46">
        <f t="shared" si="29"/>
        <v>-3</v>
      </c>
      <c r="O576" s="105">
        <v>317</v>
      </c>
      <c r="P576" s="103">
        <f>-(($U$2^2-O576^2)^(1/2))+$U$2</f>
        <v>58.5091923354424</v>
      </c>
    </row>
    <row r="577" spans="2:16">
      <c r="B577" s="24">
        <v>571</v>
      </c>
      <c r="C577" s="119" t="s">
        <v>617</v>
      </c>
      <c r="D577" s="81" t="s">
        <v>617</v>
      </c>
      <c r="E577" s="69">
        <v>10</v>
      </c>
      <c r="F577" s="70">
        <v>316</v>
      </c>
      <c r="G577" s="71">
        <f t="shared" si="30"/>
        <v>144.733968028272</v>
      </c>
      <c r="H577" s="72">
        <f t="shared" si="31"/>
        <v>144.733968028272</v>
      </c>
      <c r="I577" s="41">
        <v>574</v>
      </c>
      <c r="J577" s="46">
        <f t="shared" si="29"/>
        <v>-3</v>
      </c>
      <c r="O577" s="105">
        <v>316</v>
      </c>
      <c r="P577" s="103">
        <f>-(($U$2^2-O577^2)^(1/2))+$U$2</f>
        <v>58.1277206702226</v>
      </c>
    </row>
    <row r="578" spans="2:16">
      <c r="B578" s="24">
        <v>572</v>
      </c>
      <c r="C578" s="119" t="s">
        <v>618</v>
      </c>
      <c r="D578" s="81" t="s">
        <v>618</v>
      </c>
      <c r="E578" s="69">
        <v>10</v>
      </c>
      <c r="F578" s="70">
        <v>315</v>
      </c>
      <c r="G578" s="71">
        <f t="shared" si="30"/>
        <v>144.441453798843</v>
      </c>
      <c r="H578" s="72">
        <f t="shared" si="31"/>
        <v>144.441453798843</v>
      </c>
      <c r="I578" s="41">
        <v>575</v>
      </c>
      <c r="J578" s="46">
        <f t="shared" si="29"/>
        <v>-3</v>
      </c>
      <c r="O578" s="105">
        <v>315</v>
      </c>
      <c r="P578" s="103">
        <f>-(($U$2^2-O578^2)^(1/2))+$U$2</f>
        <v>57.7476287296736</v>
      </c>
    </row>
    <row r="579" spans="2:16">
      <c r="B579" s="24">
        <v>573</v>
      </c>
      <c r="C579" s="119" t="s">
        <v>619</v>
      </c>
      <c r="D579" s="81" t="s">
        <v>619</v>
      </c>
      <c r="E579" s="69">
        <v>10</v>
      </c>
      <c r="F579" s="70">
        <v>314</v>
      </c>
      <c r="G579" s="71">
        <f t="shared" si="30"/>
        <v>144.149999931436</v>
      </c>
      <c r="H579" s="72">
        <f t="shared" si="31"/>
        <v>144.149999931436</v>
      </c>
      <c r="I579" s="41">
        <v>576</v>
      </c>
      <c r="J579" s="46">
        <f t="shared" si="29"/>
        <v>-3</v>
      </c>
      <c r="O579" s="105">
        <v>314</v>
      </c>
      <c r="P579" s="103">
        <f>-(($U$2^2-O579^2)^(1/2))+$U$2</f>
        <v>57.3689146197332</v>
      </c>
    </row>
    <row r="580" spans="2:16">
      <c r="B580" s="24">
        <v>574</v>
      </c>
      <c r="C580" s="119" t="s">
        <v>620</v>
      </c>
      <c r="D580" s="81" t="s">
        <v>620</v>
      </c>
      <c r="E580" s="69">
        <v>10</v>
      </c>
      <c r="F580" s="70">
        <v>313</v>
      </c>
      <c r="G580" s="71">
        <f t="shared" si="30"/>
        <v>143.859604976341</v>
      </c>
      <c r="H580" s="72">
        <f t="shared" si="31"/>
        <v>143.859604976341</v>
      </c>
      <c r="I580" s="41">
        <v>577</v>
      </c>
      <c r="J580" s="46">
        <f t="shared" ref="J580:J643" si="32">B580-I580</f>
        <v>-3</v>
      </c>
      <c r="O580" s="105">
        <v>313</v>
      </c>
      <c r="P580" s="103">
        <f>-(($U$2^2-O580^2)^(1/2))+$U$2</f>
        <v>56.9915764566523</v>
      </c>
    </row>
    <row r="581" spans="2:16">
      <c r="B581" s="24">
        <v>575</v>
      </c>
      <c r="C581" s="119" t="s">
        <v>621</v>
      </c>
      <c r="D581" s="81" t="s">
        <v>621</v>
      </c>
      <c r="E581" s="69">
        <v>10</v>
      </c>
      <c r="F581" s="70">
        <v>312</v>
      </c>
      <c r="G581" s="71">
        <f t="shared" si="30"/>
        <v>143.570267491739</v>
      </c>
      <c r="H581" s="72">
        <f t="shared" si="31"/>
        <v>143.570267491739</v>
      </c>
      <c r="I581" s="41">
        <v>578</v>
      </c>
      <c r="J581" s="46">
        <f t="shared" si="32"/>
        <v>-3</v>
      </c>
      <c r="O581" s="105">
        <v>312</v>
      </c>
      <c r="P581" s="103">
        <f>-(($U$2^2-O581^2)^(1/2))+$U$2</f>
        <v>56.6156123669389</v>
      </c>
    </row>
    <row r="582" spans="2:16">
      <c r="B582" s="24">
        <v>576</v>
      </c>
      <c r="C582" s="119" t="s">
        <v>622</v>
      </c>
      <c r="D582" s="81" t="s">
        <v>622</v>
      </c>
      <c r="E582" s="69">
        <v>10</v>
      </c>
      <c r="F582" s="70">
        <v>311</v>
      </c>
      <c r="G582" s="71">
        <f t="shared" si="30"/>
        <v>143.281986043668</v>
      </c>
      <c r="H582" s="72">
        <f t="shared" si="31"/>
        <v>143.281986043668</v>
      </c>
      <c r="I582" s="41">
        <v>579</v>
      </c>
      <c r="J582" s="46">
        <f t="shared" si="32"/>
        <v>-3</v>
      </c>
      <c r="O582" s="105">
        <v>311</v>
      </c>
      <c r="P582" s="103">
        <f>-(($U$2^2-O582^2)^(1/2))+$U$2</f>
        <v>56.2410204873049</v>
      </c>
    </row>
    <row r="583" spans="2:16">
      <c r="B583" s="24">
        <v>577</v>
      </c>
      <c r="C583" s="119" t="s">
        <v>623</v>
      </c>
      <c r="D583" s="81" t="s">
        <v>623</v>
      </c>
      <c r="E583" s="69">
        <v>10</v>
      </c>
      <c r="F583" s="70">
        <v>310</v>
      </c>
      <c r="G583" s="71">
        <f t="shared" si="30"/>
        <v>142.994759205974</v>
      </c>
      <c r="H583" s="72">
        <f t="shared" si="31"/>
        <v>142.994759205974</v>
      </c>
      <c r="I583" s="41">
        <v>580</v>
      </c>
      <c r="J583" s="46">
        <f t="shared" si="32"/>
        <v>-3</v>
      </c>
      <c r="O583" s="105">
        <v>310</v>
      </c>
      <c r="P583" s="103">
        <f>-(($U$2^2-O583^2)^(1/2))+$U$2</f>
        <v>55.8677989646117</v>
      </c>
    </row>
    <row r="584" spans="2:16">
      <c r="B584" s="24">
        <v>578</v>
      </c>
      <c r="C584" s="119" t="s">
        <v>624</v>
      </c>
      <c r="D584" s="81" t="s">
        <v>624</v>
      </c>
      <c r="E584" s="69">
        <v>10</v>
      </c>
      <c r="F584" s="70">
        <v>309</v>
      </c>
      <c r="G584" s="71">
        <f t="shared" si="30"/>
        <v>142.708585560273</v>
      </c>
      <c r="H584" s="72">
        <f t="shared" si="31"/>
        <v>142.708585560273</v>
      </c>
      <c r="I584" s="41">
        <v>581</v>
      </c>
      <c r="J584" s="46">
        <f t="shared" si="32"/>
        <v>-3</v>
      </c>
      <c r="O584" s="105">
        <v>309</v>
      </c>
      <c r="P584" s="103">
        <f>-(($U$2^2-O584^2)^(1/2))+$U$2</f>
        <v>55.495945955817</v>
      </c>
    </row>
    <row r="585" spans="2:16">
      <c r="B585" s="24">
        <v>579</v>
      </c>
      <c r="C585" s="119" t="s">
        <v>625</v>
      </c>
      <c r="D585" s="81" t="s">
        <v>625</v>
      </c>
      <c r="E585" s="69">
        <v>10</v>
      </c>
      <c r="F585" s="70">
        <v>308</v>
      </c>
      <c r="G585" s="71">
        <f t="shared" si="30"/>
        <v>142.423463695911</v>
      </c>
      <c r="H585" s="72">
        <f t="shared" si="31"/>
        <v>142.423463695911</v>
      </c>
      <c r="I585" s="41">
        <v>582</v>
      </c>
      <c r="J585" s="46">
        <f t="shared" si="32"/>
        <v>-3</v>
      </c>
      <c r="O585" s="105">
        <v>308</v>
      </c>
      <c r="P585" s="103">
        <f>-(($U$2^2-O585^2)^(1/2))+$U$2</f>
        <v>55.1254596279221</v>
      </c>
    </row>
    <row r="586" spans="2:16">
      <c r="B586" s="24">
        <v>580</v>
      </c>
      <c r="C586" s="119" t="s">
        <v>626</v>
      </c>
      <c r="D586" s="81" t="s">
        <v>626</v>
      </c>
      <c r="E586" s="69">
        <v>10</v>
      </c>
      <c r="F586" s="70">
        <v>307</v>
      </c>
      <c r="G586" s="71">
        <f t="shared" si="30"/>
        <v>142.139392209923</v>
      </c>
      <c r="H586" s="72">
        <f t="shared" si="31"/>
        <v>142.139392209923</v>
      </c>
      <c r="I586" s="41">
        <v>583</v>
      </c>
      <c r="J586" s="46">
        <f t="shared" si="32"/>
        <v>-3</v>
      </c>
      <c r="O586" s="105">
        <v>307</v>
      </c>
      <c r="P586" s="103">
        <f>-(($U$2^2-O586^2)^(1/2))+$U$2</f>
        <v>54.7563381579191</v>
      </c>
    </row>
    <row r="587" spans="2:16">
      <c r="B587" s="24">
        <v>581</v>
      </c>
      <c r="C587" s="119" t="s">
        <v>627</v>
      </c>
      <c r="D587" s="81" t="s">
        <v>627</v>
      </c>
      <c r="E587" s="69">
        <v>10</v>
      </c>
      <c r="F587" s="70">
        <v>306</v>
      </c>
      <c r="G587" s="71">
        <f t="shared" si="30"/>
        <v>141.856369706993</v>
      </c>
      <c r="H587" s="72">
        <f t="shared" si="31"/>
        <v>141.856369706993</v>
      </c>
      <c r="I587" s="41">
        <v>584</v>
      </c>
      <c r="J587" s="46">
        <f t="shared" si="32"/>
        <v>-3</v>
      </c>
      <c r="O587" s="105">
        <v>306</v>
      </c>
      <c r="P587" s="103">
        <f>-(($U$2^2-O587^2)^(1/2))+$U$2</f>
        <v>54.388579732739</v>
      </c>
    </row>
    <row r="588" spans="2:16">
      <c r="B588" s="24">
        <v>582</v>
      </c>
      <c r="C588" s="119" t="s">
        <v>628</v>
      </c>
      <c r="D588" s="81" t="s">
        <v>628</v>
      </c>
      <c r="E588" s="69">
        <v>10</v>
      </c>
      <c r="F588" s="70">
        <v>305</v>
      </c>
      <c r="G588" s="71">
        <f t="shared" si="30"/>
        <v>141.574394799413</v>
      </c>
      <c r="H588" s="72">
        <f t="shared" si="31"/>
        <v>141.574394799413</v>
      </c>
      <c r="I588" s="41">
        <v>585</v>
      </c>
      <c r="J588" s="46">
        <f t="shared" si="32"/>
        <v>-3</v>
      </c>
      <c r="O588" s="105">
        <v>305</v>
      </c>
      <c r="P588" s="103">
        <f>-(($U$2^2-O588^2)^(1/2))+$U$2</f>
        <v>54.0221825491999</v>
      </c>
    </row>
    <row r="589" spans="2:16">
      <c r="B589" s="24">
        <v>583</v>
      </c>
      <c r="C589" s="119" t="s">
        <v>629</v>
      </c>
      <c r="D589" s="81" t="s">
        <v>629</v>
      </c>
      <c r="E589" s="69">
        <v>10</v>
      </c>
      <c r="F589" s="70">
        <v>304</v>
      </c>
      <c r="G589" s="71">
        <f t="shared" si="30"/>
        <v>141.293466107047</v>
      </c>
      <c r="H589" s="72">
        <f t="shared" si="31"/>
        <v>141.293466107047</v>
      </c>
      <c r="I589" s="41">
        <v>586</v>
      </c>
      <c r="J589" s="46">
        <f t="shared" si="32"/>
        <v>-3</v>
      </c>
      <c r="O589" s="105">
        <v>304</v>
      </c>
      <c r="P589" s="103">
        <f>-(($U$2^2-O589^2)^(1/2))+$U$2</f>
        <v>53.6571448139559</v>
      </c>
    </row>
    <row r="590" ht="16.5" spans="2:16">
      <c r="B590" s="24">
        <v>584</v>
      </c>
      <c r="C590" s="119" t="s">
        <v>630</v>
      </c>
      <c r="D590" s="81" t="s">
        <v>630</v>
      </c>
      <c r="E590" s="69">
        <v>10</v>
      </c>
      <c r="F590" s="70">
        <v>303</v>
      </c>
      <c r="G590" s="71">
        <f t="shared" si="30"/>
        <v>141.013582257286</v>
      </c>
      <c r="H590" s="72">
        <f t="shared" si="31"/>
        <v>141.013582257286</v>
      </c>
      <c r="I590" s="41">
        <v>587</v>
      </c>
      <c r="J590" s="46">
        <f t="shared" si="32"/>
        <v>-3</v>
      </c>
      <c r="O590" s="105">
        <v>303</v>
      </c>
      <c r="P590" s="103">
        <f>-(($U$2^2-O590^2)^(1/2))+$U$2</f>
        <v>53.2934647434465</v>
      </c>
    </row>
    <row r="591" spans="2:16">
      <c r="B591" s="24">
        <v>585</v>
      </c>
      <c r="C591" s="119" t="s">
        <v>631</v>
      </c>
      <c r="D591" s="81" t="s">
        <v>631</v>
      </c>
      <c r="E591" s="69">
        <v>10</v>
      </c>
      <c r="F591" s="70">
        <v>302</v>
      </c>
      <c r="G591" s="71">
        <f t="shared" si="30"/>
        <v>140.734741885016</v>
      </c>
      <c r="H591" s="72">
        <f t="shared" si="31"/>
        <v>140.734741885016</v>
      </c>
      <c r="I591" s="41">
        <v>588</v>
      </c>
      <c r="J591" s="46">
        <f t="shared" si="32"/>
        <v>-3</v>
      </c>
      <c r="O591" s="105">
        <v>302</v>
      </c>
      <c r="P591" s="103">
        <f>-(($U$2^2-O591^2)^(1/2))+$U$2</f>
        <v>52.9311405638455</v>
      </c>
    </row>
    <row r="592" spans="2:16">
      <c r="B592" s="24">
        <v>586</v>
      </c>
      <c r="C592" s="119" t="s">
        <v>632</v>
      </c>
      <c r="D592" s="81" t="s">
        <v>632</v>
      </c>
      <c r="E592" s="69">
        <v>10</v>
      </c>
      <c r="F592" s="70">
        <v>301</v>
      </c>
      <c r="G592" s="71">
        <f t="shared" si="30"/>
        <v>140.456943632574</v>
      </c>
      <c r="H592" s="72">
        <f t="shared" si="31"/>
        <v>140.456943632574</v>
      </c>
      <c r="I592" s="41">
        <v>589</v>
      </c>
      <c r="J592" s="46">
        <f t="shared" si="32"/>
        <v>-3</v>
      </c>
      <c r="O592" s="105">
        <v>301</v>
      </c>
      <c r="P592" s="103">
        <f>-(($U$2^2-O592^2)^(1/2))+$U$2</f>
        <v>52.5701705110117</v>
      </c>
    </row>
    <row r="593" spans="2:16">
      <c r="B593" s="24">
        <v>587</v>
      </c>
      <c r="C593" s="119" t="s">
        <v>633</v>
      </c>
      <c r="D593" s="81" t="s">
        <v>633</v>
      </c>
      <c r="E593" s="69">
        <v>10</v>
      </c>
      <c r="F593" s="70">
        <v>300</v>
      </c>
      <c r="G593" s="71">
        <f t="shared" si="30"/>
        <v>140.180186149714</v>
      </c>
      <c r="H593" s="72">
        <f t="shared" si="31"/>
        <v>140.180186149714</v>
      </c>
      <c r="I593" s="41">
        <v>590</v>
      </c>
      <c r="J593" s="46">
        <f t="shared" si="32"/>
        <v>-3</v>
      </c>
      <c r="O593" s="105">
        <v>300</v>
      </c>
      <c r="P593" s="103">
        <f>-(($U$2^2-O593^2)^(1/2))+$U$2</f>
        <v>52.2105528304393</v>
      </c>
    </row>
    <row r="594" spans="2:16">
      <c r="B594" s="24">
        <v>588</v>
      </c>
      <c r="C594" s="119" t="s">
        <v>634</v>
      </c>
      <c r="D594" s="81" t="s">
        <v>634</v>
      </c>
      <c r="E594" s="69">
        <v>10</v>
      </c>
      <c r="F594" s="70">
        <v>299</v>
      </c>
      <c r="G594" s="71">
        <f t="shared" si="30"/>
        <v>139.904468093565</v>
      </c>
      <c r="H594" s="72">
        <f t="shared" si="31"/>
        <v>139.904468093565</v>
      </c>
      <c r="I594" s="41">
        <v>591</v>
      </c>
      <c r="J594" s="46">
        <f t="shared" si="32"/>
        <v>-3</v>
      </c>
      <c r="O594" s="105">
        <v>299</v>
      </c>
      <c r="P594" s="103">
        <f>-(($U$2^2-O594^2)^(1/2))+$U$2</f>
        <v>51.852285777208</v>
      </c>
    </row>
    <row r="595" spans="2:16">
      <c r="B595" s="24">
        <v>589</v>
      </c>
      <c r="C595" s="119" t="s">
        <v>635</v>
      </c>
      <c r="D595" s="81" t="s">
        <v>635</v>
      </c>
      <c r="E595" s="69">
        <v>10</v>
      </c>
      <c r="F595" s="70">
        <v>298</v>
      </c>
      <c r="G595" s="71">
        <f t="shared" si="30"/>
        <v>139.629788128599</v>
      </c>
      <c r="H595" s="72">
        <f t="shared" si="31"/>
        <v>139.629788128599</v>
      </c>
      <c r="I595" s="41">
        <v>592</v>
      </c>
      <c r="J595" s="46">
        <f t="shared" si="32"/>
        <v>-3</v>
      </c>
      <c r="O595" s="105">
        <v>298</v>
      </c>
      <c r="P595" s="103">
        <f>-(($U$2^2-O595^2)^(1/2))+$U$2</f>
        <v>51.4953676159348</v>
      </c>
    </row>
    <row r="596" spans="2:16">
      <c r="B596" s="24">
        <v>590</v>
      </c>
      <c r="C596" s="119" t="s">
        <v>636</v>
      </c>
      <c r="D596" s="81" t="s">
        <v>636</v>
      </c>
      <c r="E596" s="69">
        <v>10</v>
      </c>
      <c r="F596" s="70">
        <v>297</v>
      </c>
      <c r="G596" s="71">
        <f t="shared" si="30"/>
        <v>139.356144926586</v>
      </c>
      <c r="H596" s="72">
        <f t="shared" si="31"/>
        <v>139.356144926586</v>
      </c>
      <c r="I596" s="41">
        <v>593</v>
      </c>
      <c r="J596" s="46">
        <f t="shared" si="32"/>
        <v>-3</v>
      </c>
      <c r="O596" s="105">
        <v>297</v>
      </c>
      <c r="P596" s="103">
        <f>-(($U$2^2-O596^2)^(1/2))+$U$2</f>
        <v>51.1397966207259</v>
      </c>
    </row>
    <row r="597" spans="2:16">
      <c r="B597" s="24">
        <v>591</v>
      </c>
      <c r="C597" s="119" t="s">
        <v>637</v>
      </c>
      <c r="D597" s="81" t="s">
        <v>637</v>
      </c>
      <c r="E597" s="69">
        <v>10</v>
      </c>
      <c r="F597" s="70">
        <v>296</v>
      </c>
      <c r="G597" s="71">
        <f t="shared" si="30"/>
        <v>139.083537166566</v>
      </c>
      <c r="H597" s="72">
        <f t="shared" si="31"/>
        <v>139.083537166566</v>
      </c>
      <c r="I597" s="41">
        <v>594</v>
      </c>
      <c r="J597" s="46">
        <f t="shared" si="32"/>
        <v>-3</v>
      </c>
      <c r="O597" s="105">
        <v>296</v>
      </c>
      <c r="P597" s="103">
        <f>-(($U$2^2-O597^2)^(1/2))+$U$2</f>
        <v>50.7855710751277</v>
      </c>
    </row>
    <row r="598" spans="2:16">
      <c r="B598" s="24">
        <v>592</v>
      </c>
      <c r="C598" s="119" t="s">
        <v>638</v>
      </c>
      <c r="D598" s="81" t="s">
        <v>638</v>
      </c>
      <c r="E598" s="69">
        <v>10</v>
      </c>
      <c r="F598" s="70">
        <v>295</v>
      </c>
      <c r="G598" s="71">
        <f t="shared" si="30"/>
        <v>138.811963534804</v>
      </c>
      <c r="H598" s="72">
        <f t="shared" si="31"/>
        <v>138.811963534804</v>
      </c>
      <c r="I598" s="41">
        <v>595</v>
      </c>
      <c r="J598" s="46">
        <f t="shared" si="32"/>
        <v>-3</v>
      </c>
      <c r="O598" s="105">
        <v>295</v>
      </c>
      <c r="P598" s="103">
        <f>-(($U$2^2-O598^2)^(1/2))+$U$2</f>
        <v>50.4326892720801</v>
      </c>
    </row>
    <row r="599" spans="2:16">
      <c r="B599" s="24">
        <v>593</v>
      </c>
      <c r="C599" s="119" t="s">
        <v>639</v>
      </c>
      <c r="D599" s="81" t="s">
        <v>639</v>
      </c>
      <c r="E599" s="69">
        <v>10</v>
      </c>
      <c r="F599" s="70">
        <v>294</v>
      </c>
      <c r="G599" s="71">
        <f t="shared" si="30"/>
        <v>138.541422724761</v>
      </c>
      <c r="H599" s="72">
        <f t="shared" si="31"/>
        <v>138.541422724761</v>
      </c>
      <c r="I599" s="41">
        <v>596</v>
      </c>
      <c r="J599" s="46">
        <f t="shared" si="32"/>
        <v>-3</v>
      </c>
      <c r="O599" s="105">
        <v>294</v>
      </c>
      <c r="P599" s="103">
        <f>-(($U$2^2-O599^2)^(1/2))+$U$2</f>
        <v>50.0811495138685</v>
      </c>
    </row>
    <row r="600" spans="2:16">
      <c r="B600" s="24">
        <v>594</v>
      </c>
      <c r="C600" s="119" t="s">
        <v>640</v>
      </c>
      <c r="D600" s="81" t="s">
        <v>640</v>
      </c>
      <c r="E600" s="69">
        <v>10</v>
      </c>
      <c r="F600" s="70">
        <v>293</v>
      </c>
      <c r="G600" s="71">
        <f t="shared" si="30"/>
        <v>138.271913437052</v>
      </c>
      <c r="H600" s="72">
        <f t="shared" si="31"/>
        <v>138.271913437052</v>
      </c>
      <c r="I600" s="41">
        <v>597</v>
      </c>
      <c r="J600" s="46">
        <f t="shared" si="32"/>
        <v>-3</v>
      </c>
      <c r="O600" s="105">
        <v>293</v>
      </c>
      <c r="P600" s="103">
        <f>-(($U$2^2-O600^2)^(1/2))+$U$2</f>
        <v>49.7309501120777</v>
      </c>
    </row>
    <row r="601" spans="2:16">
      <c r="B601" s="24">
        <v>595</v>
      </c>
      <c r="C601" s="119" t="s">
        <v>641</v>
      </c>
      <c r="D601" s="81" t="s">
        <v>641</v>
      </c>
      <c r="E601" s="69">
        <v>10</v>
      </c>
      <c r="F601" s="70">
        <v>292</v>
      </c>
      <c r="G601" s="71">
        <f t="shared" si="30"/>
        <v>138.003434379412</v>
      </c>
      <c r="H601" s="72">
        <f t="shared" si="31"/>
        <v>138.003434379412</v>
      </c>
      <c r="I601" s="41">
        <v>598</v>
      </c>
      <c r="J601" s="46">
        <f t="shared" si="32"/>
        <v>-3</v>
      </c>
      <c r="O601" s="105">
        <v>292</v>
      </c>
      <c r="P601" s="103">
        <f>-(($U$2^2-O601^2)^(1/2))+$U$2</f>
        <v>49.3820893875447</v>
      </c>
    </row>
    <row r="602" ht="16.5" spans="2:16">
      <c r="B602" s="24">
        <v>596</v>
      </c>
      <c r="C602" s="119" t="s">
        <v>642</v>
      </c>
      <c r="D602" s="81" t="s">
        <v>642</v>
      </c>
      <c r="E602" s="69">
        <v>10</v>
      </c>
      <c r="F602" s="70">
        <v>291</v>
      </c>
      <c r="G602" s="71">
        <f t="shared" si="30"/>
        <v>137.735984266665</v>
      </c>
      <c r="H602" s="72">
        <f t="shared" si="31"/>
        <v>137.735984266665</v>
      </c>
      <c r="I602" s="41">
        <v>599</v>
      </c>
      <c r="J602" s="46">
        <f t="shared" si="32"/>
        <v>-3</v>
      </c>
      <c r="O602" s="105">
        <v>291</v>
      </c>
      <c r="P602" s="103">
        <f>-(($U$2^2-O602^2)^(1/2))+$U$2</f>
        <v>49.0345656703132</v>
      </c>
    </row>
    <row r="603" spans="2:16">
      <c r="B603" s="24">
        <v>597</v>
      </c>
      <c r="C603" s="119" t="s">
        <v>643</v>
      </c>
      <c r="D603" s="81" t="s">
        <v>643</v>
      </c>
      <c r="E603" s="69">
        <v>10</v>
      </c>
      <c r="F603" s="70">
        <v>290</v>
      </c>
      <c r="G603" s="71">
        <f t="shared" ref="G603:G666" si="33">H603</f>
        <v>137.469561820679</v>
      </c>
      <c r="H603" s="72">
        <f t="shared" ref="H603:H666" si="34">P603*($Q$91-$Q$892)/($P$91-$P$892)+$Q$892-$P$892*($Q$91-$Q$892)/($P$91-$P$892)</f>
        <v>137.469561820679</v>
      </c>
      <c r="I603" s="41">
        <v>600</v>
      </c>
      <c r="J603" s="46">
        <f t="shared" si="32"/>
        <v>-3</v>
      </c>
      <c r="O603" s="105">
        <v>290</v>
      </c>
      <c r="P603" s="103">
        <f>-(($U$2^2-O603^2)^(1/2))+$U$2</f>
        <v>48.6883772995873</v>
      </c>
    </row>
    <row r="604" spans="2:16">
      <c r="B604" s="24">
        <v>598</v>
      </c>
      <c r="C604" s="119" t="s">
        <v>644</v>
      </c>
      <c r="D604" s="81" t="s">
        <v>644</v>
      </c>
      <c r="E604" s="69">
        <v>10</v>
      </c>
      <c r="F604" s="70">
        <v>289</v>
      </c>
      <c r="G604" s="71">
        <f t="shared" si="33"/>
        <v>137.204165770343</v>
      </c>
      <c r="H604" s="72">
        <f t="shared" si="34"/>
        <v>137.204165770343</v>
      </c>
      <c r="I604" s="41">
        <v>601</v>
      </c>
      <c r="J604" s="46">
        <f t="shared" si="32"/>
        <v>-3</v>
      </c>
      <c r="O604" s="105">
        <v>289</v>
      </c>
      <c r="P604" s="103">
        <f>-(($U$2^2-O604^2)^(1/2))+$U$2</f>
        <v>48.3435226236863</v>
      </c>
    </row>
    <row r="605" spans="2:16">
      <c r="B605" s="24">
        <v>599</v>
      </c>
      <c r="C605" s="119" t="s">
        <v>645</v>
      </c>
      <c r="D605" s="81" t="s">
        <v>645</v>
      </c>
      <c r="E605" s="69">
        <v>10</v>
      </c>
      <c r="F605" s="70">
        <v>288</v>
      </c>
      <c r="G605" s="71">
        <f t="shared" si="33"/>
        <v>136.939794851523</v>
      </c>
      <c r="H605" s="72">
        <f t="shared" si="34"/>
        <v>136.939794851523</v>
      </c>
      <c r="I605" s="41">
        <v>602</v>
      </c>
      <c r="J605" s="46">
        <f t="shared" si="32"/>
        <v>-3</v>
      </c>
      <c r="O605" s="105">
        <v>288</v>
      </c>
      <c r="P605" s="103">
        <f>-(($U$2^2-O605^2)^(1/2))+$U$2</f>
        <v>48</v>
      </c>
    </row>
    <row r="606" spans="2:16">
      <c r="B606" s="24">
        <v>600</v>
      </c>
      <c r="C606" s="119" t="s">
        <v>646</v>
      </c>
      <c r="D606" s="81" t="s">
        <v>646</v>
      </c>
      <c r="E606" s="69">
        <v>10</v>
      </c>
      <c r="F606" s="70">
        <v>287</v>
      </c>
      <c r="G606" s="71">
        <f t="shared" si="33"/>
        <v>136.676447807031</v>
      </c>
      <c r="H606" s="72">
        <f t="shared" si="34"/>
        <v>136.676447807031</v>
      </c>
      <c r="I606" s="41">
        <v>603</v>
      </c>
      <c r="J606" s="46">
        <f t="shared" si="32"/>
        <v>-3</v>
      </c>
      <c r="O606" s="105">
        <v>287</v>
      </c>
      <c r="P606" s="103">
        <f>-(($U$2^2-O606^2)^(1/2))+$U$2</f>
        <v>47.6578077949436</v>
      </c>
    </row>
    <row r="607" spans="2:16">
      <c r="B607" s="24">
        <v>601</v>
      </c>
      <c r="C607" s="119" t="s">
        <v>647</v>
      </c>
      <c r="D607" s="81" t="s">
        <v>647</v>
      </c>
      <c r="E607" s="69">
        <v>10</v>
      </c>
      <c r="F607" s="70">
        <v>286</v>
      </c>
      <c r="G607" s="71">
        <f t="shared" si="33"/>
        <v>136.414123386592</v>
      </c>
      <c r="H607" s="72">
        <f t="shared" si="34"/>
        <v>136.414123386592</v>
      </c>
      <c r="I607" s="41">
        <v>604</v>
      </c>
      <c r="J607" s="46">
        <f t="shared" si="32"/>
        <v>-3</v>
      </c>
      <c r="O607" s="105">
        <v>286</v>
      </c>
      <c r="P607" s="103">
        <f>-(($U$2^2-O607^2)^(1/2))+$U$2</f>
        <v>47.3169443839134</v>
      </c>
    </row>
    <row r="608" spans="2:16">
      <c r="B608" s="24">
        <v>602</v>
      </c>
      <c r="C608" s="119" t="s">
        <v>648</v>
      </c>
      <c r="D608" s="81" t="s">
        <v>648</v>
      </c>
      <c r="E608" s="69">
        <v>10</v>
      </c>
      <c r="F608" s="70">
        <v>285</v>
      </c>
      <c r="G608" s="71">
        <f t="shared" si="33"/>
        <v>136.152820346808</v>
      </c>
      <c r="H608" s="72">
        <f t="shared" si="34"/>
        <v>136.152820346808</v>
      </c>
      <c r="I608" s="41">
        <v>605</v>
      </c>
      <c r="J608" s="46">
        <f t="shared" si="32"/>
        <v>-3</v>
      </c>
      <c r="O608" s="105">
        <v>285</v>
      </c>
      <c r="P608" s="103">
        <f>-(($U$2^2-O608^2)^(1/2))+$U$2</f>
        <v>46.9774081512436</v>
      </c>
    </row>
    <row r="609" spans="2:16">
      <c r="B609" s="24">
        <v>603</v>
      </c>
      <c r="C609" s="119" t="s">
        <v>649</v>
      </c>
      <c r="D609" s="81" t="s">
        <v>649</v>
      </c>
      <c r="E609" s="69">
        <v>10</v>
      </c>
      <c r="F609" s="70">
        <v>284</v>
      </c>
      <c r="G609" s="71">
        <f t="shared" si="33"/>
        <v>135.892537451127</v>
      </c>
      <c r="H609" s="72">
        <f t="shared" si="34"/>
        <v>135.892537451127</v>
      </c>
      <c r="I609" s="41">
        <v>606</v>
      </c>
      <c r="J609" s="46">
        <f t="shared" si="32"/>
        <v>-3</v>
      </c>
      <c r="O609" s="105">
        <v>284</v>
      </c>
      <c r="P609" s="103">
        <f>-(($U$2^2-O609^2)^(1/2))+$U$2</f>
        <v>46.6391974901612</v>
      </c>
    </row>
    <row r="610" spans="2:16">
      <c r="B610" s="24">
        <v>604</v>
      </c>
      <c r="C610" s="119" t="s">
        <v>650</v>
      </c>
      <c r="D610" s="81" t="s">
        <v>650</v>
      </c>
      <c r="E610" s="69">
        <v>10</v>
      </c>
      <c r="F610" s="70">
        <v>283</v>
      </c>
      <c r="G610" s="71">
        <f t="shared" si="33"/>
        <v>135.633273469806</v>
      </c>
      <c r="H610" s="72">
        <f t="shared" si="34"/>
        <v>135.633273469806</v>
      </c>
      <c r="I610" s="41">
        <v>607</v>
      </c>
      <c r="J610" s="46">
        <f t="shared" si="32"/>
        <v>-3</v>
      </c>
      <c r="O610" s="105">
        <v>283</v>
      </c>
      <c r="P610" s="103">
        <f>-(($U$2^2-O610^2)^(1/2))+$U$2</f>
        <v>46.3023108027444</v>
      </c>
    </row>
    <row r="611" spans="2:16">
      <c r="B611" s="24">
        <v>605</v>
      </c>
      <c r="C611" s="119" t="s">
        <v>651</v>
      </c>
      <c r="D611" s="81" t="s">
        <v>651</v>
      </c>
      <c r="E611" s="69">
        <v>10</v>
      </c>
      <c r="F611" s="70">
        <v>282</v>
      </c>
      <c r="G611" s="71">
        <f t="shared" si="33"/>
        <v>135.375027179882</v>
      </c>
      <c r="H611" s="72">
        <f t="shared" si="34"/>
        <v>135.375027179882</v>
      </c>
      <c r="I611" s="41">
        <v>608</v>
      </c>
      <c r="J611" s="46">
        <f t="shared" si="32"/>
        <v>-3</v>
      </c>
      <c r="O611" s="105">
        <v>282</v>
      </c>
      <c r="P611" s="103">
        <f>-(($U$2^2-O611^2)^(1/2))+$U$2</f>
        <v>45.9667464998785</v>
      </c>
    </row>
    <row r="612" spans="2:16">
      <c r="B612" s="24">
        <v>606</v>
      </c>
      <c r="C612" s="119" t="s">
        <v>652</v>
      </c>
      <c r="D612" s="81" t="s">
        <v>652</v>
      </c>
      <c r="E612" s="69">
        <v>10</v>
      </c>
      <c r="F612" s="70">
        <v>281</v>
      </c>
      <c r="G612" s="71">
        <f t="shared" si="33"/>
        <v>135.117797365136</v>
      </c>
      <c r="H612" s="72">
        <f t="shared" si="34"/>
        <v>135.117797365136</v>
      </c>
      <c r="I612" s="41">
        <v>609</v>
      </c>
      <c r="J612" s="46">
        <f t="shared" si="32"/>
        <v>-3</v>
      </c>
      <c r="O612" s="105">
        <v>281</v>
      </c>
      <c r="P612" s="103">
        <f>-(($U$2^2-O612^2)^(1/2))+$U$2</f>
        <v>45.6325030012139</v>
      </c>
    </row>
    <row r="613" spans="2:16">
      <c r="B613" s="24">
        <v>607</v>
      </c>
      <c r="C613" s="119" t="s">
        <v>653</v>
      </c>
      <c r="D613" s="81" t="s">
        <v>653</v>
      </c>
      <c r="E613" s="69">
        <v>10</v>
      </c>
      <c r="F613" s="70">
        <v>280</v>
      </c>
      <c r="G613" s="71">
        <f t="shared" si="33"/>
        <v>134.861582816064</v>
      </c>
      <c r="H613" s="72">
        <f t="shared" si="34"/>
        <v>134.861582816064</v>
      </c>
      <c r="I613" s="41">
        <v>610</v>
      </c>
      <c r="J613" s="46">
        <f t="shared" si="32"/>
        <v>-3</v>
      </c>
      <c r="O613" s="105">
        <v>280</v>
      </c>
      <c r="P613" s="103">
        <f>-(($U$2^2-O613^2)^(1/2))+$U$2</f>
        <v>45.2995787351236</v>
      </c>
    </row>
    <row r="614" spans="2:16">
      <c r="B614" s="24">
        <v>608</v>
      </c>
      <c r="C614" s="119" t="s">
        <v>654</v>
      </c>
      <c r="D614" s="81" t="s">
        <v>654</v>
      </c>
      <c r="E614" s="69">
        <v>10</v>
      </c>
      <c r="F614" s="70">
        <v>279</v>
      </c>
      <c r="G614" s="71">
        <f t="shared" si="33"/>
        <v>134.606382329841</v>
      </c>
      <c r="H614" s="72">
        <f t="shared" si="34"/>
        <v>134.606382329841</v>
      </c>
      <c r="I614" s="41">
        <v>611</v>
      </c>
      <c r="J614" s="46">
        <f t="shared" si="32"/>
        <v>-3</v>
      </c>
      <c r="O614" s="105">
        <v>279</v>
      </c>
      <c r="P614" s="103">
        <f>-(($U$2^2-O614^2)^(1/2))+$U$2</f>
        <v>44.9679721386618</v>
      </c>
    </row>
    <row r="615" spans="2:16">
      <c r="B615" s="24">
        <v>609</v>
      </c>
      <c r="C615" s="119" t="s">
        <v>655</v>
      </c>
      <c r="D615" s="81" t="s">
        <v>655</v>
      </c>
      <c r="E615" s="69">
        <v>10</v>
      </c>
      <c r="F615" s="70">
        <v>278</v>
      </c>
      <c r="G615" s="71">
        <f t="shared" si="33"/>
        <v>134.35219471029</v>
      </c>
      <c r="H615" s="72">
        <f t="shared" si="34"/>
        <v>134.35219471029</v>
      </c>
      <c r="I615" s="41">
        <v>612</v>
      </c>
      <c r="J615" s="46">
        <f t="shared" si="32"/>
        <v>-3</v>
      </c>
      <c r="O615" s="105">
        <v>278</v>
      </c>
      <c r="P615" s="103">
        <f>-(($U$2^2-O615^2)^(1/2))+$U$2</f>
        <v>44.6376816575215</v>
      </c>
    </row>
    <row r="616" spans="2:16">
      <c r="B616" s="24">
        <v>610</v>
      </c>
      <c r="C616" s="119" t="s">
        <v>656</v>
      </c>
      <c r="D616" s="81" t="s">
        <v>656</v>
      </c>
      <c r="E616" s="69">
        <v>10</v>
      </c>
      <c r="F616" s="70">
        <v>277</v>
      </c>
      <c r="G616" s="71">
        <f t="shared" si="33"/>
        <v>134.099018767853</v>
      </c>
      <c r="H616" s="72">
        <f t="shared" si="34"/>
        <v>134.099018767853</v>
      </c>
      <c r="I616" s="41">
        <v>613</v>
      </c>
      <c r="J616" s="46">
        <f t="shared" si="32"/>
        <v>-3</v>
      </c>
      <c r="O616" s="105">
        <v>277</v>
      </c>
      <c r="P616" s="103">
        <f>-(($U$2^2-O616^2)^(1/2))+$U$2</f>
        <v>44.3087057459938</v>
      </c>
    </row>
    <row r="617" spans="2:16">
      <c r="B617" s="24">
        <v>611</v>
      </c>
      <c r="C617" s="119" t="s">
        <v>657</v>
      </c>
      <c r="D617" s="81" t="s">
        <v>657</v>
      </c>
      <c r="E617" s="69">
        <v>10</v>
      </c>
      <c r="F617" s="70">
        <v>276</v>
      </c>
      <c r="G617" s="71">
        <f t="shared" si="33"/>
        <v>133.846853319555</v>
      </c>
      <c r="H617" s="72">
        <f t="shared" si="34"/>
        <v>133.846853319555</v>
      </c>
      <c r="I617" s="41">
        <v>614</v>
      </c>
      <c r="J617" s="46">
        <f t="shared" si="32"/>
        <v>-3</v>
      </c>
      <c r="O617" s="105">
        <v>276</v>
      </c>
      <c r="P617" s="103">
        <f>-(($U$2^2-O617^2)^(1/2))+$U$2</f>
        <v>43.9810428669271</v>
      </c>
    </row>
    <row r="618" spans="2:16">
      <c r="B618" s="24">
        <v>612</v>
      </c>
      <c r="C618" s="119" t="s">
        <v>658</v>
      </c>
      <c r="D618" s="81" t="s">
        <v>658</v>
      </c>
      <c r="E618" s="69">
        <v>10</v>
      </c>
      <c r="F618" s="70">
        <v>275</v>
      </c>
      <c r="G618" s="71">
        <f t="shared" si="33"/>
        <v>133.595697188978</v>
      </c>
      <c r="H618" s="72">
        <f t="shared" si="34"/>
        <v>133.595697188978</v>
      </c>
      <c r="I618" s="41">
        <v>615</v>
      </c>
      <c r="J618" s="46">
        <f t="shared" si="32"/>
        <v>-3</v>
      </c>
      <c r="O618" s="105">
        <v>275</v>
      </c>
      <c r="P618" s="103">
        <f>-(($U$2^2-O618^2)^(1/2))+$U$2</f>
        <v>43.654691491686</v>
      </c>
    </row>
    <row r="619" spans="2:16">
      <c r="B619" s="24">
        <v>613</v>
      </c>
      <c r="C619" s="119" t="s">
        <v>659</v>
      </c>
      <c r="D619" s="81" t="s">
        <v>659</v>
      </c>
      <c r="E619" s="69">
        <v>10</v>
      </c>
      <c r="F619" s="70">
        <v>274</v>
      </c>
      <c r="G619" s="71">
        <f t="shared" si="33"/>
        <v>133.345549206225</v>
      </c>
      <c r="H619" s="72">
        <f t="shared" si="34"/>
        <v>133.345549206225</v>
      </c>
      <c r="I619" s="41">
        <v>616</v>
      </c>
      <c r="J619" s="46">
        <f t="shared" si="32"/>
        <v>-3</v>
      </c>
      <c r="O619" s="105">
        <v>274</v>
      </c>
      <c r="P619" s="103">
        <f>-(($U$2^2-O619^2)^(1/2))+$U$2</f>
        <v>43.3296501001115</v>
      </c>
    </row>
    <row r="620" spans="2:16">
      <c r="B620" s="24">
        <v>614</v>
      </c>
      <c r="C620" s="119" t="s">
        <v>660</v>
      </c>
      <c r="D620" s="81" t="s">
        <v>660</v>
      </c>
      <c r="E620" s="69">
        <v>10</v>
      </c>
      <c r="F620" s="70">
        <v>273</v>
      </c>
      <c r="G620" s="71">
        <f t="shared" si="33"/>
        <v>133.096408207892</v>
      </c>
      <c r="H620" s="72">
        <f t="shared" si="34"/>
        <v>133.096408207892</v>
      </c>
      <c r="I620" s="41">
        <v>617</v>
      </c>
      <c r="J620" s="46">
        <f t="shared" si="32"/>
        <v>-3</v>
      </c>
      <c r="O620" s="105">
        <v>273</v>
      </c>
      <c r="P620" s="103">
        <f>-(($U$2^2-O620^2)^(1/2))+$U$2</f>
        <v>43.0059171804811</v>
      </c>
    </row>
    <row r="621" spans="2:16">
      <c r="B621" s="24">
        <v>615</v>
      </c>
      <c r="C621" s="119" t="s">
        <v>661</v>
      </c>
      <c r="D621" s="81" t="s">
        <v>661</v>
      </c>
      <c r="E621" s="69">
        <v>10</v>
      </c>
      <c r="F621" s="70">
        <v>272</v>
      </c>
      <c r="G621" s="71">
        <f t="shared" si="33"/>
        <v>132.848273037038</v>
      </c>
      <c r="H621" s="72">
        <f t="shared" si="34"/>
        <v>132.848273037038</v>
      </c>
      <c r="I621" s="41">
        <v>618</v>
      </c>
      <c r="J621" s="46">
        <f t="shared" si="32"/>
        <v>-3</v>
      </c>
      <c r="O621" s="105">
        <v>272</v>
      </c>
      <c r="P621" s="103">
        <f>-(($U$2^2-O621^2)^(1/2))+$U$2</f>
        <v>42.6834912294686</v>
      </c>
    </row>
    <row r="622" spans="2:16">
      <c r="B622" s="24">
        <v>616</v>
      </c>
      <c r="C622" s="119" t="s">
        <v>662</v>
      </c>
      <c r="D622" s="81" t="s">
        <v>662</v>
      </c>
      <c r="E622" s="69">
        <v>10</v>
      </c>
      <c r="F622" s="70">
        <v>271</v>
      </c>
      <c r="G622" s="71">
        <f t="shared" si="33"/>
        <v>132.601142543152</v>
      </c>
      <c r="H622" s="72">
        <f t="shared" si="34"/>
        <v>132.601142543152</v>
      </c>
      <c r="I622" s="41">
        <v>619</v>
      </c>
      <c r="J622" s="46">
        <f t="shared" si="32"/>
        <v>-3</v>
      </c>
      <c r="O622" s="105">
        <v>271</v>
      </c>
      <c r="P622" s="103">
        <f>-(($U$2^2-O622^2)^(1/2))+$U$2</f>
        <v>42.3623707521052</v>
      </c>
    </row>
    <row r="623" spans="2:16">
      <c r="B623" s="24">
        <v>617</v>
      </c>
      <c r="C623" s="119" t="s">
        <v>663</v>
      </c>
      <c r="D623" s="81" t="s">
        <v>663</v>
      </c>
      <c r="E623" s="69">
        <v>10</v>
      </c>
      <c r="F623" s="70">
        <v>270</v>
      </c>
      <c r="G623" s="71">
        <f t="shared" si="33"/>
        <v>132.355015582126</v>
      </c>
      <c r="H623" s="72">
        <f t="shared" si="34"/>
        <v>132.355015582126</v>
      </c>
      <c r="I623" s="41">
        <v>620</v>
      </c>
      <c r="J623" s="46">
        <f t="shared" si="32"/>
        <v>-3</v>
      </c>
      <c r="O623" s="105">
        <v>270</v>
      </c>
      <c r="P623" s="103">
        <f>-(($U$2^2-O623^2)^(1/2))+$U$2</f>
        <v>42.0425542617406</v>
      </c>
    </row>
    <row r="624" spans="2:16">
      <c r="B624" s="24">
        <v>618</v>
      </c>
      <c r="C624" s="119" t="s">
        <v>664</v>
      </c>
      <c r="D624" s="81" t="s">
        <v>664</v>
      </c>
      <c r="E624" s="69">
        <v>10</v>
      </c>
      <c r="F624" s="70">
        <v>269</v>
      </c>
      <c r="G624" s="71">
        <f t="shared" si="33"/>
        <v>132.109891016223</v>
      </c>
      <c r="H624" s="72">
        <f t="shared" si="34"/>
        <v>132.109891016223</v>
      </c>
      <c r="I624" s="41">
        <v>621</v>
      </c>
      <c r="J624" s="46">
        <f t="shared" si="32"/>
        <v>-3</v>
      </c>
      <c r="O624" s="105">
        <v>269</v>
      </c>
      <c r="P624" s="103">
        <f>-(($U$2^2-O624^2)^(1/2))+$U$2</f>
        <v>41.7240402800041</v>
      </c>
    </row>
    <row r="625" spans="2:16">
      <c r="B625" s="24">
        <v>619</v>
      </c>
      <c r="C625" s="119" t="s">
        <v>665</v>
      </c>
      <c r="D625" s="81" t="s">
        <v>665</v>
      </c>
      <c r="E625" s="69">
        <v>10</v>
      </c>
      <c r="F625" s="70">
        <v>268</v>
      </c>
      <c r="G625" s="71">
        <f t="shared" si="33"/>
        <v>131.86576771405</v>
      </c>
      <c r="H625" s="72">
        <f t="shared" si="34"/>
        <v>131.86576771405</v>
      </c>
      <c r="I625" s="41">
        <v>622</v>
      </c>
      <c r="J625" s="46">
        <f t="shared" si="32"/>
        <v>-3</v>
      </c>
      <c r="O625" s="105">
        <v>268</v>
      </c>
      <c r="P625" s="103">
        <f>-(($U$2^2-O625^2)^(1/2))+$U$2</f>
        <v>41.4068273367662</v>
      </c>
    </row>
    <row r="626" spans="2:16">
      <c r="B626" s="24">
        <v>620</v>
      </c>
      <c r="C626" s="119" t="s">
        <v>666</v>
      </c>
      <c r="D626" s="81" t="s">
        <v>666</v>
      </c>
      <c r="E626" s="69">
        <v>10</v>
      </c>
      <c r="F626" s="70">
        <v>267</v>
      </c>
      <c r="G626" s="71">
        <f t="shared" si="33"/>
        <v>131.622644550525</v>
      </c>
      <c r="H626" s="72">
        <f t="shared" si="34"/>
        <v>131.622644550525</v>
      </c>
      <c r="I626" s="41">
        <v>623</v>
      </c>
      <c r="J626" s="46">
        <f t="shared" si="32"/>
        <v>-3</v>
      </c>
      <c r="O626" s="105">
        <v>267</v>
      </c>
      <c r="P626" s="103">
        <f>-(($U$2^2-O626^2)^(1/2))+$U$2</f>
        <v>41.0909139701004</v>
      </c>
    </row>
    <row r="627" spans="2:16">
      <c r="B627" s="24">
        <v>621</v>
      </c>
      <c r="C627" s="119" t="s">
        <v>667</v>
      </c>
      <c r="D627" s="81" t="s">
        <v>667</v>
      </c>
      <c r="E627" s="69">
        <v>10</v>
      </c>
      <c r="F627" s="70">
        <v>266</v>
      </c>
      <c r="G627" s="71">
        <f t="shared" si="33"/>
        <v>131.380520406851</v>
      </c>
      <c r="H627" s="72">
        <f t="shared" si="34"/>
        <v>131.380520406851</v>
      </c>
      <c r="I627" s="41">
        <v>624</v>
      </c>
      <c r="J627" s="46">
        <f t="shared" si="32"/>
        <v>-3</v>
      </c>
      <c r="O627" s="105">
        <v>266</v>
      </c>
      <c r="P627" s="103">
        <f>-(($U$2^2-O627^2)^(1/2))+$U$2</f>
        <v>40.7762987262455</v>
      </c>
    </row>
    <row r="628" spans="2:16">
      <c r="B628" s="24">
        <v>622</v>
      </c>
      <c r="C628" s="119" t="s">
        <v>668</v>
      </c>
      <c r="D628" s="81" t="s">
        <v>668</v>
      </c>
      <c r="E628" s="69">
        <v>10</v>
      </c>
      <c r="F628" s="70">
        <v>265</v>
      </c>
      <c r="G628" s="71">
        <f t="shared" si="33"/>
        <v>131.139394170485</v>
      </c>
      <c r="H628" s="72">
        <f t="shared" si="34"/>
        <v>131.139394170485</v>
      </c>
      <c r="I628" s="41">
        <v>625</v>
      </c>
      <c r="J628" s="46">
        <f t="shared" si="32"/>
        <v>-3</v>
      </c>
      <c r="O628" s="105">
        <v>265</v>
      </c>
      <c r="P628" s="103">
        <f>-(($U$2^2-O628^2)^(1/2))+$U$2</f>
        <v>40.4629801595685</v>
      </c>
    </row>
    <row r="629" spans="2:16">
      <c r="B629" s="24">
        <v>623</v>
      </c>
      <c r="C629" s="119" t="s">
        <v>669</v>
      </c>
      <c r="D629" s="81" t="s">
        <v>669</v>
      </c>
      <c r="E629" s="69">
        <v>10</v>
      </c>
      <c r="F629" s="70">
        <v>264</v>
      </c>
      <c r="G629" s="71">
        <f t="shared" si="33"/>
        <v>130.899264735113</v>
      </c>
      <c r="H629" s="72">
        <f t="shared" si="34"/>
        <v>130.899264735113</v>
      </c>
      <c r="I629" s="41">
        <v>626</v>
      </c>
      <c r="J629" s="46">
        <f t="shared" si="32"/>
        <v>-3</v>
      </c>
      <c r="O629" s="105">
        <v>264</v>
      </c>
      <c r="P629" s="103">
        <f>-(($U$2^2-O629^2)^(1/2))+$U$2</f>
        <v>40.1509568325267</v>
      </c>
    </row>
    <row r="630" spans="2:16">
      <c r="B630" s="24">
        <v>624</v>
      </c>
      <c r="C630" s="119" t="s">
        <v>670</v>
      </c>
      <c r="D630" s="81" t="s">
        <v>670</v>
      </c>
      <c r="E630" s="69">
        <v>10</v>
      </c>
      <c r="F630" s="70">
        <v>263</v>
      </c>
      <c r="G630" s="71">
        <f t="shared" si="33"/>
        <v>130.660131000616</v>
      </c>
      <c r="H630" s="72">
        <f t="shared" si="34"/>
        <v>130.660131000616</v>
      </c>
      <c r="I630" s="41">
        <v>627</v>
      </c>
      <c r="J630" s="46">
        <f t="shared" si="32"/>
        <v>-3</v>
      </c>
      <c r="O630" s="105">
        <v>263</v>
      </c>
      <c r="P630" s="103">
        <f>-(($U$2^2-O630^2)^(1/2))+$U$2</f>
        <v>39.8402273156313</v>
      </c>
    </row>
    <row r="631" spans="2:16">
      <c r="B631" s="24">
        <v>625</v>
      </c>
      <c r="C631" s="119" t="s">
        <v>671</v>
      </c>
      <c r="D631" s="81" t="s">
        <v>671</v>
      </c>
      <c r="E631" s="69">
        <v>10</v>
      </c>
      <c r="F631" s="70">
        <v>262</v>
      </c>
      <c r="G631" s="71">
        <f t="shared" si="33"/>
        <v>130.421991873047</v>
      </c>
      <c r="H631" s="72">
        <f t="shared" si="34"/>
        <v>130.421991873047</v>
      </c>
      <c r="I631" s="41">
        <v>628</v>
      </c>
      <c r="J631" s="46">
        <f t="shared" si="32"/>
        <v>-3</v>
      </c>
      <c r="O631" s="105">
        <v>262</v>
      </c>
      <c r="P631" s="103">
        <f>-(($U$2^2-O631^2)^(1/2))+$U$2</f>
        <v>39.5307901874105</v>
      </c>
    </row>
    <row r="632" spans="2:16">
      <c r="B632" s="24">
        <v>626</v>
      </c>
      <c r="C632" s="119" t="s">
        <v>672</v>
      </c>
      <c r="D632" s="81" t="s">
        <v>672</v>
      </c>
      <c r="E632" s="69">
        <v>10</v>
      </c>
      <c r="F632" s="70">
        <v>261</v>
      </c>
      <c r="G632" s="71">
        <f t="shared" si="33"/>
        <v>130.1848462646</v>
      </c>
      <c r="H632" s="72">
        <f t="shared" si="34"/>
        <v>130.1848462646</v>
      </c>
      <c r="I632" s="41">
        <v>629</v>
      </c>
      <c r="J632" s="46">
        <f t="shared" si="32"/>
        <v>-3</v>
      </c>
      <c r="O632" s="105">
        <v>261</v>
      </c>
      <c r="P632" s="103">
        <f>-(($U$2^2-O632^2)^(1/2))+$U$2</f>
        <v>39.2226440343734</v>
      </c>
    </row>
    <row r="633" spans="2:16">
      <c r="B633" s="24">
        <v>627</v>
      </c>
      <c r="C633" s="119" t="s">
        <v>673</v>
      </c>
      <c r="D633" s="81" t="s">
        <v>673</v>
      </c>
      <c r="E633" s="69">
        <v>10</v>
      </c>
      <c r="F633" s="70">
        <v>260</v>
      </c>
      <c r="G633" s="71">
        <f t="shared" si="33"/>
        <v>129.948693093584</v>
      </c>
      <c r="H633" s="72">
        <f t="shared" si="34"/>
        <v>129.948693093584</v>
      </c>
      <c r="I633" s="41">
        <v>630</v>
      </c>
      <c r="J633" s="46">
        <f t="shared" si="32"/>
        <v>-3</v>
      </c>
      <c r="O633" s="105">
        <v>260</v>
      </c>
      <c r="P633" s="103">
        <f>-(($U$2^2-O633^2)^(1/2))+$U$2</f>
        <v>38.9157874509738</v>
      </c>
    </row>
    <row r="634" spans="2:16">
      <c r="B634" s="24">
        <v>628</v>
      </c>
      <c r="C634" s="119" t="s">
        <v>674</v>
      </c>
      <c r="D634" s="81" t="s">
        <v>674</v>
      </c>
      <c r="E634" s="69">
        <v>10</v>
      </c>
      <c r="F634" s="70">
        <v>259</v>
      </c>
      <c r="G634" s="71">
        <f t="shared" si="33"/>
        <v>129.713531284393</v>
      </c>
      <c r="H634" s="72">
        <f t="shared" si="34"/>
        <v>129.713531284393</v>
      </c>
      <c r="I634" s="41">
        <v>631</v>
      </c>
      <c r="J634" s="46">
        <f t="shared" si="32"/>
        <v>-3</v>
      </c>
      <c r="O634" s="105">
        <v>259</v>
      </c>
      <c r="P634" s="103">
        <f>-(($U$2^2-O634^2)^(1/2))+$U$2</f>
        <v>38.6102190395743</v>
      </c>
    </row>
    <row r="635" spans="2:16">
      <c r="B635" s="24">
        <v>629</v>
      </c>
      <c r="C635" s="119" t="s">
        <v>675</v>
      </c>
      <c r="D635" s="81" t="s">
        <v>675</v>
      </c>
      <c r="E635" s="69">
        <v>10</v>
      </c>
      <c r="F635" s="70">
        <v>258</v>
      </c>
      <c r="G635" s="71">
        <f t="shared" si="33"/>
        <v>129.479359767482</v>
      </c>
      <c r="H635" s="72">
        <f t="shared" si="34"/>
        <v>129.479359767482</v>
      </c>
      <c r="I635" s="41">
        <v>632</v>
      </c>
      <c r="J635" s="46">
        <f t="shared" si="32"/>
        <v>-3</v>
      </c>
      <c r="O635" s="105">
        <v>258</v>
      </c>
      <c r="P635" s="103">
        <f>-(($U$2^2-O635^2)^(1/2))+$U$2</f>
        <v>38.3059374104113</v>
      </c>
    </row>
    <row r="636" spans="2:16">
      <c r="B636" s="24">
        <v>630</v>
      </c>
      <c r="C636" s="119" t="s">
        <v>676</v>
      </c>
      <c r="D636" s="81" t="s">
        <v>676</v>
      </c>
      <c r="E636" s="69">
        <v>10</v>
      </c>
      <c r="F636" s="70">
        <v>257</v>
      </c>
      <c r="G636" s="71">
        <f t="shared" si="33"/>
        <v>129.246177479337</v>
      </c>
      <c r="H636" s="72">
        <f t="shared" si="34"/>
        <v>129.246177479337</v>
      </c>
      <c r="I636" s="41">
        <v>633</v>
      </c>
      <c r="J636" s="46">
        <f t="shared" si="32"/>
        <v>-3</v>
      </c>
      <c r="O636" s="105">
        <v>257</v>
      </c>
      <c r="P636" s="103">
        <f>-(($U$2^2-O636^2)^(1/2))+$U$2</f>
        <v>38.0029411815591</v>
      </c>
    </row>
    <row r="637" spans="2:16">
      <c r="B637" s="24">
        <v>631</v>
      </c>
      <c r="C637" s="119" t="s">
        <v>677</v>
      </c>
      <c r="D637" s="81" t="s">
        <v>677</v>
      </c>
      <c r="E637" s="69">
        <v>10</v>
      </c>
      <c r="F637" s="70">
        <v>256</v>
      </c>
      <c r="G637" s="71">
        <f t="shared" si="33"/>
        <v>129.01398336245</v>
      </c>
      <c r="H637" s="72">
        <f t="shared" si="34"/>
        <v>129.01398336245</v>
      </c>
      <c r="I637" s="41">
        <v>634</v>
      </c>
      <c r="J637" s="46">
        <f t="shared" si="32"/>
        <v>-3</v>
      </c>
      <c r="O637" s="105">
        <v>256</v>
      </c>
      <c r="P637" s="103">
        <f>-(($U$2^2-O637^2)^(1/2))+$U$2</f>
        <v>37.7012289788959</v>
      </c>
    </row>
    <row r="638" spans="2:16">
      <c r="B638" s="24">
        <v>632</v>
      </c>
      <c r="C638" s="119" t="s">
        <v>678</v>
      </c>
      <c r="D638" s="81" t="s">
        <v>678</v>
      </c>
      <c r="E638" s="69">
        <v>10</v>
      </c>
      <c r="F638" s="70">
        <v>255</v>
      </c>
      <c r="G638" s="71">
        <f t="shared" si="33"/>
        <v>128.782776365293</v>
      </c>
      <c r="H638" s="72">
        <f t="shared" si="34"/>
        <v>128.782776365293</v>
      </c>
      <c r="I638" s="41">
        <v>635</v>
      </c>
      <c r="J638" s="46">
        <f t="shared" si="32"/>
        <v>-3</v>
      </c>
      <c r="O638" s="105">
        <v>255</v>
      </c>
      <c r="P638" s="103">
        <f>-(($U$2^2-O638^2)^(1/2))+$U$2</f>
        <v>37.4007994360682</v>
      </c>
    </row>
    <row r="639" spans="2:16">
      <c r="B639" s="24">
        <v>633</v>
      </c>
      <c r="C639" s="119" t="s">
        <v>679</v>
      </c>
      <c r="D639" s="81" t="s">
        <v>679</v>
      </c>
      <c r="E639" s="69">
        <v>10</v>
      </c>
      <c r="F639" s="70">
        <v>254</v>
      </c>
      <c r="G639" s="71">
        <f t="shared" si="33"/>
        <v>128.552555442287</v>
      </c>
      <c r="H639" s="72">
        <f t="shared" si="34"/>
        <v>128.552555442287</v>
      </c>
      <c r="I639" s="41">
        <v>636</v>
      </c>
      <c r="J639" s="46">
        <f t="shared" si="32"/>
        <v>-3</v>
      </c>
      <c r="O639" s="105">
        <v>254</v>
      </c>
      <c r="P639" s="103">
        <f>-(($U$2^2-O639^2)^(1/2))+$U$2</f>
        <v>37.1016511944567</v>
      </c>
    </row>
    <row r="640" spans="2:16">
      <c r="B640" s="24">
        <v>634</v>
      </c>
      <c r="C640" s="119" t="s">
        <v>680</v>
      </c>
      <c r="D640" s="81" t="s">
        <v>680</v>
      </c>
      <c r="E640" s="69">
        <v>10</v>
      </c>
      <c r="F640" s="70">
        <v>253</v>
      </c>
      <c r="G640" s="71">
        <f t="shared" si="33"/>
        <v>128.323319553783</v>
      </c>
      <c r="H640" s="72">
        <f t="shared" si="34"/>
        <v>128.323319553783</v>
      </c>
      <c r="I640" s="41">
        <v>637</v>
      </c>
      <c r="J640" s="46">
        <f t="shared" si="32"/>
        <v>-3</v>
      </c>
      <c r="O640" s="105">
        <v>253</v>
      </c>
      <c r="P640" s="103">
        <f>-(($U$2^2-O640^2)^(1/2))+$U$2</f>
        <v>36.8037829031429</v>
      </c>
    </row>
    <row r="641" spans="2:16">
      <c r="B641" s="24">
        <v>635</v>
      </c>
      <c r="C641" s="119" t="s">
        <v>681</v>
      </c>
      <c r="D641" s="81" t="s">
        <v>681</v>
      </c>
      <c r="E641" s="69">
        <v>10</v>
      </c>
      <c r="F641" s="70">
        <v>252</v>
      </c>
      <c r="G641" s="71">
        <f t="shared" si="33"/>
        <v>128.095067666028</v>
      </c>
      <c r="H641" s="72">
        <f t="shared" si="34"/>
        <v>128.095067666028</v>
      </c>
      <c r="I641" s="41">
        <v>638</v>
      </c>
      <c r="J641" s="46">
        <f t="shared" si="32"/>
        <v>-3</v>
      </c>
      <c r="O641" s="105">
        <v>252</v>
      </c>
      <c r="P641" s="103">
        <f>-(($U$2^2-O641^2)^(1/2))+$U$2</f>
        <v>36.507193218874</v>
      </c>
    </row>
    <row r="642" spans="2:16">
      <c r="B642" s="24">
        <v>636</v>
      </c>
      <c r="C642" s="119" t="s">
        <v>682</v>
      </c>
      <c r="D642" s="81" t="s">
        <v>682</v>
      </c>
      <c r="E642" s="69">
        <v>10</v>
      </c>
      <c r="F642" s="70">
        <v>251</v>
      </c>
      <c r="G642" s="71">
        <f t="shared" si="33"/>
        <v>127.867798751147</v>
      </c>
      <c r="H642" s="72">
        <f t="shared" si="34"/>
        <v>127.867798751147</v>
      </c>
      <c r="I642" s="41">
        <v>639</v>
      </c>
      <c r="J642" s="46">
        <f t="shared" si="32"/>
        <v>-3</v>
      </c>
      <c r="O642" s="105">
        <v>251</v>
      </c>
      <c r="P642" s="103">
        <f>-(($U$2^2-O642^2)^(1/2))+$U$2</f>
        <v>36.2118808060305</v>
      </c>
    </row>
    <row r="643" spans="2:16">
      <c r="B643" s="24">
        <v>637</v>
      </c>
      <c r="C643" s="119" t="s">
        <v>683</v>
      </c>
      <c r="D643" s="81" t="s">
        <v>683</v>
      </c>
      <c r="E643" s="69">
        <v>10</v>
      </c>
      <c r="F643" s="70">
        <v>250</v>
      </c>
      <c r="G643" s="71">
        <f t="shared" si="33"/>
        <v>127.641511787109</v>
      </c>
      <c r="H643" s="72">
        <f t="shared" si="34"/>
        <v>127.641511787109</v>
      </c>
      <c r="I643" s="41">
        <v>640</v>
      </c>
      <c r="J643" s="46">
        <f t="shared" si="32"/>
        <v>-3</v>
      </c>
      <c r="O643" s="105">
        <v>250</v>
      </c>
      <c r="P643" s="103">
        <f>-(($U$2^2-O643^2)^(1/2))+$U$2</f>
        <v>35.9178443365921</v>
      </c>
    </row>
    <row r="644" spans="2:16">
      <c r="B644" s="24">
        <v>638</v>
      </c>
      <c r="C644" s="119" t="s">
        <v>684</v>
      </c>
      <c r="D644" s="81" t="s">
        <v>684</v>
      </c>
      <c r="E644" s="69">
        <v>10</v>
      </c>
      <c r="F644" s="70">
        <v>249</v>
      </c>
      <c r="G644" s="71">
        <f t="shared" si="33"/>
        <v>127.416205757711</v>
      </c>
      <c r="H644" s="72">
        <f t="shared" si="34"/>
        <v>127.416205757711</v>
      </c>
      <c r="I644" s="41">
        <v>641</v>
      </c>
      <c r="J644" s="46">
        <f t="shared" ref="J644:J707" si="35">B644-I644</f>
        <v>-3</v>
      </c>
      <c r="O644" s="105">
        <v>249</v>
      </c>
      <c r="P644" s="103">
        <f>-(($U$2^2-O644^2)^(1/2))+$U$2</f>
        <v>35.6250824901052</v>
      </c>
    </row>
    <row r="645" spans="2:16">
      <c r="B645" s="24">
        <v>639</v>
      </c>
      <c r="C645" s="119" t="s">
        <v>685</v>
      </c>
      <c r="D645" s="81" t="s">
        <v>685</v>
      </c>
      <c r="E645" s="69">
        <v>10</v>
      </c>
      <c r="F645" s="70">
        <v>248</v>
      </c>
      <c r="G645" s="71">
        <f t="shared" si="33"/>
        <v>127.191879652544</v>
      </c>
      <c r="H645" s="72">
        <f t="shared" si="34"/>
        <v>127.191879652544</v>
      </c>
      <c r="I645" s="41">
        <v>642</v>
      </c>
      <c r="J645" s="46">
        <f t="shared" si="35"/>
        <v>-3</v>
      </c>
      <c r="O645" s="105">
        <v>248</v>
      </c>
      <c r="P645" s="103">
        <f>-(($U$2^2-O645^2)^(1/2))+$U$2</f>
        <v>35.3335939536494</v>
      </c>
    </row>
    <row r="646" ht="16.5" spans="2:16">
      <c r="B646" s="24">
        <v>640</v>
      </c>
      <c r="C646" s="119" t="s">
        <v>686</v>
      </c>
      <c r="D646" s="81" t="s">
        <v>686</v>
      </c>
      <c r="E646" s="69">
        <v>10</v>
      </c>
      <c r="F646" s="70">
        <v>247</v>
      </c>
      <c r="G646" s="71">
        <f t="shared" si="33"/>
        <v>126.968532466973</v>
      </c>
      <c r="H646" s="72">
        <f t="shared" si="34"/>
        <v>126.968532466973</v>
      </c>
      <c r="I646" s="41">
        <v>643</v>
      </c>
      <c r="J646" s="46">
        <f t="shared" si="35"/>
        <v>-3</v>
      </c>
      <c r="O646" s="105">
        <v>247</v>
      </c>
      <c r="P646" s="103">
        <f>-(($U$2^2-O646^2)^(1/2))+$U$2</f>
        <v>35.0433774218059</v>
      </c>
    </row>
    <row r="647" spans="2:16">
      <c r="B647" s="24">
        <v>641</v>
      </c>
      <c r="C647" s="119" t="s">
        <v>687</v>
      </c>
      <c r="D647" s="81" t="s">
        <v>687</v>
      </c>
      <c r="E647" s="69">
        <v>10</v>
      </c>
      <c r="F647" s="70">
        <v>246</v>
      </c>
      <c r="G647" s="71">
        <f t="shared" si="33"/>
        <v>126.746163202111</v>
      </c>
      <c r="H647" s="72">
        <f t="shared" si="34"/>
        <v>126.746163202111</v>
      </c>
      <c r="I647" s="41">
        <v>644</v>
      </c>
      <c r="J647" s="46">
        <f t="shared" si="35"/>
        <v>-3</v>
      </c>
      <c r="O647" s="105">
        <v>246</v>
      </c>
      <c r="P647" s="103">
        <f>-(($U$2^2-O647^2)^(1/2))+$U$2</f>
        <v>34.7544315966242</v>
      </c>
    </row>
    <row r="648" spans="2:16">
      <c r="B648" s="24">
        <v>642</v>
      </c>
      <c r="C648" s="119" t="s">
        <v>688</v>
      </c>
      <c r="D648" s="81" t="s">
        <v>688</v>
      </c>
      <c r="E648" s="69">
        <v>10</v>
      </c>
      <c r="F648" s="70">
        <v>245</v>
      </c>
      <c r="G648" s="71">
        <f t="shared" si="33"/>
        <v>126.524770864794</v>
      </c>
      <c r="H648" s="72">
        <f t="shared" si="34"/>
        <v>126.524770864794</v>
      </c>
      <c r="I648" s="41">
        <v>645</v>
      </c>
      <c r="J648" s="46">
        <f t="shared" si="35"/>
        <v>-3</v>
      </c>
      <c r="O648" s="105">
        <v>245</v>
      </c>
      <c r="P648" s="103">
        <f>-(($U$2^2-O648^2)^(1/2))+$U$2</f>
        <v>34.4667551875908</v>
      </c>
    </row>
    <row r="649" spans="2:16">
      <c r="B649" s="24">
        <v>643</v>
      </c>
      <c r="C649" s="119" t="s">
        <v>689</v>
      </c>
      <c r="D649" s="81" t="s">
        <v>689</v>
      </c>
      <c r="E649" s="69">
        <v>10</v>
      </c>
      <c r="F649" s="70">
        <v>244</v>
      </c>
      <c r="G649" s="71">
        <f t="shared" si="33"/>
        <v>126.304354467558</v>
      </c>
      <c r="H649" s="72">
        <f t="shared" si="34"/>
        <v>126.304354467558</v>
      </c>
      <c r="I649" s="41">
        <v>646</v>
      </c>
      <c r="J649" s="46">
        <f t="shared" si="35"/>
        <v>-3</v>
      </c>
      <c r="O649" s="105">
        <v>244</v>
      </c>
      <c r="P649" s="103">
        <f>-(($U$2^2-O649^2)^(1/2))+$U$2</f>
        <v>34.1803469115976</v>
      </c>
    </row>
    <row r="650" spans="2:16">
      <c r="B650" s="24">
        <v>644</v>
      </c>
      <c r="C650" s="119" t="s">
        <v>690</v>
      </c>
      <c r="D650" s="81" t="s">
        <v>690</v>
      </c>
      <c r="E650" s="69">
        <v>10</v>
      </c>
      <c r="F650" s="70">
        <v>243</v>
      </c>
      <c r="G650" s="71">
        <f t="shared" si="33"/>
        <v>126.084913028611</v>
      </c>
      <c r="H650" s="72">
        <f t="shared" si="34"/>
        <v>126.084913028611</v>
      </c>
      <c r="I650" s="41">
        <v>647</v>
      </c>
      <c r="J650" s="46">
        <f t="shared" si="35"/>
        <v>-3</v>
      </c>
      <c r="O650" s="105">
        <v>243</v>
      </c>
      <c r="P650" s="103">
        <f>-(($U$2^2-O650^2)^(1/2))+$U$2</f>
        <v>33.8952054929091</v>
      </c>
    </row>
    <row r="651" spans="2:16">
      <c r="B651" s="24">
        <v>645</v>
      </c>
      <c r="C651" s="119" t="s">
        <v>691</v>
      </c>
      <c r="D651" s="81" t="s">
        <v>691</v>
      </c>
      <c r="E651" s="69">
        <v>10</v>
      </c>
      <c r="F651" s="70">
        <v>242</v>
      </c>
      <c r="G651" s="71">
        <f t="shared" si="33"/>
        <v>125.866445571815</v>
      </c>
      <c r="H651" s="72">
        <f t="shared" si="34"/>
        <v>125.866445571815</v>
      </c>
      <c r="I651" s="41">
        <v>648</v>
      </c>
      <c r="J651" s="46">
        <f t="shared" si="35"/>
        <v>-3</v>
      </c>
      <c r="O651" s="105">
        <v>242</v>
      </c>
      <c r="P651" s="103">
        <f>-(($U$2^2-O651^2)^(1/2))+$U$2</f>
        <v>33.6113296631328</v>
      </c>
    </row>
    <row r="652" spans="2:16">
      <c r="B652" s="24">
        <v>646</v>
      </c>
      <c r="C652" s="119" t="s">
        <v>692</v>
      </c>
      <c r="D652" s="81" t="s">
        <v>692</v>
      </c>
      <c r="E652" s="69">
        <v>10</v>
      </c>
      <c r="F652" s="70">
        <v>241</v>
      </c>
      <c r="G652" s="71">
        <f t="shared" si="33"/>
        <v>125.648951126654</v>
      </c>
      <c r="H652" s="72">
        <f t="shared" si="34"/>
        <v>125.648951126654</v>
      </c>
      <c r="I652" s="41">
        <v>649</v>
      </c>
      <c r="J652" s="46">
        <f t="shared" si="35"/>
        <v>-3</v>
      </c>
      <c r="O652" s="105">
        <v>241</v>
      </c>
      <c r="P652" s="103">
        <f>-(($U$2^2-O652^2)^(1/2))+$U$2</f>
        <v>33.3287181611869</v>
      </c>
    </row>
    <row r="653" spans="2:16">
      <c r="B653" s="24">
        <v>647</v>
      </c>
      <c r="C653" s="119" t="s">
        <v>693</v>
      </c>
      <c r="D653" s="81" t="s">
        <v>693</v>
      </c>
      <c r="E653" s="69">
        <v>10</v>
      </c>
      <c r="F653" s="70">
        <v>240</v>
      </c>
      <c r="G653" s="71">
        <f t="shared" si="33"/>
        <v>125.43242872822</v>
      </c>
      <c r="H653" s="72">
        <f t="shared" si="34"/>
        <v>125.43242872822</v>
      </c>
      <c r="I653" s="41">
        <v>650</v>
      </c>
      <c r="J653" s="46">
        <f t="shared" si="35"/>
        <v>-3</v>
      </c>
      <c r="O653" s="105">
        <v>240</v>
      </c>
      <c r="P653" s="103">
        <f>-(($U$2^2-O653^2)^(1/2))+$U$2</f>
        <v>33.04736973327</v>
      </c>
    </row>
    <row r="654" spans="2:16">
      <c r="B654" s="24">
        <v>648</v>
      </c>
      <c r="C654" s="119" t="s">
        <v>694</v>
      </c>
      <c r="D654" s="81" t="s">
        <v>694</v>
      </c>
      <c r="E654" s="69">
        <v>10</v>
      </c>
      <c r="F654" s="70">
        <v>239</v>
      </c>
      <c r="G654" s="71">
        <f t="shared" si="33"/>
        <v>125.21687741718</v>
      </c>
      <c r="H654" s="72">
        <f t="shared" si="34"/>
        <v>125.21687741718</v>
      </c>
      <c r="I654" s="41">
        <v>651</v>
      </c>
      <c r="J654" s="46">
        <f t="shared" si="35"/>
        <v>-3</v>
      </c>
      <c r="O654" s="105">
        <v>239</v>
      </c>
      <c r="P654" s="103">
        <f>-(($U$2^2-O654^2)^(1/2))+$U$2</f>
        <v>32.7672831328306</v>
      </c>
    </row>
    <row r="655" spans="2:16">
      <c r="B655" s="24">
        <v>649</v>
      </c>
      <c r="C655" s="119" t="s">
        <v>695</v>
      </c>
      <c r="D655" s="81" t="s">
        <v>695</v>
      </c>
      <c r="E655" s="69">
        <v>10</v>
      </c>
      <c r="F655" s="70">
        <v>238</v>
      </c>
      <c r="G655" s="71">
        <f t="shared" si="33"/>
        <v>125.00229623976</v>
      </c>
      <c r="H655" s="72">
        <f t="shared" si="34"/>
        <v>125.00229623976</v>
      </c>
      <c r="I655" s="41">
        <v>652</v>
      </c>
      <c r="J655" s="46">
        <f t="shared" si="35"/>
        <v>-3</v>
      </c>
      <c r="O655" s="105">
        <v>238</v>
      </c>
      <c r="P655" s="103">
        <f>-(($U$2^2-O655^2)^(1/2))+$U$2</f>
        <v>32.4884571205366</v>
      </c>
    </row>
    <row r="656" spans="2:16">
      <c r="B656" s="24">
        <v>650</v>
      </c>
      <c r="C656" s="119" t="s">
        <v>696</v>
      </c>
      <c r="D656" s="81" t="s">
        <v>696</v>
      </c>
      <c r="E656" s="69">
        <v>10</v>
      </c>
      <c r="F656" s="70">
        <v>237</v>
      </c>
      <c r="G656" s="71">
        <f t="shared" si="33"/>
        <v>124.788684247716</v>
      </c>
      <c r="H656" s="72">
        <f t="shared" si="34"/>
        <v>124.788684247716</v>
      </c>
      <c r="I656" s="41">
        <v>653</v>
      </c>
      <c r="J656" s="46">
        <f t="shared" si="35"/>
        <v>-3</v>
      </c>
      <c r="O656" s="105">
        <v>237</v>
      </c>
      <c r="P656" s="103">
        <f>-(($U$2^2-O656^2)^(1/2))+$U$2</f>
        <v>32.2108904642453</v>
      </c>
    </row>
    <row r="657" spans="2:16">
      <c r="B657" s="24">
        <v>651</v>
      </c>
      <c r="C657" s="119" t="s">
        <v>697</v>
      </c>
      <c r="D657" s="81" t="s">
        <v>697</v>
      </c>
      <c r="E657" s="69">
        <v>10</v>
      </c>
      <c r="F657" s="70">
        <v>236</v>
      </c>
      <c r="G657" s="71">
        <f t="shared" si="33"/>
        <v>124.576040498317</v>
      </c>
      <c r="H657" s="72">
        <f t="shared" si="34"/>
        <v>124.576040498317</v>
      </c>
      <c r="I657" s="41">
        <v>654</v>
      </c>
      <c r="J657" s="46">
        <f t="shared" si="35"/>
        <v>-3</v>
      </c>
      <c r="O657" s="105">
        <v>236</v>
      </c>
      <c r="P657" s="103">
        <f>-(($U$2^2-O657^2)^(1/2))+$U$2</f>
        <v>31.9345819389736</v>
      </c>
    </row>
    <row r="658" ht="16.5" spans="2:16">
      <c r="B658" s="24">
        <v>652</v>
      </c>
      <c r="C658" s="119" t="s">
        <v>698</v>
      </c>
      <c r="D658" s="81" t="s">
        <v>698</v>
      </c>
      <c r="E658" s="69">
        <v>10</v>
      </c>
      <c r="F658" s="70">
        <v>235</v>
      </c>
      <c r="G658" s="71">
        <f t="shared" si="33"/>
        <v>124.364364054318</v>
      </c>
      <c r="H658" s="72">
        <f t="shared" si="34"/>
        <v>124.364364054318</v>
      </c>
      <c r="I658" s="41">
        <v>655</v>
      </c>
      <c r="J658" s="46">
        <f t="shared" si="35"/>
        <v>-3</v>
      </c>
      <c r="O658" s="105">
        <v>235</v>
      </c>
      <c r="P658" s="103">
        <f>-(($U$2^2-O658^2)^(1/2))+$U$2</f>
        <v>31.6595303268682</v>
      </c>
    </row>
    <row r="659" spans="2:16">
      <c r="B659" s="24">
        <v>653</v>
      </c>
      <c r="C659" s="119" t="s">
        <v>699</v>
      </c>
      <c r="D659" s="81" t="s">
        <v>699</v>
      </c>
      <c r="E659" s="69">
        <v>10</v>
      </c>
      <c r="F659" s="70">
        <v>234</v>
      </c>
      <c r="G659" s="71">
        <f t="shared" si="33"/>
        <v>124.153653983937</v>
      </c>
      <c r="H659" s="72">
        <f t="shared" si="34"/>
        <v>124.153653983937</v>
      </c>
      <c r="I659" s="41">
        <v>656</v>
      </c>
      <c r="J659" s="46">
        <f t="shared" si="35"/>
        <v>-3</v>
      </c>
      <c r="O659" s="105">
        <v>234</v>
      </c>
      <c r="P659" s="103">
        <f>-(($U$2^2-O659^2)^(1/2))+$U$2</f>
        <v>31.3857344171765</v>
      </c>
    </row>
    <row r="660" spans="2:16">
      <c r="B660" s="24">
        <v>654</v>
      </c>
      <c r="C660" s="119" t="s">
        <v>700</v>
      </c>
      <c r="D660" s="81" t="s">
        <v>700</v>
      </c>
      <c r="E660" s="69">
        <v>10</v>
      </c>
      <c r="F660" s="70">
        <v>233</v>
      </c>
      <c r="G660" s="71">
        <f t="shared" si="33"/>
        <v>123.943909360835</v>
      </c>
      <c r="H660" s="72">
        <f t="shared" si="34"/>
        <v>123.943909360835</v>
      </c>
      <c r="I660" s="41">
        <v>657</v>
      </c>
      <c r="J660" s="46">
        <f t="shared" si="35"/>
        <v>-3</v>
      </c>
      <c r="O660" s="105">
        <v>233</v>
      </c>
      <c r="P660" s="103">
        <f>-(($U$2^2-O660^2)^(1/2))+$U$2</f>
        <v>31.1131930062174</v>
      </c>
    </row>
    <row r="661" spans="2:16">
      <c r="B661" s="24">
        <v>655</v>
      </c>
      <c r="C661" s="119" t="s">
        <v>701</v>
      </c>
      <c r="D661" s="81" t="s">
        <v>701</v>
      </c>
      <c r="E661" s="69">
        <v>10</v>
      </c>
      <c r="F661" s="70">
        <v>232</v>
      </c>
      <c r="G661" s="71">
        <f t="shared" si="33"/>
        <v>123.735129264095</v>
      </c>
      <c r="H661" s="72">
        <f t="shared" si="34"/>
        <v>123.735129264095</v>
      </c>
      <c r="I661" s="41">
        <v>658</v>
      </c>
      <c r="J661" s="46">
        <f t="shared" si="35"/>
        <v>-3</v>
      </c>
      <c r="O661" s="105">
        <v>232</v>
      </c>
      <c r="P661" s="103">
        <f>-(($U$2^2-O661^2)^(1/2))+$U$2</f>
        <v>30.841904897352</v>
      </c>
    </row>
    <row r="662" spans="2:16">
      <c r="B662" s="24">
        <v>656</v>
      </c>
      <c r="C662" s="119" t="s">
        <v>702</v>
      </c>
      <c r="D662" s="81" t="s">
        <v>702</v>
      </c>
      <c r="E662" s="69">
        <v>10</v>
      </c>
      <c r="F662" s="70">
        <v>231</v>
      </c>
      <c r="G662" s="71">
        <f t="shared" si="33"/>
        <v>123.527312778194</v>
      </c>
      <c r="H662" s="72">
        <f t="shared" si="34"/>
        <v>123.527312778194</v>
      </c>
      <c r="I662" s="41">
        <v>659</v>
      </c>
      <c r="J662" s="46">
        <f t="shared" si="35"/>
        <v>-3</v>
      </c>
      <c r="O662" s="105">
        <v>231</v>
      </c>
      <c r="P662" s="103">
        <f>-(($U$2^2-O662^2)^(1/2))+$U$2</f>
        <v>30.5718689009557</v>
      </c>
    </row>
    <row r="663" spans="2:16">
      <c r="B663" s="24">
        <v>657</v>
      </c>
      <c r="C663" s="119" t="s">
        <v>703</v>
      </c>
      <c r="D663" s="81" t="s">
        <v>703</v>
      </c>
      <c r="E663" s="69">
        <v>10</v>
      </c>
      <c r="F663" s="70">
        <v>230</v>
      </c>
      <c r="G663" s="71">
        <f t="shared" si="33"/>
        <v>123.320458992988</v>
      </c>
      <c r="H663" s="72">
        <f t="shared" si="34"/>
        <v>123.320458992988</v>
      </c>
      <c r="I663" s="41">
        <v>660</v>
      </c>
      <c r="J663" s="46">
        <f t="shared" si="35"/>
        <v>-3</v>
      </c>
      <c r="O663" s="105">
        <v>230</v>
      </c>
      <c r="P663" s="103">
        <f>-(($U$2^2-O663^2)^(1/2))+$U$2</f>
        <v>30.3030838343885</v>
      </c>
    </row>
    <row r="664" spans="2:16">
      <c r="B664" s="24">
        <v>658</v>
      </c>
      <c r="C664" s="119" t="s">
        <v>704</v>
      </c>
      <c r="D664" s="81" t="s">
        <v>704</v>
      </c>
      <c r="E664" s="69">
        <v>10</v>
      </c>
      <c r="F664" s="70">
        <v>229</v>
      </c>
      <c r="G664" s="71">
        <f t="shared" si="33"/>
        <v>123.114567003685</v>
      </c>
      <c r="H664" s="72">
        <f t="shared" si="34"/>
        <v>123.114567003685</v>
      </c>
      <c r="I664" s="41">
        <v>661</v>
      </c>
      <c r="J664" s="46">
        <f t="shared" si="35"/>
        <v>-3</v>
      </c>
      <c r="O664" s="105">
        <v>229</v>
      </c>
      <c r="P664" s="103">
        <f>-(($U$2^2-O664^2)^(1/2))+$U$2</f>
        <v>30.0355485219682</v>
      </c>
    </row>
    <row r="665" spans="2:16">
      <c r="B665" s="24">
        <v>659</v>
      </c>
      <c r="C665" s="119" t="s">
        <v>705</v>
      </c>
      <c r="D665" s="81" t="s">
        <v>705</v>
      </c>
      <c r="E665" s="69">
        <v>10</v>
      </c>
      <c r="F665" s="70">
        <v>228</v>
      </c>
      <c r="G665" s="71">
        <f t="shared" si="33"/>
        <v>122.909635910826</v>
      </c>
      <c r="H665" s="72">
        <f t="shared" si="34"/>
        <v>122.909635910826</v>
      </c>
      <c r="I665" s="41">
        <v>662</v>
      </c>
      <c r="J665" s="46">
        <f t="shared" si="35"/>
        <v>-3</v>
      </c>
      <c r="O665" s="105">
        <v>228</v>
      </c>
      <c r="P665" s="103">
        <f>-(($U$2^2-O665^2)^(1/2))+$U$2</f>
        <v>29.7692617949413</v>
      </c>
    </row>
    <row r="666" spans="2:16">
      <c r="B666" s="24">
        <v>660</v>
      </c>
      <c r="C666" s="119" t="s">
        <v>706</v>
      </c>
      <c r="D666" s="81" t="s">
        <v>706</v>
      </c>
      <c r="E666" s="69">
        <v>10</v>
      </c>
      <c r="F666" s="70">
        <v>227</v>
      </c>
      <c r="G666" s="71">
        <f t="shared" si="33"/>
        <v>122.705664820264</v>
      </c>
      <c r="H666" s="72">
        <f t="shared" si="34"/>
        <v>122.705664820264</v>
      </c>
      <c r="I666" s="41">
        <v>663</v>
      </c>
      <c r="J666" s="46">
        <f t="shared" si="35"/>
        <v>-3</v>
      </c>
      <c r="O666" s="105">
        <v>227</v>
      </c>
      <c r="P666" s="103">
        <f>-(($U$2^2-O666^2)^(1/2))+$U$2</f>
        <v>29.5042224914557</v>
      </c>
    </row>
    <row r="667" spans="2:16">
      <c r="B667" s="24">
        <v>661</v>
      </c>
      <c r="C667" s="119" t="s">
        <v>707</v>
      </c>
      <c r="D667" s="81" t="s">
        <v>707</v>
      </c>
      <c r="E667" s="69">
        <v>10</v>
      </c>
      <c r="F667" s="70">
        <v>226</v>
      </c>
      <c r="G667" s="71">
        <f t="shared" ref="G667:G730" si="36">H667</f>
        <v>122.502652843141</v>
      </c>
      <c r="H667" s="72">
        <f t="shared" ref="H667:H730" si="37">P667*($Q$91-$Q$892)/($P$91-$P$892)+$Q$892-$P$892*($Q$91-$Q$892)/($P$91-$P$892)</f>
        <v>122.502652843141</v>
      </c>
      <c r="I667" s="41">
        <v>664</v>
      </c>
      <c r="J667" s="46">
        <f t="shared" si="35"/>
        <v>-3</v>
      </c>
      <c r="O667" s="105">
        <v>226</v>
      </c>
      <c r="P667" s="103">
        <f>-(($U$2^2-O667^2)^(1/2))+$U$2</f>
        <v>29.240429456533</v>
      </c>
    </row>
    <row r="668" spans="2:16">
      <c r="B668" s="24">
        <v>662</v>
      </c>
      <c r="C668" s="119" t="s">
        <v>708</v>
      </c>
      <c r="D668" s="81" t="s">
        <v>708</v>
      </c>
      <c r="E668" s="69">
        <v>10</v>
      </c>
      <c r="F668" s="70">
        <v>225</v>
      </c>
      <c r="G668" s="71">
        <f t="shared" si="36"/>
        <v>122.300599095869</v>
      </c>
      <c r="H668" s="72">
        <f t="shared" si="37"/>
        <v>122.300599095869</v>
      </c>
      <c r="I668" s="41">
        <v>665</v>
      </c>
      <c r="J668" s="46">
        <f t="shared" si="35"/>
        <v>-3</v>
      </c>
      <c r="O668" s="105">
        <v>225</v>
      </c>
      <c r="P668" s="103">
        <f>-(($U$2^2-O668^2)^(1/2))+$U$2</f>
        <v>28.9778815420409</v>
      </c>
    </row>
    <row r="669" spans="2:16">
      <c r="B669" s="24">
        <v>663</v>
      </c>
      <c r="C669" s="119" t="s">
        <v>709</v>
      </c>
      <c r="D669" s="81" t="s">
        <v>709</v>
      </c>
      <c r="E669" s="69">
        <v>10</v>
      </c>
      <c r="F669" s="70">
        <v>224</v>
      </c>
      <c r="G669" s="71">
        <f t="shared" si="36"/>
        <v>122.099502700106</v>
      </c>
      <c r="H669" s="72">
        <f t="shared" si="37"/>
        <v>122.099502700106</v>
      </c>
      <c r="I669" s="41">
        <v>666</v>
      </c>
      <c r="J669" s="46">
        <f t="shared" si="35"/>
        <v>-3</v>
      </c>
      <c r="O669" s="105">
        <v>224</v>
      </c>
      <c r="P669" s="103">
        <f>-(($U$2^2-O669^2)^(1/2))+$U$2</f>
        <v>28.7165776066665</v>
      </c>
    </row>
    <row r="670" spans="2:16">
      <c r="B670" s="24">
        <v>664</v>
      </c>
      <c r="C670" s="119" t="s">
        <v>710</v>
      </c>
      <c r="D670" s="81" t="s">
        <v>710</v>
      </c>
      <c r="E670" s="69">
        <v>10</v>
      </c>
      <c r="F670" s="70">
        <v>223</v>
      </c>
      <c r="G670" s="71">
        <f t="shared" si="36"/>
        <v>121.899362782739</v>
      </c>
      <c r="H670" s="72">
        <f t="shared" si="37"/>
        <v>121.899362782739</v>
      </c>
      <c r="I670" s="41">
        <v>667</v>
      </c>
      <c r="J670" s="46">
        <f t="shared" si="35"/>
        <v>-3</v>
      </c>
      <c r="O670" s="105">
        <v>223</v>
      </c>
      <c r="P670" s="103">
        <f>-(($U$2^2-O670^2)^(1/2))+$U$2</f>
        <v>28.4565165158891</v>
      </c>
    </row>
    <row r="671" spans="2:16">
      <c r="B671" s="24">
        <v>665</v>
      </c>
      <c r="C671" s="119" t="s">
        <v>711</v>
      </c>
      <c r="D671" s="81" t="s">
        <v>711</v>
      </c>
      <c r="E671" s="69">
        <v>10</v>
      </c>
      <c r="F671" s="70">
        <v>222</v>
      </c>
      <c r="G671" s="71">
        <f t="shared" si="36"/>
        <v>121.700178475861</v>
      </c>
      <c r="H671" s="72">
        <f t="shared" si="37"/>
        <v>121.700178475861</v>
      </c>
      <c r="I671" s="41">
        <v>668</v>
      </c>
      <c r="J671" s="46">
        <f t="shared" si="35"/>
        <v>-3</v>
      </c>
      <c r="O671" s="105">
        <v>222</v>
      </c>
      <c r="P671" s="103">
        <f>-(($U$2^2-O671^2)^(1/2))+$U$2</f>
        <v>28.1976971419534</v>
      </c>
    </row>
    <row r="672" spans="2:16">
      <c r="B672" s="24">
        <v>666</v>
      </c>
      <c r="C672" s="119" t="s">
        <v>712</v>
      </c>
      <c r="D672" s="81" t="s">
        <v>712</v>
      </c>
      <c r="E672" s="69">
        <v>10</v>
      </c>
      <c r="F672" s="70">
        <v>221</v>
      </c>
      <c r="G672" s="71">
        <f t="shared" si="36"/>
        <v>121.501948916751</v>
      </c>
      <c r="H672" s="72">
        <f t="shared" si="37"/>
        <v>121.501948916751</v>
      </c>
      <c r="I672" s="41">
        <v>669</v>
      </c>
      <c r="J672" s="46">
        <f t="shared" si="35"/>
        <v>-3</v>
      </c>
      <c r="O672" s="105">
        <v>221</v>
      </c>
      <c r="P672" s="103">
        <f>-(($U$2^2-O672^2)^(1/2))+$U$2</f>
        <v>27.9401183638432</v>
      </c>
    </row>
    <row r="673" spans="2:16">
      <c r="B673" s="24">
        <v>667</v>
      </c>
      <c r="C673" s="119" t="s">
        <v>713</v>
      </c>
      <c r="D673" s="81" t="s">
        <v>713</v>
      </c>
      <c r="E673" s="69">
        <v>10</v>
      </c>
      <c r="F673" s="70">
        <v>220</v>
      </c>
      <c r="G673" s="71">
        <f t="shared" si="36"/>
        <v>121.304673247855</v>
      </c>
      <c r="H673" s="72">
        <f t="shared" si="37"/>
        <v>121.304673247855</v>
      </c>
      <c r="I673" s="41">
        <v>670</v>
      </c>
      <c r="J673" s="46">
        <f t="shared" si="35"/>
        <v>-3</v>
      </c>
      <c r="O673" s="105">
        <v>220</v>
      </c>
      <c r="P673" s="103">
        <f>-(($U$2^2-O673^2)^(1/2))+$U$2</f>
        <v>27.6837790672548</v>
      </c>
    </row>
    <row r="674" spans="2:16">
      <c r="B674" s="24">
        <v>668</v>
      </c>
      <c r="C674" s="119" t="s">
        <v>714</v>
      </c>
      <c r="D674" s="81" t="s">
        <v>714</v>
      </c>
      <c r="E674" s="69">
        <v>10</v>
      </c>
      <c r="F674" s="70">
        <v>219</v>
      </c>
      <c r="G674" s="71">
        <f t="shared" si="36"/>
        <v>121.108350616763</v>
      </c>
      <c r="H674" s="72">
        <f t="shared" si="37"/>
        <v>121.108350616763</v>
      </c>
      <c r="I674" s="41">
        <v>671</v>
      </c>
      <c r="J674" s="46">
        <f t="shared" si="35"/>
        <v>-3</v>
      </c>
      <c r="O674" s="105">
        <v>219</v>
      </c>
      <c r="P674" s="103">
        <f>-(($U$2^2-O674^2)^(1/2))+$U$2</f>
        <v>27.4286781445712</v>
      </c>
    </row>
    <row r="675" spans="2:16">
      <c r="B675" s="24">
        <v>669</v>
      </c>
      <c r="C675" s="119" t="s">
        <v>715</v>
      </c>
      <c r="D675" s="81" t="s">
        <v>715</v>
      </c>
      <c r="E675" s="69">
        <v>10</v>
      </c>
      <c r="F675" s="70">
        <v>218</v>
      </c>
      <c r="G675" s="71">
        <f t="shared" si="36"/>
        <v>120.912980176192</v>
      </c>
      <c r="H675" s="72">
        <f t="shared" si="37"/>
        <v>120.912980176192</v>
      </c>
      <c r="I675" s="41">
        <v>672</v>
      </c>
      <c r="J675" s="46">
        <f t="shared" si="35"/>
        <v>-3</v>
      </c>
      <c r="O675" s="105">
        <v>218</v>
      </c>
      <c r="P675" s="103">
        <f>-(($U$2^2-O675^2)^(1/2))+$U$2</f>
        <v>27.174814494836</v>
      </c>
    </row>
    <row r="676" spans="2:16">
      <c r="B676" s="24">
        <v>670</v>
      </c>
      <c r="C676" s="119" t="s">
        <v>716</v>
      </c>
      <c r="D676" s="81" t="s">
        <v>716</v>
      </c>
      <c r="E676" s="69">
        <v>10</v>
      </c>
      <c r="F676" s="70">
        <v>217</v>
      </c>
      <c r="G676" s="71">
        <f t="shared" si="36"/>
        <v>120.718561083966</v>
      </c>
      <c r="H676" s="72">
        <f t="shared" si="37"/>
        <v>120.718561083966</v>
      </c>
      <c r="I676" s="41">
        <v>673</v>
      </c>
      <c r="J676" s="46">
        <f t="shared" si="35"/>
        <v>-3</v>
      </c>
      <c r="O676" s="105">
        <v>217</v>
      </c>
      <c r="P676" s="103">
        <f>-(($U$2^2-O676^2)^(1/2))+$U$2</f>
        <v>26.9221870237278</v>
      </c>
    </row>
    <row r="677" spans="2:16">
      <c r="B677" s="24">
        <v>671</v>
      </c>
      <c r="C677" s="119" t="s">
        <v>717</v>
      </c>
      <c r="D677" s="81" t="s">
        <v>717</v>
      </c>
      <c r="E677" s="69">
        <v>10</v>
      </c>
      <c r="F677" s="70">
        <v>216</v>
      </c>
      <c r="G677" s="71">
        <f t="shared" si="36"/>
        <v>120.525092502995</v>
      </c>
      <c r="H677" s="72">
        <f t="shared" si="37"/>
        <v>120.525092502995</v>
      </c>
      <c r="I677" s="41">
        <v>674</v>
      </c>
      <c r="J677" s="46">
        <f t="shared" si="35"/>
        <v>-3</v>
      </c>
      <c r="O677" s="105">
        <v>216</v>
      </c>
      <c r="P677" s="103">
        <f>-(($U$2^2-O677^2)^(1/2))+$U$2</f>
        <v>26.6707946435347</v>
      </c>
    </row>
    <row r="678" spans="2:16">
      <c r="B678" s="24">
        <v>672</v>
      </c>
      <c r="C678" s="119" t="s">
        <v>718</v>
      </c>
      <c r="D678" s="81" t="s">
        <v>718</v>
      </c>
      <c r="E678" s="69">
        <v>10</v>
      </c>
      <c r="F678" s="70">
        <v>215</v>
      </c>
      <c r="G678" s="71">
        <f t="shared" si="36"/>
        <v>120.332573601255</v>
      </c>
      <c r="H678" s="72">
        <f t="shared" si="37"/>
        <v>120.332573601255</v>
      </c>
      <c r="I678" s="41">
        <v>675</v>
      </c>
      <c r="J678" s="46">
        <f t="shared" si="35"/>
        <v>-3</v>
      </c>
      <c r="O678" s="105">
        <v>215</v>
      </c>
      <c r="P678" s="103">
        <f>-(($U$2^2-O678^2)^(1/2))+$U$2</f>
        <v>26.4206362731289</v>
      </c>
    </row>
    <row r="679" spans="2:16">
      <c r="B679" s="24">
        <v>673</v>
      </c>
      <c r="C679" s="119" t="s">
        <v>719</v>
      </c>
      <c r="D679" s="81" t="s">
        <v>719</v>
      </c>
      <c r="E679" s="69">
        <v>10</v>
      </c>
      <c r="F679" s="70">
        <v>214</v>
      </c>
      <c r="G679" s="71">
        <f t="shared" si="36"/>
        <v>120.141003551772</v>
      </c>
      <c r="H679" s="72">
        <f t="shared" si="37"/>
        <v>120.141003551772</v>
      </c>
      <c r="I679" s="41">
        <v>676</v>
      </c>
      <c r="J679" s="46">
        <f t="shared" si="35"/>
        <v>-3</v>
      </c>
      <c r="O679" s="105">
        <v>214</v>
      </c>
      <c r="P679" s="103">
        <f>-(($U$2^2-O679^2)^(1/2))+$U$2</f>
        <v>26.1717108379419</v>
      </c>
    </row>
    <row r="680" spans="2:16">
      <c r="B680" s="24">
        <v>674</v>
      </c>
      <c r="C680" s="119" t="s">
        <v>720</v>
      </c>
      <c r="D680" s="81" t="s">
        <v>720</v>
      </c>
      <c r="E680" s="69">
        <v>10</v>
      </c>
      <c r="F680" s="70">
        <v>213</v>
      </c>
      <c r="G680" s="71">
        <f t="shared" si="36"/>
        <v>119.950381532599</v>
      </c>
      <c r="H680" s="72">
        <f t="shared" si="37"/>
        <v>119.950381532599</v>
      </c>
      <c r="I680" s="41">
        <v>677</v>
      </c>
      <c r="J680" s="46">
        <f t="shared" si="35"/>
        <v>-3</v>
      </c>
      <c r="O680" s="105">
        <v>213</v>
      </c>
      <c r="P680" s="103">
        <f>-(($U$2^2-O680^2)^(1/2))+$U$2</f>
        <v>25.9240172699392</v>
      </c>
    </row>
    <row r="681" spans="2:16">
      <c r="B681" s="24">
        <v>675</v>
      </c>
      <c r="C681" s="119" t="s">
        <v>721</v>
      </c>
      <c r="D681" s="81" t="s">
        <v>721</v>
      </c>
      <c r="E681" s="69">
        <v>10</v>
      </c>
      <c r="F681" s="70">
        <v>212</v>
      </c>
      <c r="G681" s="71">
        <f t="shared" si="36"/>
        <v>119.760706726799</v>
      </c>
      <c r="H681" s="72">
        <f t="shared" si="37"/>
        <v>119.760706726799</v>
      </c>
      <c r="I681" s="41">
        <v>678</v>
      </c>
      <c r="J681" s="46">
        <f t="shared" si="35"/>
        <v>-3</v>
      </c>
      <c r="O681" s="105">
        <v>212</v>
      </c>
      <c r="P681" s="103">
        <f>-(($U$2^2-O681^2)^(1/2))+$U$2</f>
        <v>25.677554507596</v>
      </c>
    </row>
    <row r="682" spans="2:16">
      <c r="B682" s="24">
        <v>676</v>
      </c>
      <c r="C682" s="119" t="s">
        <v>722</v>
      </c>
      <c r="D682" s="81" t="s">
        <v>722</v>
      </c>
      <c r="E682" s="69">
        <v>10</v>
      </c>
      <c r="F682" s="70">
        <v>211</v>
      </c>
      <c r="G682" s="71">
        <f t="shared" si="36"/>
        <v>119.571978322426</v>
      </c>
      <c r="H682" s="72">
        <f t="shared" si="37"/>
        <v>119.571978322426</v>
      </c>
      <c r="I682" s="41">
        <v>679</v>
      </c>
      <c r="J682" s="46">
        <f t="shared" si="35"/>
        <v>-3</v>
      </c>
      <c r="O682" s="105">
        <v>211</v>
      </c>
      <c r="P682" s="103">
        <f>-(($U$2^2-O682^2)^(1/2))+$U$2</f>
        <v>25.4323214958724</v>
      </c>
    </row>
    <row r="683" spans="2:16">
      <c r="B683" s="24">
        <v>677</v>
      </c>
      <c r="C683" s="119" t="s">
        <v>723</v>
      </c>
      <c r="D683" s="81" t="s">
        <v>723</v>
      </c>
      <c r="E683" s="69">
        <v>10</v>
      </c>
      <c r="F683" s="70">
        <v>210</v>
      </c>
      <c r="G683" s="71">
        <f t="shared" si="36"/>
        <v>119.384195512505</v>
      </c>
      <c r="H683" s="72">
        <f t="shared" si="37"/>
        <v>119.384195512505</v>
      </c>
      <c r="I683" s="41">
        <v>680</v>
      </c>
      <c r="J683" s="46">
        <f t="shared" si="35"/>
        <v>-3</v>
      </c>
      <c r="O683" s="105">
        <v>210</v>
      </c>
      <c r="P683" s="103">
        <f>-(($U$2^2-O683^2)^(1/2))+$U$2</f>
        <v>25.1883171861892</v>
      </c>
    </row>
    <row r="684" spans="2:16">
      <c r="B684" s="24">
        <v>678</v>
      </c>
      <c r="C684" s="119" t="s">
        <v>724</v>
      </c>
      <c r="D684" s="81" t="s">
        <v>724</v>
      </c>
      <c r="E684" s="69">
        <v>10</v>
      </c>
      <c r="F684" s="70">
        <v>209</v>
      </c>
      <c r="G684" s="71">
        <f t="shared" si="36"/>
        <v>119.197357495017</v>
      </c>
      <c r="H684" s="72">
        <f t="shared" si="37"/>
        <v>119.197357495017</v>
      </c>
      <c r="I684" s="41">
        <v>681</v>
      </c>
      <c r="J684" s="46">
        <f t="shared" si="35"/>
        <v>-3</v>
      </c>
      <c r="O684" s="105">
        <v>209</v>
      </c>
      <c r="P684" s="103">
        <f>-(($U$2^2-O684^2)^(1/2))+$U$2</f>
        <v>24.9455405364039</v>
      </c>
    </row>
    <row r="685" spans="2:16">
      <c r="B685" s="24">
        <v>679</v>
      </c>
      <c r="C685" s="119" t="s">
        <v>725</v>
      </c>
      <c r="D685" s="81" t="s">
        <v>725</v>
      </c>
      <c r="E685" s="69">
        <v>10</v>
      </c>
      <c r="F685" s="70">
        <v>208</v>
      </c>
      <c r="G685" s="71">
        <f t="shared" si="36"/>
        <v>119.011463472876</v>
      </c>
      <c r="H685" s="72">
        <f t="shared" si="37"/>
        <v>119.011463472876</v>
      </c>
      <c r="I685" s="41">
        <v>682</v>
      </c>
      <c r="J685" s="46">
        <f t="shared" si="35"/>
        <v>-3</v>
      </c>
      <c r="O685" s="105">
        <v>208</v>
      </c>
      <c r="P685" s="103">
        <f>-(($U$2^2-O685^2)^(1/2))+$U$2</f>
        <v>24.7039905107866</v>
      </c>
    </row>
    <row r="686" ht="16.5" spans="2:16">
      <c r="B686" s="24">
        <v>680</v>
      </c>
      <c r="C686" s="67" t="s">
        <v>726</v>
      </c>
      <c r="D686" s="81" t="s">
        <v>1347</v>
      </c>
      <c r="E686" s="69">
        <v>10</v>
      </c>
      <c r="F686" s="70">
        <v>207</v>
      </c>
      <c r="G686" s="71">
        <f t="shared" si="36"/>
        <v>118.826512653913</v>
      </c>
      <c r="H686" s="72">
        <f t="shared" si="37"/>
        <v>118.826512653913</v>
      </c>
      <c r="I686" s="41">
        <v>683</v>
      </c>
      <c r="J686" s="46">
        <f t="shared" si="35"/>
        <v>-3</v>
      </c>
      <c r="O686" s="105">
        <v>207</v>
      </c>
      <c r="P686" s="103">
        <f>-(($U$2^2-O686^2)^(1/2))+$U$2</f>
        <v>24.4636660799964</v>
      </c>
    </row>
    <row r="687" ht="16.5" spans="2:16">
      <c r="B687" s="24">
        <v>681</v>
      </c>
      <c r="C687" s="67" t="s">
        <v>727</v>
      </c>
      <c r="D687" s="81" t="s">
        <v>1348</v>
      </c>
      <c r="E687" s="69">
        <v>10</v>
      </c>
      <c r="F687" s="70">
        <v>206</v>
      </c>
      <c r="G687" s="71">
        <f t="shared" si="36"/>
        <v>118.642504250859</v>
      </c>
      <c r="H687" s="72">
        <f t="shared" si="37"/>
        <v>118.642504250859</v>
      </c>
      <c r="I687" s="41">
        <v>684</v>
      </c>
      <c r="J687" s="46">
        <f t="shared" si="35"/>
        <v>-3</v>
      </c>
      <c r="O687" s="105">
        <v>206</v>
      </c>
      <c r="P687" s="103">
        <f>-(($U$2^2-O687^2)^(1/2))+$U$2</f>
        <v>24.2245662210577</v>
      </c>
    </row>
    <row r="688" ht="16.5" spans="2:16">
      <c r="B688" s="24">
        <v>682</v>
      </c>
      <c r="C688" s="67" t="s">
        <v>728</v>
      </c>
      <c r="D688" s="81" t="s">
        <v>1349</v>
      </c>
      <c r="E688" s="69">
        <v>10</v>
      </c>
      <c r="F688" s="70">
        <v>205</v>
      </c>
      <c r="G688" s="71">
        <f t="shared" si="36"/>
        <v>118.459437481325</v>
      </c>
      <c r="H688" s="72">
        <f t="shared" si="37"/>
        <v>118.459437481325</v>
      </c>
      <c r="I688" s="41">
        <v>685</v>
      </c>
      <c r="J688" s="46">
        <f t="shared" si="35"/>
        <v>-3</v>
      </c>
      <c r="O688" s="105">
        <v>205</v>
      </c>
      <c r="P688" s="103">
        <f>-(($U$2^2-O688^2)^(1/2))+$U$2</f>
        <v>23.986689917337</v>
      </c>
    </row>
    <row r="689" ht="16.5" spans="2:16">
      <c r="B689" s="24">
        <v>683</v>
      </c>
      <c r="C689" s="67" t="s">
        <v>729</v>
      </c>
      <c r="D689" s="81" t="s">
        <v>1350</v>
      </c>
      <c r="E689" s="69">
        <v>10</v>
      </c>
      <c r="F689" s="70">
        <v>204</v>
      </c>
      <c r="G689" s="71">
        <f t="shared" si="36"/>
        <v>118.277311567784</v>
      </c>
      <c r="H689" s="72">
        <f t="shared" si="37"/>
        <v>118.277311567784</v>
      </c>
      <c r="I689" s="41">
        <v>686</v>
      </c>
      <c r="J689" s="46">
        <f t="shared" si="35"/>
        <v>-3</v>
      </c>
      <c r="O689" s="105">
        <v>204</v>
      </c>
      <c r="P689" s="103">
        <f>-(($U$2^2-O689^2)^(1/2))+$U$2</f>
        <v>23.7500361585197</v>
      </c>
    </row>
    <row r="690" ht="16.5" spans="2:16">
      <c r="B690" s="24">
        <v>684</v>
      </c>
      <c r="C690" s="67" t="s">
        <v>730</v>
      </c>
      <c r="D690" s="81" t="s">
        <v>1351</v>
      </c>
      <c r="E690" s="69">
        <v>10</v>
      </c>
      <c r="F690" s="70">
        <v>203</v>
      </c>
      <c r="G690" s="71">
        <f t="shared" si="36"/>
        <v>118.096125737556</v>
      </c>
      <c r="H690" s="72">
        <f t="shared" si="37"/>
        <v>118.096125737556</v>
      </c>
      <c r="I690" s="41">
        <v>687</v>
      </c>
      <c r="J690" s="46">
        <f t="shared" si="35"/>
        <v>-3</v>
      </c>
      <c r="O690" s="105">
        <v>203</v>
      </c>
      <c r="P690" s="103">
        <f>-(($U$2^2-O690^2)^(1/2))+$U$2</f>
        <v>23.5146039405871</v>
      </c>
    </row>
    <row r="691" ht="16.5" spans="2:16">
      <c r="B691" s="24">
        <v>685</v>
      </c>
      <c r="C691" s="67" t="s">
        <v>731</v>
      </c>
      <c r="D691" s="81" t="s">
        <v>1352</v>
      </c>
      <c r="E691" s="69">
        <v>10</v>
      </c>
      <c r="F691" s="70">
        <v>202</v>
      </c>
      <c r="G691" s="71">
        <f t="shared" si="36"/>
        <v>117.915879222787</v>
      </c>
      <c r="H691" s="72">
        <f t="shared" si="37"/>
        <v>117.915879222787</v>
      </c>
      <c r="I691" s="41">
        <v>688</v>
      </c>
      <c r="J691" s="46">
        <f t="shared" si="35"/>
        <v>-3</v>
      </c>
      <c r="O691" s="105">
        <v>202</v>
      </c>
      <c r="P691" s="103">
        <f>-(($U$2^2-O691^2)^(1/2))+$U$2</f>
        <v>23.2803922657935</v>
      </c>
    </row>
    <row r="692" ht="16.5" spans="2:16">
      <c r="B692" s="24">
        <v>686</v>
      </c>
      <c r="C692" s="67" t="s">
        <v>732</v>
      </c>
      <c r="D692" s="81" t="s">
        <v>1353</v>
      </c>
      <c r="E692" s="69">
        <v>10</v>
      </c>
      <c r="F692" s="70">
        <v>201</v>
      </c>
      <c r="G692" s="71">
        <f t="shared" si="36"/>
        <v>117.736571260435</v>
      </c>
      <c r="H692" s="72">
        <f t="shared" si="37"/>
        <v>117.736571260435</v>
      </c>
      <c r="I692" s="41">
        <v>689</v>
      </c>
      <c r="J692" s="46">
        <f t="shared" si="35"/>
        <v>-3</v>
      </c>
      <c r="O692" s="105">
        <v>201</v>
      </c>
      <c r="P692" s="103">
        <f>-(($U$2^2-O692^2)^(1/2))+$U$2</f>
        <v>23.0474001426437</v>
      </c>
    </row>
    <row r="693" ht="16.5" spans="2:16">
      <c r="B693" s="24">
        <v>687</v>
      </c>
      <c r="C693" s="67" t="s">
        <v>733</v>
      </c>
      <c r="D693" s="81" t="s">
        <v>1354</v>
      </c>
      <c r="E693" s="69">
        <v>10</v>
      </c>
      <c r="F693" s="70">
        <v>200</v>
      </c>
      <c r="G693" s="71">
        <f t="shared" si="36"/>
        <v>117.55820109225</v>
      </c>
      <c r="H693" s="72">
        <f t="shared" si="37"/>
        <v>117.55820109225</v>
      </c>
      <c r="I693" s="41">
        <v>690</v>
      </c>
      <c r="J693" s="46">
        <f t="shared" si="35"/>
        <v>-3</v>
      </c>
      <c r="O693" s="105">
        <v>200</v>
      </c>
      <c r="P693" s="103">
        <f>-(($U$2^2-O693^2)^(1/2))+$U$2</f>
        <v>22.8156265858704</v>
      </c>
    </row>
    <row r="694" ht="16.5" spans="2:16">
      <c r="B694" s="24">
        <v>688</v>
      </c>
      <c r="C694" s="67" t="s">
        <v>734</v>
      </c>
      <c r="D694" s="81" t="s">
        <v>1355</v>
      </c>
      <c r="E694" s="69">
        <v>10</v>
      </c>
      <c r="F694" s="70">
        <v>199</v>
      </c>
      <c r="G694" s="71">
        <f t="shared" si="36"/>
        <v>117.380767964757</v>
      </c>
      <c r="H694" s="72">
        <f t="shared" si="37"/>
        <v>117.380767964757</v>
      </c>
      <c r="I694" s="41">
        <v>691</v>
      </c>
      <c r="J694" s="46">
        <f t="shared" si="35"/>
        <v>-3</v>
      </c>
      <c r="O694" s="105">
        <v>199</v>
      </c>
      <c r="P694" s="103">
        <f>-(($U$2^2-O694^2)^(1/2))+$U$2</f>
        <v>22.5850706164124</v>
      </c>
    </row>
    <row r="695" ht="16.5" spans="2:16">
      <c r="B695" s="24">
        <v>689</v>
      </c>
      <c r="C695" s="67" t="s">
        <v>735</v>
      </c>
      <c r="D695" s="81" t="s">
        <v>1356</v>
      </c>
      <c r="E695" s="69">
        <v>10</v>
      </c>
      <c r="F695" s="70">
        <v>198</v>
      </c>
      <c r="G695" s="71">
        <f t="shared" si="36"/>
        <v>117.204271129242</v>
      </c>
      <c r="H695" s="72">
        <f t="shared" si="37"/>
        <v>117.204271129242</v>
      </c>
      <c r="I695" s="41">
        <v>692</v>
      </c>
      <c r="J695" s="46">
        <f t="shared" si="35"/>
        <v>-3</v>
      </c>
      <c r="O695" s="105">
        <v>198</v>
      </c>
      <c r="P695" s="103">
        <f>-(($U$2^2-O695^2)^(1/2))+$U$2</f>
        <v>22.3557312613916</v>
      </c>
    </row>
    <row r="696" ht="16.5" spans="2:16">
      <c r="B696" s="24">
        <v>690</v>
      </c>
      <c r="C696" s="67" t="s">
        <v>736</v>
      </c>
      <c r="D696" s="81" t="s">
        <v>1357</v>
      </c>
      <c r="E696" s="69">
        <v>10</v>
      </c>
      <c r="F696" s="70">
        <v>197</v>
      </c>
      <c r="G696" s="71">
        <f t="shared" si="36"/>
        <v>117.028709841731</v>
      </c>
      <c r="H696" s="72">
        <f t="shared" si="37"/>
        <v>117.028709841731</v>
      </c>
      <c r="I696" s="41">
        <v>693</v>
      </c>
      <c r="J696" s="46">
        <f t="shared" si="35"/>
        <v>-3</v>
      </c>
      <c r="O696" s="105">
        <v>197</v>
      </c>
      <c r="P696" s="103">
        <f>-(($U$2^2-O696^2)^(1/2))+$U$2</f>
        <v>22.1276075540923</v>
      </c>
    </row>
    <row r="697" ht="16.5" spans="2:16">
      <c r="B697" s="24">
        <v>691</v>
      </c>
      <c r="C697" s="67" t="s">
        <v>737</v>
      </c>
      <c r="D697" s="81" t="s">
        <v>1358</v>
      </c>
      <c r="E697" s="69">
        <v>10</v>
      </c>
      <c r="F697" s="70">
        <v>196</v>
      </c>
      <c r="G697" s="71">
        <f t="shared" si="36"/>
        <v>116.854083362977</v>
      </c>
      <c r="H697" s="72">
        <f t="shared" si="37"/>
        <v>116.854083362977</v>
      </c>
      <c r="I697" s="41">
        <v>694</v>
      </c>
      <c r="J697" s="46">
        <f t="shared" si="35"/>
        <v>-3</v>
      </c>
      <c r="O697" s="105">
        <v>196</v>
      </c>
      <c r="P697" s="103">
        <f>-(($U$2^2-O697^2)^(1/2))+$U$2</f>
        <v>21.9006985339383</v>
      </c>
    </row>
    <row r="698" ht="16.5" spans="2:16">
      <c r="B698" s="24">
        <v>692</v>
      </c>
      <c r="C698" s="67" t="s">
        <v>738</v>
      </c>
      <c r="D698" s="81" t="s">
        <v>1359</v>
      </c>
      <c r="E698" s="69">
        <v>10</v>
      </c>
      <c r="F698" s="70">
        <v>195</v>
      </c>
      <c r="G698" s="71">
        <f t="shared" si="36"/>
        <v>116.680390958441</v>
      </c>
      <c r="H698" s="72">
        <f t="shared" si="37"/>
        <v>116.680390958441</v>
      </c>
      <c r="I698" s="41">
        <v>695</v>
      </c>
      <c r="J698" s="46">
        <f t="shared" si="35"/>
        <v>-3</v>
      </c>
      <c r="O698" s="105">
        <v>195</v>
      </c>
      <c r="P698" s="103">
        <f>-(($U$2^2-O698^2)^(1/2))+$U$2</f>
        <v>21.6750032464722</v>
      </c>
    </row>
    <row r="699" ht="16.5" spans="2:16">
      <c r="B699" s="24">
        <v>693</v>
      </c>
      <c r="C699" s="67" t="s">
        <v>739</v>
      </c>
      <c r="D699" s="81" t="s">
        <v>1360</v>
      </c>
      <c r="E699" s="69">
        <v>10</v>
      </c>
      <c r="F699" s="70">
        <v>194</v>
      </c>
      <c r="G699" s="71">
        <f t="shared" si="36"/>
        <v>116.507631898274</v>
      </c>
      <c r="H699" s="72">
        <f t="shared" si="37"/>
        <v>116.507631898274</v>
      </c>
      <c r="I699" s="41">
        <v>696</v>
      </c>
      <c r="J699" s="46">
        <f t="shared" si="35"/>
        <v>-3</v>
      </c>
      <c r="O699" s="105">
        <v>194</v>
      </c>
      <c r="P699" s="103">
        <f>-(($U$2^2-O699^2)^(1/2))+$U$2</f>
        <v>21.4505207433334</v>
      </c>
    </row>
    <row r="700" ht="16.5" spans="2:16">
      <c r="B700" s="24">
        <v>694</v>
      </c>
      <c r="C700" s="67" t="s">
        <v>740</v>
      </c>
      <c r="D700" s="81" t="s">
        <v>1361</v>
      </c>
      <c r="E700" s="69">
        <v>10</v>
      </c>
      <c r="F700" s="70">
        <v>193</v>
      </c>
      <c r="G700" s="71">
        <f t="shared" si="36"/>
        <v>116.335805457308</v>
      </c>
      <c r="H700" s="72">
        <f t="shared" si="37"/>
        <v>116.335805457308</v>
      </c>
      <c r="I700" s="41">
        <v>697</v>
      </c>
      <c r="J700" s="46">
        <f t="shared" si="35"/>
        <v>-3</v>
      </c>
      <c r="O700" s="105">
        <v>193</v>
      </c>
      <c r="P700" s="103">
        <f>-(($U$2^2-O700^2)^(1/2))+$U$2</f>
        <v>21.2272500822376</v>
      </c>
    </row>
    <row r="701" ht="16.5" spans="2:16">
      <c r="B701" s="24">
        <v>695</v>
      </c>
      <c r="C701" s="67" t="s">
        <v>741</v>
      </c>
      <c r="D701" s="81" t="s">
        <v>1362</v>
      </c>
      <c r="E701" s="69">
        <v>10</v>
      </c>
      <c r="F701" s="70">
        <v>192</v>
      </c>
      <c r="G701" s="71">
        <f t="shared" si="36"/>
        <v>116.164910915029</v>
      </c>
      <c r="H701" s="72">
        <f t="shared" si="37"/>
        <v>116.164910915029</v>
      </c>
      <c r="I701" s="41">
        <v>698</v>
      </c>
      <c r="J701" s="46">
        <f t="shared" si="35"/>
        <v>-3</v>
      </c>
      <c r="O701" s="105">
        <v>192</v>
      </c>
      <c r="P701" s="103">
        <f>-(($U$2^2-O701^2)^(1/2))+$U$2</f>
        <v>21.0051903269547</v>
      </c>
    </row>
    <row r="702" ht="16.5" spans="2:16">
      <c r="B702" s="24">
        <v>696</v>
      </c>
      <c r="C702" s="67" t="s">
        <v>742</v>
      </c>
      <c r="D702" s="81" t="s">
        <v>1363</v>
      </c>
      <c r="E702" s="69">
        <v>10</v>
      </c>
      <c r="F702" s="70">
        <v>191</v>
      </c>
      <c r="G702" s="71">
        <f t="shared" si="36"/>
        <v>115.994947555572</v>
      </c>
      <c r="H702" s="72">
        <f t="shared" si="37"/>
        <v>115.994947555572</v>
      </c>
      <c r="I702" s="41">
        <v>699</v>
      </c>
      <c r="J702" s="46">
        <f t="shared" si="35"/>
        <v>-3</v>
      </c>
      <c r="O702" s="105">
        <v>191</v>
      </c>
      <c r="P702" s="103">
        <f>-(($U$2^2-O702^2)^(1/2))+$U$2</f>
        <v>20.7843405472893</v>
      </c>
    </row>
    <row r="703" ht="16.5" spans="2:16">
      <c r="B703" s="24">
        <v>697</v>
      </c>
      <c r="C703" s="67" t="s">
        <v>743</v>
      </c>
      <c r="D703" s="81" t="s">
        <v>1364</v>
      </c>
      <c r="E703" s="69">
        <v>10</v>
      </c>
      <c r="F703" s="70">
        <v>190</v>
      </c>
      <c r="G703" s="71">
        <f t="shared" si="36"/>
        <v>115.825914667695</v>
      </c>
      <c r="H703" s="72">
        <f t="shared" si="37"/>
        <v>115.825914667695</v>
      </c>
      <c r="I703" s="41">
        <v>700</v>
      </c>
      <c r="J703" s="46">
        <f t="shared" si="35"/>
        <v>-3</v>
      </c>
      <c r="O703" s="105">
        <v>190</v>
      </c>
      <c r="P703" s="103">
        <f>-(($U$2^2-O703^2)^(1/2))+$U$2</f>
        <v>20.5646998190585</v>
      </c>
    </row>
    <row r="704" ht="16.5" spans="2:16">
      <c r="B704" s="24">
        <v>698</v>
      </c>
      <c r="C704" s="67" t="s">
        <v>744</v>
      </c>
      <c r="D704" s="81" t="s">
        <v>1365</v>
      </c>
      <c r="E704" s="69">
        <v>10</v>
      </c>
      <c r="F704" s="70">
        <v>189</v>
      </c>
      <c r="G704" s="71">
        <f t="shared" si="36"/>
        <v>115.657811544771</v>
      </c>
      <c r="H704" s="72">
        <f t="shared" si="37"/>
        <v>115.657811544771</v>
      </c>
      <c r="I704" s="41">
        <v>701</v>
      </c>
      <c r="J704" s="46">
        <f t="shared" si="35"/>
        <v>-3</v>
      </c>
      <c r="O704" s="105">
        <v>189</v>
      </c>
      <c r="P704" s="103">
        <f>-(($U$2^2-O704^2)^(1/2))+$U$2</f>
        <v>20.3462672240729</v>
      </c>
    </row>
    <row r="705" ht="16.5" spans="2:16">
      <c r="B705" s="24">
        <v>699</v>
      </c>
      <c r="C705" s="67" t="s">
        <v>745</v>
      </c>
      <c r="D705" s="81" t="s">
        <v>1366</v>
      </c>
      <c r="E705" s="69">
        <v>10</v>
      </c>
      <c r="F705" s="70">
        <v>188</v>
      </c>
      <c r="G705" s="71">
        <f t="shared" si="36"/>
        <v>115.490637484768</v>
      </c>
      <c r="H705" s="72">
        <f t="shared" si="37"/>
        <v>115.490637484768</v>
      </c>
      <c r="I705" s="41">
        <v>702</v>
      </c>
      <c r="J705" s="46">
        <f t="shared" si="35"/>
        <v>-3</v>
      </c>
      <c r="O705" s="105">
        <v>188</v>
      </c>
      <c r="P705" s="103">
        <f>-(($U$2^2-O705^2)^(1/2))+$U$2</f>
        <v>20.1290418501147</v>
      </c>
    </row>
    <row r="706" ht="16.5" spans="2:16">
      <c r="B706" s="24">
        <v>700</v>
      </c>
      <c r="C706" s="67" t="s">
        <v>746</v>
      </c>
      <c r="D706" s="81" t="s">
        <v>1367</v>
      </c>
      <c r="E706" s="69">
        <v>10</v>
      </c>
      <c r="F706" s="70">
        <v>187</v>
      </c>
      <c r="G706" s="71">
        <f t="shared" si="36"/>
        <v>115.324391790236</v>
      </c>
      <c r="H706" s="72">
        <f t="shared" si="37"/>
        <v>115.324391790236</v>
      </c>
      <c r="I706" s="41">
        <v>703</v>
      </c>
      <c r="J706" s="46">
        <f t="shared" si="35"/>
        <v>-3</v>
      </c>
      <c r="O706" s="105">
        <v>187</v>
      </c>
      <c r="P706" s="103">
        <f>-(($U$2^2-O706^2)^(1/2))+$U$2</f>
        <v>19.9130227909187</v>
      </c>
    </row>
    <row r="707" ht="16.5" spans="2:16">
      <c r="B707" s="24">
        <v>701</v>
      </c>
      <c r="C707" s="67" t="s">
        <v>747</v>
      </c>
      <c r="D707" s="81" t="s">
        <v>1368</v>
      </c>
      <c r="E707" s="69">
        <v>10</v>
      </c>
      <c r="F707" s="70">
        <v>186</v>
      </c>
      <c r="G707" s="71">
        <f t="shared" si="36"/>
        <v>115.159073768288</v>
      </c>
      <c r="H707" s="72">
        <f t="shared" si="37"/>
        <v>115.159073768288</v>
      </c>
      <c r="I707" s="41">
        <v>704</v>
      </c>
      <c r="J707" s="46">
        <f t="shared" si="35"/>
        <v>-3</v>
      </c>
      <c r="O707" s="105">
        <v>186</v>
      </c>
      <c r="P707" s="103">
        <f>-(($U$2^2-O707^2)^(1/2))+$U$2</f>
        <v>19.6982091461517</v>
      </c>
    </row>
    <row r="708" ht="16.5" spans="2:16">
      <c r="B708" s="24">
        <v>702</v>
      </c>
      <c r="C708" s="67" t="s">
        <v>748</v>
      </c>
      <c r="D708" s="81" t="s">
        <v>1369</v>
      </c>
      <c r="E708" s="69">
        <v>10</v>
      </c>
      <c r="F708" s="70">
        <v>185</v>
      </c>
      <c r="G708" s="71">
        <f t="shared" si="36"/>
        <v>114.994682730589</v>
      </c>
      <c r="H708" s="72">
        <f t="shared" si="37"/>
        <v>114.994682730589</v>
      </c>
      <c r="I708" s="41">
        <v>705</v>
      </c>
      <c r="J708" s="46">
        <f t="shared" ref="J708:J771" si="38">B708-I708</f>
        <v>-3</v>
      </c>
      <c r="O708" s="105">
        <v>185</v>
      </c>
      <c r="P708" s="103">
        <f>-(($U$2^2-O708^2)^(1/2))+$U$2</f>
        <v>19.4846000213928</v>
      </c>
    </row>
    <row r="709" ht="16.5" spans="2:16">
      <c r="B709" s="24">
        <v>703</v>
      </c>
      <c r="C709" s="67" t="s">
        <v>749</v>
      </c>
      <c r="D709" s="81" t="s">
        <v>1370</v>
      </c>
      <c r="E709" s="69">
        <v>10</v>
      </c>
      <c r="F709" s="70">
        <v>184</v>
      </c>
      <c r="G709" s="71">
        <f t="shared" si="36"/>
        <v>114.831217993338</v>
      </c>
      <c r="H709" s="72">
        <f t="shared" si="37"/>
        <v>114.831217993338</v>
      </c>
      <c r="I709" s="41">
        <v>706</v>
      </c>
      <c r="J709" s="46">
        <f t="shared" si="38"/>
        <v>-3</v>
      </c>
      <c r="O709" s="105">
        <v>184</v>
      </c>
      <c r="P709" s="103">
        <f>-(($U$2^2-O709^2)^(1/2))+$U$2</f>
        <v>19.2721945281135</v>
      </c>
    </row>
    <row r="710" ht="16.5" spans="2:16">
      <c r="B710" s="24">
        <v>704</v>
      </c>
      <c r="C710" s="67" t="s">
        <v>750</v>
      </c>
      <c r="D710" s="81" t="s">
        <v>1371</v>
      </c>
      <c r="E710" s="69">
        <v>10</v>
      </c>
      <c r="F710" s="70">
        <v>183</v>
      </c>
      <c r="G710" s="71">
        <f t="shared" si="36"/>
        <v>114.668678877253</v>
      </c>
      <c r="H710" s="72">
        <f t="shared" si="37"/>
        <v>114.668678877253</v>
      </c>
      <c r="I710" s="41">
        <v>707</v>
      </c>
      <c r="J710" s="46">
        <f t="shared" si="38"/>
        <v>-3</v>
      </c>
      <c r="O710" s="105">
        <v>183</v>
      </c>
      <c r="P710" s="103">
        <f>-(($U$2^2-O710^2)^(1/2))+$U$2</f>
        <v>19.0609917836581</v>
      </c>
    </row>
    <row r="711" ht="16.5" spans="2:16">
      <c r="B711" s="24">
        <v>705</v>
      </c>
      <c r="C711" s="67" t="s">
        <v>751</v>
      </c>
      <c r="D711" s="81" t="s">
        <v>1372</v>
      </c>
      <c r="E711" s="69">
        <v>10</v>
      </c>
      <c r="F711" s="70">
        <v>182</v>
      </c>
      <c r="G711" s="71">
        <f t="shared" si="36"/>
        <v>114.507064707559</v>
      </c>
      <c r="H711" s="72">
        <f t="shared" si="37"/>
        <v>114.507064707559</v>
      </c>
      <c r="I711" s="41">
        <v>708</v>
      </c>
      <c r="J711" s="46">
        <f t="shared" si="38"/>
        <v>-3</v>
      </c>
      <c r="O711" s="105">
        <v>182</v>
      </c>
      <c r="P711" s="103">
        <f>-(($U$2^2-O711^2)^(1/2))+$U$2</f>
        <v>18.8509909112247</v>
      </c>
    </row>
    <row r="712" ht="16.5" spans="2:16">
      <c r="B712" s="24">
        <v>706</v>
      </c>
      <c r="C712" s="67" t="s">
        <v>752</v>
      </c>
      <c r="D712" s="81" t="s">
        <v>1373</v>
      </c>
      <c r="E712" s="69">
        <v>10</v>
      </c>
      <c r="F712" s="70">
        <v>181</v>
      </c>
      <c r="G712" s="71">
        <f t="shared" si="36"/>
        <v>114.346374813968</v>
      </c>
      <c r="H712" s="72">
        <f t="shared" si="37"/>
        <v>114.346374813968</v>
      </c>
      <c r="I712" s="41">
        <v>709</v>
      </c>
      <c r="J712" s="46">
        <f t="shared" si="38"/>
        <v>-3</v>
      </c>
      <c r="O712" s="105">
        <v>181</v>
      </c>
      <c r="P712" s="103">
        <f>-(($U$2^2-O712^2)^(1/2))+$U$2</f>
        <v>18.6421910398458</v>
      </c>
    </row>
    <row r="713" ht="16.5" spans="2:16">
      <c r="B713" s="24">
        <v>707</v>
      </c>
      <c r="C713" s="67" t="s">
        <v>753</v>
      </c>
      <c r="D713" s="81" t="s">
        <v>1374</v>
      </c>
      <c r="E713" s="69">
        <v>10</v>
      </c>
      <c r="F713" s="70">
        <v>180</v>
      </c>
      <c r="G713" s="71">
        <f t="shared" si="36"/>
        <v>114.186608530671</v>
      </c>
      <c r="H713" s="72">
        <f t="shared" si="37"/>
        <v>114.186608530671</v>
      </c>
      <c r="I713" s="41">
        <v>710</v>
      </c>
      <c r="J713" s="46">
        <f t="shared" si="38"/>
        <v>-3</v>
      </c>
      <c r="O713" s="105">
        <v>180</v>
      </c>
      <c r="P713" s="103">
        <f>-(($U$2^2-O713^2)^(1/2))+$U$2</f>
        <v>18.4345913043688</v>
      </c>
    </row>
    <row r="714" ht="16.5" spans="2:16">
      <c r="B714" s="24">
        <v>708</v>
      </c>
      <c r="C714" s="67" t="s">
        <v>754</v>
      </c>
      <c r="D714" s="81" t="s">
        <v>1375</v>
      </c>
      <c r="E714" s="69">
        <v>10</v>
      </c>
      <c r="F714" s="70">
        <v>179</v>
      </c>
      <c r="G714" s="71">
        <f t="shared" si="36"/>
        <v>114.027765196317</v>
      </c>
      <c r="H714" s="72">
        <f t="shared" si="37"/>
        <v>114.027765196317</v>
      </c>
      <c r="I714" s="41">
        <v>711</v>
      </c>
      <c r="J714" s="46">
        <f t="shared" si="38"/>
        <v>-3</v>
      </c>
      <c r="O714" s="105">
        <v>179</v>
      </c>
      <c r="P714" s="103">
        <f>-(($U$2^2-O714^2)^(1/2))+$U$2</f>
        <v>18.2281908454379</v>
      </c>
    </row>
    <row r="715" ht="16.5" spans="2:16">
      <c r="B715" s="24">
        <v>709</v>
      </c>
      <c r="C715" s="67" t="s">
        <v>755</v>
      </c>
      <c r="D715" s="81" t="s">
        <v>1376</v>
      </c>
      <c r="E715" s="69">
        <v>10</v>
      </c>
      <c r="F715" s="70">
        <v>178</v>
      </c>
      <c r="G715" s="71">
        <f t="shared" si="36"/>
        <v>113.869844154001</v>
      </c>
      <c r="H715" s="72">
        <f t="shared" si="37"/>
        <v>113.869844154001</v>
      </c>
      <c r="I715" s="41">
        <v>712</v>
      </c>
      <c r="J715" s="46">
        <f t="shared" si="38"/>
        <v>-3</v>
      </c>
      <c r="O715" s="105">
        <v>178</v>
      </c>
      <c r="P715" s="103">
        <f>-(($U$2^2-O715^2)^(1/2))+$U$2</f>
        <v>18.0229888094743</v>
      </c>
    </row>
    <row r="716" ht="16.5" spans="2:16">
      <c r="B716" s="24">
        <v>710</v>
      </c>
      <c r="C716" s="67" t="s">
        <v>756</v>
      </c>
      <c r="D716" s="81" t="s">
        <v>1377</v>
      </c>
      <c r="E716" s="69">
        <v>10</v>
      </c>
      <c r="F716" s="70">
        <v>177</v>
      </c>
      <c r="G716" s="71">
        <f t="shared" si="36"/>
        <v>113.712844751253</v>
      </c>
      <c r="H716" s="72">
        <f t="shared" si="37"/>
        <v>113.712844751253</v>
      </c>
      <c r="I716" s="41">
        <v>713</v>
      </c>
      <c r="J716" s="46">
        <f t="shared" si="38"/>
        <v>-3</v>
      </c>
      <c r="O716" s="105">
        <v>177</v>
      </c>
      <c r="P716" s="103">
        <f>-(($U$2^2-O716^2)^(1/2))+$U$2</f>
        <v>17.8189843486587</v>
      </c>
    </row>
    <row r="717" ht="16.5" spans="2:16">
      <c r="B717" s="24">
        <v>711</v>
      </c>
      <c r="C717" s="67" t="s">
        <v>757</v>
      </c>
      <c r="D717" s="81" t="s">
        <v>1378</v>
      </c>
      <c r="E717" s="69">
        <v>10</v>
      </c>
      <c r="F717" s="70">
        <v>176</v>
      </c>
      <c r="G717" s="71">
        <f t="shared" si="36"/>
        <v>113.556766340018</v>
      </c>
      <c r="H717" s="72">
        <f t="shared" si="37"/>
        <v>113.556766340018</v>
      </c>
      <c r="I717" s="41">
        <v>714</v>
      </c>
      <c r="J717" s="46">
        <f t="shared" si="38"/>
        <v>-3</v>
      </c>
      <c r="O717" s="105">
        <v>176</v>
      </c>
      <c r="P717" s="103">
        <f>-(($U$2^2-O717^2)^(1/2))+$U$2</f>
        <v>17.6161766209117</v>
      </c>
    </row>
    <row r="718" ht="16.5" spans="2:16">
      <c r="B718" s="24">
        <v>712</v>
      </c>
      <c r="C718" s="67" t="s">
        <v>758</v>
      </c>
      <c r="D718" s="81" t="s">
        <v>1379</v>
      </c>
      <c r="E718" s="69">
        <v>10</v>
      </c>
      <c r="F718" s="70">
        <v>175</v>
      </c>
      <c r="G718" s="71">
        <f t="shared" si="36"/>
        <v>113.401608276645</v>
      </c>
      <c r="H718" s="72">
        <f t="shared" si="37"/>
        <v>113.401608276645</v>
      </c>
      <c r="I718" s="41">
        <v>715</v>
      </c>
      <c r="J718" s="46">
        <f t="shared" si="38"/>
        <v>-3</v>
      </c>
      <c r="O718" s="105">
        <v>175</v>
      </c>
      <c r="P718" s="103">
        <f>-(($U$2^2-O718^2)^(1/2))+$U$2</f>
        <v>17.4145647898766</v>
      </c>
    </row>
    <row r="719" ht="16.5" spans="2:16">
      <c r="B719" s="24">
        <v>713</v>
      </c>
      <c r="C719" s="67" t="s">
        <v>759</v>
      </c>
      <c r="D719" s="81" t="s">
        <v>1380</v>
      </c>
      <c r="E719" s="69">
        <v>10</v>
      </c>
      <c r="F719" s="70">
        <v>174</v>
      </c>
      <c r="G719" s="71">
        <f t="shared" si="36"/>
        <v>113.247369921875</v>
      </c>
      <c r="H719" s="72">
        <f t="shared" si="37"/>
        <v>113.247369921875</v>
      </c>
      <c r="I719" s="41">
        <v>716</v>
      </c>
      <c r="J719" s="46">
        <f t="shared" si="38"/>
        <v>-3</v>
      </c>
      <c r="O719" s="105">
        <v>174</v>
      </c>
      <c r="P719" s="103">
        <f>-(($U$2^2-O719^2)^(1/2))+$U$2</f>
        <v>17.2141480249004</v>
      </c>
    </row>
    <row r="720" ht="16.5" spans="2:16">
      <c r="B720" s="24">
        <v>714</v>
      </c>
      <c r="C720" s="67" t="s">
        <v>760</v>
      </c>
      <c r="D720" s="81" t="s">
        <v>1381</v>
      </c>
      <c r="E720" s="69">
        <v>10</v>
      </c>
      <c r="F720" s="70">
        <v>173</v>
      </c>
      <c r="G720" s="71">
        <f t="shared" si="36"/>
        <v>113.094050640822</v>
      </c>
      <c r="H720" s="72">
        <f t="shared" si="37"/>
        <v>113.094050640822</v>
      </c>
      <c r="I720" s="41">
        <v>717</v>
      </c>
      <c r="J720" s="46">
        <f t="shared" si="38"/>
        <v>-3</v>
      </c>
      <c r="O720" s="105">
        <v>173</v>
      </c>
      <c r="P720" s="103">
        <f>-(($U$2^2-O720^2)^(1/2))+$U$2</f>
        <v>17.0149255010164</v>
      </c>
    </row>
    <row r="721" ht="16.5" spans="2:16">
      <c r="B721" s="24">
        <v>715</v>
      </c>
      <c r="C721" s="67" t="s">
        <v>761</v>
      </c>
      <c r="D721" s="81" t="s">
        <v>1382</v>
      </c>
      <c r="E721" s="69">
        <v>10</v>
      </c>
      <c r="F721" s="70">
        <v>172</v>
      </c>
      <c r="G721" s="71">
        <f t="shared" si="36"/>
        <v>112.941649802964</v>
      </c>
      <c r="H721" s="72">
        <f t="shared" si="37"/>
        <v>112.941649802964</v>
      </c>
      <c r="I721" s="41">
        <v>718</v>
      </c>
      <c r="J721" s="46">
        <f t="shared" si="38"/>
        <v>-3</v>
      </c>
      <c r="O721" s="105">
        <v>172</v>
      </c>
      <c r="P721" s="103">
        <f>-(($U$2^2-O721^2)^(1/2))+$U$2</f>
        <v>16.8168963989258</v>
      </c>
    </row>
    <row r="722" ht="16.5" spans="2:16">
      <c r="B722" s="24">
        <v>716</v>
      </c>
      <c r="C722" s="67" t="s">
        <v>762</v>
      </c>
      <c r="D722" s="81" t="s">
        <v>1383</v>
      </c>
      <c r="E722" s="69">
        <v>10</v>
      </c>
      <c r="F722" s="70">
        <v>171</v>
      </c>
      <c r="G722" s="71">
        <f t="shared" si="36"/>
        <v>112.790166782128</v>
      </c>
      <c r="H722" s="72">
        <f t="shared" si="37"/>
        <v>112.790166782128</v>
      </c>
      <c r="I722" s="41">
        <v>719</v>
      </c>
      <c r="J722" s="46">
        <f t="shared" si="38"/>
        <v>-3</v>
      </c>
      <c r="O722" s="105">
        <v>171</v>
      </c>
      <c r="P722" s="103">
        <f>-(($U$2^2-O722^2)^(1/2))+$U$2</f>
        <v>16.6200599049804</v>
      </c>
    </row>
    <row r="723" ht="16.5" spans="2:16">
      <c r="B723" s="24">
        <v>717</v>
      </c>
      <c r="C723" s="67" t="s">
        <v>763</v>
      </c>
      <c r="D723" s="81" t="s">
        <v>1384</v>
      </c>
      <c r="E723" s="69">
        <v>10</v>
      </c>
      <c r="F723" s="70">
        <v>170</v>
      </c>
      <c r="G723" s="71">
        <f t="shared" si="36"/>
        <v>112.639600956473</v>
      </c>
      <c r="H723" s="72">
        <f t="shared" si="37"/>
        <v>112.639600956473</v>
      </c>
      <c r="I723" s="41">
        <v>720</v>
      </c>
      <c r="J723" s="46">
        <f t="shared" si="38"/>
        <v>-3</v>
      </c>
      <c r="O723" s="105">
        <v>170</v>
      </c>
      <c r="P723" s="103">
        <f>-(($U$2^2-O723^2)^(1/2))+$U$2</f>
        <v>16.4244152111648</v>
      </c>
    </row>
    <row r="724" ht="16.5" spans="2:16">
      <c r="B724" s="24">
        <v>718</v>
      </c>
      <c r="C724" s="67" t="s">
        <v>764</v>
      </c>
      <c r="D724" s="81" t="s">
        <v>1385</v>
      </c>
      <c r="E724" s="69">
        <v>10</v>
      </c>
      <c r="F724" s="70">
        <v>169</v>
      </c>
      <c r="G724" s="71">
        <f t="shared" si="36"/>
        <v>112.489951708484</v>
      </c>
      <c r="H724" s="72">
        <f t="shared" si="37"/>
        <v>112.489951708484</v>
      </c>
      <c r="I724" s="41">
        <v>721</v>
      </c>
      <c r="J724" s="46">
        <f t="shared" si="38"/>
        <v>-3</v>
      </c>
      <c r="O724" s="105">
        <v>169</v>
      </c>
      <c r="P724" s="103">
        <f>-(($U$2^2-O724^2)^(1/2))+$U$2</f>
        <v>16.2299615150794</v>
      </c>
    </row>
    <row r="725" ht="16.5" spans="2:16">
      <c r="B725" s="24">
        <v>719</v>
      </c>
      <c r="C725" s="67" t="s">
        <v>765</v>
      </c>
      <c r="D725" s="81" t="s">
        <v>1386</v>
      </c>
      <c r="E725" s="69">
        <v>10</v>
      </c>
      <c r="F725" s="70">
        <v>168</v>
      </c>
      <c r="G725" s="71">
        <f t="shared" si="36"/>
        <v>112.34121842495</v>
      </c>
      <c r="H725" s="72">
        <f t="shared" si="37"/>
        <v>112.34121842495</v>
      </c>
      <c r="I725" s="41">
        <v>722</v>
      </c>
      <c r="J725" s="46">
        <f t="shared" si="38"/>
        <v>-3</v>
      </c>
      <c r="O725" s="105">
        <v>168</v>
      </c>
      <c r="P725" s="103">
        <f>-(($U$2^2-O725^2)^(1/2))+$U$2</f>
        <v>16.0366980199224</v>
      </c>
    </row>
    <row r="726" ht="16.5" spans="2:16">
      <c r="B726" s="24">
        <v>720</v>
      </c>
      <c r="C726" s="67" t="s">
        <v>766</v>
      </c>
      <c r="D726" s="81" t="s">
        <v>1387</v>
      </c>
      <c r="E726" s="69">
        <v>10</v>
      </c>
      <c r="F726" s="70">
        <v>167</v>
      </c>
      <c r="G726" s="71">
        <f t="shared" si="36"/>
        <v>112.193400496958</v>
      </c>
      <c r="H726" s="72">
        <f t="shared" si="37"/>
        <v>112.193400496958</v>
      </c>
      <c r="I726" s="41">
        <v>723</v>
      </c>
      <c r="J726" s="46">
        <f t="shared" si="38"/>
        <v>-3</v>
      </c>
      <c r="O726" s="105">
        <v>167</v>
      </c>
      <c r="P726" s="103">
        <f>-(($U$2^2-O726^2)^(1/2))+$U$2</f>
        <v>15.8446239344735</v>
      </c>
    </row>
    <row r="727" ht="16.5" spans="2:16">
      <c r="B727" s="24">
        <v>721</v>
      </c>
      <c r="C727" s="67" t="s">
        <v>767</v>
      </c>
      <c r="D727" s="81" t="s">
        <v>1388</v>
      </c>
      <c r="E727" s="69">
        <v>10</v>
      </c>
      <c r="F727" s="70">
        <v>166</v>
      </c>
      <c r="G727" s="71">
        <f t="shared" si="36"/>
        <v>112.046497319876</v>
      </c>
      <c r="H727" s="72">
        <f t="shared" si="37"/>
        <v>112.046497319876</v>
      </c>
      <c r="I727" s="41">
        <v>724</v>
      </c>
      <c r="J727" s="46">
        <f t="shared" si="38"/>
        <v>-3</v>
      </c>
      <c r="O727" s="105">
        <v>166</v>
      </c>
      <c r="P727" s="103">
        <f>-(($U$2^2-O727^2)^(1/2))+$U$2</f>
        <v>15.6537384730763</v>
      </c>
    </row>
    <row r="728" ht="16.5" spans="2:16">
      <c r="B728" s="24">
        <v>722</v>
      </c>
      <c r="C728" s="67" t="s">
        <v>768</v>
      </c>
      <c r="D728" s="81" t="s">
        <v>1389</v>
      </c>
      <c r="E728" s="69">
        <v>10</v>
      </c>
      <c r="F728" s="70">
        <v>165</v>
      </c>
      <c r="G728" s="71">
        <f t="shared" si="36"/>
        <v>111.900508293341</v>
      </c>
      <c r="H728" s="72">
        <f t="shared" si="37"/>
        <v>111.900508293341</v>
      </c>
      <c r="I728" s="41">
        <v>725</v>
      </c>
      <c r="J728" s="46">
        <f t="shared" si="38"/>
        <v>-3</v>
      </c>
      <c r="O728" s="105">
        <v>165</v>
      </c>
      <c r="P728" s="103">
        <f>-(($U$2^2-O728^2)^(1/2))+$U$2</f>
        <v>15.4640408556218</v>
      </c>
    </row>
    <row r="729" ht="16.5" spans="2:16">
      <c r="B729" s="24">
        <v>723</v>
      </c>
      <c r="C729" s="67" t="s">
        <v>769</v>
      </c>
      <c r="D729" s="81" t="s">
        <v>1390</v>
      </c>
      <c r="E729" s="69">
        <v>10</v>
      </c>
      <c r="F729" s="70">
        <v>164</v>
      </c>
      <c r="G729" s="71">
        <f t="shared" si="36"/>
        <v>111.755432821248</v>
      </c>
      <c r="H729" s="72">
        <f t="shared" si="37"/>
        <v>111.755432821248</v>
      </c>
      <c r="I729" s="41">
        <v>726</v>
      </c>
      <c r="J729" s="46">
        <f t="shared" si="38"/>
        <v>-3</v>
      </c>
      <c r="O729" s="105">
        <v>164</v>
      </c>
      <c r="P729" s="103">
        <f>-(($U$2^2-O729^2)^(1/2))+$U$2</f>
        <v>15.2755303075318</v>
      </c>
    </row>
    <row r="730" ht="16.5" spans="2:16">
      <c r="B730" s="24">
        <v>724</v>
      </c>
      <c r="C730" s="67" t="s">
        <v>770</v>
      </c>
      <c r="D730" s="81" t="s">
        <v>1391</v>
      </c>
      <c r="E730" s="69">
        <v>10</v>
      </c>
      <c r="F730" s="70">
        <v>163</v>
      </c>
      <c r="G730" s="71">
        <f t="shared" si="36"/>
        <v>111.611270311734</v>
      </c>
      <c r="H730" s="72">
        <f t="shared" si="37"/>
        <v>111.611270311734</v>
      </c>
      <c r="I730" s="41">
        <v>727</v>
      </c>
      <c r="J730" s="46">
        <f t="shared" si="38"/>
        <v>-3</v>
      </c>
      <c r="O730" s="105">
        <v>163</v>
      </c>
      <c r="P730" s="103">
        <f>-(($U$2^2-O730^2)^(1/2))+$U$2</f>
        <v>15.0882060597417</v>
      </c>
    </row>
    <row r="731" ht="16.5" spans="2:16">
      <c r="B731" s="24">
        <v>725</v>
      </c>
      <c r="C731" s="67" t="s">
        <v>771</v>
      </c>
      <c r="D731" s="81" t="s">
        <v>1392</v>
      </c>
      <c r="E731" s="69">
        <v>10</v>
      </c>
      <c r="F731" s="70">
        <v>162</v>
      </c>
      <c r="G731" s="71">
        <f t="shared" ref="G731:G794" si="39">H731</f>
        <v>111.468020177167</v>
      </c>
      <c r="H731" s="72">
        <f t="shared" ref="H731:H794" si="40">P731*($Q$91-$Q$892)/($P$91-$P$892)+$Q$892-$P$892*($Q$91-$Q$892)/($P$91-$P$892)</f>
        <v>111.468020177167</v>
      </c>
      <c r="I731" s="41">
        <v>728</v>
      </c>
      <c r="J731" s="46">
        <f t="shared" si="38"/>
        <v>-3</v>
      </c>
      <c r="O731" s="105">
        <v>162</v>
      </c>
      <c r="P731" s="103">
        <f>-(($U$2^2-O731^2)^(1/2))+$U$2</f>
        <v>14.9020673486851</v>
      </c>
    </row>
    <row r="732" ht="16.5" spans="2:16">
      <c r="B732" s="24">
        <v>726</v>
      </c>
      <c r="C732" s="67" t="s">
        <v>772</v>
      </c>
      <c r="D732" s="81" t="s">
        <v>1393</v>
      </c>
      <c r="E732" s="69">
        <v>10</v>
      </c>
      <c r="F732" s="70">
        <v>161</v>
      </c>
      <c r="G732" s="71">
        <f t="shared" si="39"/>
        <v>111.325681834132</v>
      </c>
      <c r="H732" s="72">
        <f t="shared" si="40"/>
        <v>111.325681834132</v>
      </c>
      <c r="I732" s="41">
        <v>729</v>
      </c>
      <c r="J732" s="46">
        <f t="shared" si="38"/>
        <v>-3</v>
      </c>
      <c r="O732" s="105">
        <v>161</v>
      </c>
      <c r="P732" s="103">
        <f>-(($U$2^2-O732^2)^(1/2))+$U$2</f>
        <v>14.7171134162768</v>
      </c>
    </row>
    <row r="733" ht="16.5" spans="2:16">
      <c r="B733" s="24">
        <v>727</v>
      </c>
      <c r="C733" s="67" t="s">
        <v>773</v>
      </c>
      <c r="D733" s="81" t="s">
        <v>1394</v>
      </c>
      <c r="E733" s="69">
        <v>10</v>
      </c>
      <c r="F733" s="70">
        <v>160</v>
      </c>
      <c r="G733" s="71">
        <f t="shared" si="39"/>
        <v>111.184254703425</v>
      </c>
      <c r="H733" s="72">
        <f t="shared" si="40"/>
        <v>111.184254703425</v>
      </c>
      <c r="I733" s="41">
        <v>730</v>
      </c>
      <c r="J733" s="46">
        <f t="shared" si="38"/>
        <v>-3</v>
      </c>
      <c r="O733" s="105">
        <v>160</v>
      </c>
      <c r="P733" s="103">
        <f>-(($U$2^2-O733^2)^(1/2))+$U$2</f>
        <v>14.5333435098968</v>
      </c>
    </row>
    <row r="734" ht="16.5" spans="2:16">
      <c r="B734" s="24">
        <v>728</v>
      </c>
      <c r="C734" s="67" t="s">
        <v>774</v>
      </c>
      <c r="D734" s="81" t="s">
        <v>1395</v>
      </c>
      <c r="E734" s="69">
        <v>10</v>
      </c>
      <c r="F734" s="70">
        <v>159</v>
      </c>
      <c r="G734" s="71">
        <f t="shared" si="39"/>
        <v>111.043738210029</v>
      </c>
      <c r="H734" s="72">
        <f t="shared" si="40"/>
        <v>111.043738210029</v>
      </c>
      <c r="I734" s="41">
        <v>731</v>
      </c>
      <c r="J734" s="46">
        <f t="shared" si="38"/>
        <v>-3</v>
      </c>
      <c r="O734" s="105">
        <v>159</v>
      </c>
      <c r="P734" s="103">
        <f>-(($U$2^2-O734^2)^(1/2))+$U$2</f>
        <v>14.3507568823744</v>
      </c>
    </row>
    <row r="735" ht="16.5" spans="2:16">
      <c r="B735" s="24">
        <v>729</v>
      </c>
      <c r="C735" s="67" t="s">
        <v>775</v>
      </c>
      <c r="D735" s="81" t="s">
        <v>1396</v>
      </c>
      <c r="E735" s="69">
        <v>10</v>
      </c>
      <c r="F735" s="70">
        <v>158</v>
      </c>
      <c r="G735" s="71">
        <f t="shared" si="39"/>
        <v>110.904131783114</v>
      </c>
      <c r="H735" s="72">
        <f t="shared" si="40"/>
        <v>110.904131783114</v>
      </c>
      <c r="I735" s="41">
        <v>732</v>
      </c>
      <c r="J735" s="46">
        <f t="shared" si="38"/>
        <v>-3</v>
      </c>
      <c r="O735" s="105">
        <v>158</v>
      </c>
      <c r="P735" s="103">
        <f>-(($U$2^2-O735^2)^(1/2))+$U$2</f>
        <v>14.1693527919726</v>
      </c>
    </row>
    <row r="736" ht="16.5" spans="2:16">
      <c r="B736" s="24">
        <v>730</v>
      </c>
      <c r="C736" s="67" t="s">
        <v>776</v>
      </c>
      <c r="D736" s="81" t="s">
        <v>1397</v>
      </c>
      <c r="E736" s="69">
        <v>10</v>
      </c>
      <c r="F736" s="70">
        <v>157</v>
      </c>
      <c r="G736" s="71">
        <f t="shared" si="39"/>
        <v>110.765434856017</v>
      </c>
      <c r="H736" s="72">
        <f t="shared" si="40"/>
        <v>110.765434856017</v>
      </c>
      <c r="I736" s="41">
        <v>733</v>
      </c>
      <c r="J736" s="46">
        <f t="shared" si="38"/>
        <v>-3</v>
      </c>
      <c r="O736" s="105">
        <v>157</v>
      </c>
      <c r="P736" s="103">
        <f>-(($U$2^2-O736^2)^(1/2))+$U$2</f>
        <v>13.9891305023718</v>
      </c>
    </row>
    <row r="737" ht="16.5" spans="2:16">
      <c r="B737" s="24">
        <v>731</v>
      </c>
      <c r="C737" s="67" t="s">
        <v>777</v>
      </c>
      <c r="D737" s="81" t="s">
        <v>1398</v>
      </c>
      <c r="E737" s="69">
        <v>10</v>
      </c>
      <c r="F737" s="70">
        <v>156</v>
      </c>
      <c r="G737" s="71">
        <f t="shared" si="39"/>
        <v>110.627646866232</v>
      </c>
      <c r="H737" s="72">
        <f t="shared" si="40"/>
        <v>110.627646866232</v>
      </c>
      <c r="I737" s="41">
        <v>734</v>
      </c>
      <c r="J737" s="46">
        <f t="shared" si="38"/>
        <v>-3</v>
      </c>
      <c r="O737" s="105">
        <v>156</v>
      </c>
      <c r="P737" s="103">
        <f>-(($U$2^2-O737^2)^(1/2))+$U$2</f>
        <v>13.8100892826548</v>
      </c>
    </row>
    <row r="738" ht="16.5" spans="2:16">
      <c r="B738" s="24">
        <v>732</v>
      </c>
      <c r="C738" s="67" t="s">
        <v>778</v>
      </c>
      <c r="D738" s="81" t="s">
        <v>1399</v>
      </c>
      <c r="E738" s="69">
        <v>10</v>
      </c>
      <c r="F738" s="70">
        <v>155</v>
      </c>
      <c r="G738" s="71">
        <f t="shared" si="39"/>
        <v>110.4907672554</v>
      </c>
      <c r="H738" s="72">
        <f t="shared" si="40"/>
        <v>110.4907672554</v>
      </c>
      <c r="I738" s="41">
        <v>735</v>
      </c>
      <c r="J738" s="46">
        <f t="shared" si="38"/>
        <v>-3</v>
      </c>
      <c r="O738" s="105">
        <v>155</v>
      </c>
      <c r="P738" s="103">
        <f>-(($U$2^2-O738^2)^(1/2))+$U$2</f>
        <v>13.6322284072909</v>
      </c>
    </row>
    <row r="739" ht="16.5" spans="2:16">
      <c r="B739" s="24">
        <v>733</v>
      </c>
      <c r="C739" s="67" t="s">
        <v>779</v>
      </c>
      <c r="D739" s="81" t="s">
        <v>1400</v>
      </c>
      <c r="E739" s="69">
        <v>10</v>
      </c>
      <c r="F739" s="70">
        <v>154</v>
      </c>
      <c r="G739" s="71">
        <f t="shared" si="39"/>
        <v>110.354795469295</v>
      </c>
      <c r="H739" s="72">
        <f t="shared" si="40"/>
        <v>110.354795469295</v>
      </c>
      <c r="I739" s="41">
        <v>736</v>
      </c>
      <c r="J739" s="46">
        <f t="shared" si="38"/>
        <v>-3</v>
      </c>
      <c r="O739" s="105">
        <v>154</v>
      </c>
      <c r="P739" s="103">
        <f>-(($U$2^2-O739^2)^(1/2))+$U$2</f>
        <v>13.4555471561208</v>
      </c>
    </row>
    <row r="740" ht="16.5" spans="2:16">
      <c r="B740" s="24">
        <v>734</v>
      </c>
      <c r="C740" s="67" t="s">
        <v>780</v>
      </c>
      <c r="D740" s="81" t="s">
        <v>1401</v>
      </c>
      <c r="E740" s="69">
        <v>10</v>
      </c>
      <c r="F740" s="70">
        <v>153</v>
      </c>
      <c r="G740" s="71">
        <f t="shared" si="39"/>
        <v>110.219730957813</v>
      </c>
      <c r="H740" s="72">
        <f t="shared" si="40"/>
        <v>110.219730957813</v>
      </c>
      <c r="I740" s="41">
        <v>737</v>
      </c>
      <c r="J740" s="46">
        <f t="shared" si="38"/>
        <v>-3</v>
      </c>
      <c r="O740" s="105">
        <v>153</v>
      </c>
      <c r="P740" s="103">
        <f>-(($U$2^2-O740^2)^(1/2))+$U$2</f>
        <v>13.2800448143417</v>
      </c>
    </row>
    <row r="741" ht="16.5" spans="2:16">
      <c r="B741" s="24">
        <v>735</v>
      </c>
      <c r="C741" s="67" t="s">
        <v>781</v>
      </c>
      <c r="D741" s="81" t="s">
        <v>1402</v>
      </c>
      <c r="E741" s="69">
        <v>10</v>
      </c>
      <c r="F741" s="70">
        <v>152</v>
      </c>
      <c r="G741" s="71">
        <f t="shared" si="39"/>
        <v>110.085573174961</v>
      </c>
      <c r="H741" s="72">
        <f t="shared" si="40"/>
        <v>110.085573174961</v>
      </c>
      <c r="I741" s="41">
        <v>738</v>
      </c>
      <c r="J741" s="46">
        <f t="shared" si="38"/>
        <v>-3</v>
      </c>
      <c r="O741" s="105">
        <v>152</v>
      </c>
      <c r="P741" s="103">
        <f>-(($U$2^2-O741^2)^(1/2))+$U$2</f>
        <v>13.1057206724918</v>
      </c>
    </row>
    <row r="742" ht="16.5" spans="2:16">
      <c r="B742" s="24">
        <v>736</v>
      </c>
      <c r="C742" s="67" t="s">
        <v>782</v>
      </c>
      <c r="D742" s="81" t="s">
        <v>1403</v>
      </c>
      <c r="E742" s="69">
        <v>10</v>
      </c>
      <c r="F742" s="70">
        <v>151</v>
      </c>
      <c r="G742" s="71">
        <f t="shared" si="39"/>
        <v>109.952321578843</v>
      </c>
      <c r="H742" s="72">
        <f t="shared" si="40"/>
        <v>109.952321578843</v>
      </c>
      <c r="I742" s="41">
        <v>739</v>
      </c>
      <c r="J742" s="46">
        <f t="shared" si="38"/>
        <v>-3</v>
      </c>
      <c r="O742" s="105">
        <v>151</v>
      </c>
      <c r="P742" s="103">
        <f>-(($U$2^2-O742^2)^(1/2))+$U$2</f>
        <v>12.9325740264354</v>
      </c>
    </row>
    <row r="743" ht="16.5" spans="2:16">
      <c r="B743" s="24">
        <v>737</v>
      </c>
      <c r="C743" s="67" t="s">
        <v>783</v>
      </c>
      <c r="D743" s="81" t="s">
        <v>1404</v>
      </c>
      <c r="E743" s="69">
        <v>10</v>
      </c>
      <c r="F743" s="70">
        <v>150</v>
      </c>
      <c r="G743" s="71">
        <f t="shared" si="39"/>
        <v>109.819975631655</v>
      </c>
      <c r="H743" s="72">
        <f t="shared" si="40"/>
        <v>109.819975631655</v>
      </c>
      <c r="I743" s="41">
        <v>740</v>
      </c>
      <c r="J743" s="46">
        <f t="shared" si="38"/>
        <v>-3</v>
      </c>
      <c r="O743" s="105">
        <v>150</v>
      </c>
      <c r="P743" s="103">
        <f>-(($U$2^2-O743^2)^(1/2))+$U$2</f>
        <v>12.7606041773486</v>
      </c>
    </row>
    <row r="744" ht="16.5" spans="2:16">
      <c r="B744" s="24">
        <v>738</v>
      </c>
      <c r="C744" s="67" t="s">
        <v>784</v>
      </c>
      <c r="D744" s="81" t="s">
        <v>784</v>
      </c>
      <c r="E744" s="69">
        <v>10</v>
      </c>
      <c r="F744" s="70">
        <v>149</v>
      </c>
      <c r="G744" s="71">
        <f t="shared" si="39"/>
        <v>109.688534799664</v>
      </c>
      <c r="H744" s="72">
        <f t="shared" si="40"/>
        <v>109.688534799664</v>
      </c>
      <c r="I744" s="41">
        <v>741</v>
      </c>
      <c r="J744" s="46">
        <f t="shared" si="38"/>
        <v>-3</v>
      </c>
      <c r="O744" s="105">
        <v>149</v>
      </c>
      <c r="P744" s="103">
        <f>-(($U$2^2-O744^2)^(1/2))+$U$2</f>
        <v>12.589810431704</v>
      </c>
    </row>
    <row r="745" ht="16.5" spans="2:16">
      <c r="B745" s="24">
        <v>739</v>
      </c>
      <c r="C745" s="67" t="s">
        <v>785</v>
      </c>
      <c r="D745" s="81" t="s">
        <v>785</v>
      </c>
      <c r="E745" s="69">
        <v>10</v>
      </c>
      <c r="F745" s="70">
        <v>148</v>
      </c>
      <c r="G745" s="71">
        <f t="shared" si="39"/>
        <v>109.557998553207</v>
      </c>
      <c r="H745" s="72">
        <f t="shared" si="40"/>
        <v>109.557998553207</v>
      </c>
      <c r="I745" s="41">
        <v>742</v>
      </c>
      <c r="J745" s="46">
        <f t="shared" si="38"/>
        <v>-3</v>
      </c>
      <c r="O745" s="105">
        <v>148</v>
      </c>
      <c r="P745" s="103">
        <f>-(($U$2^2-O745^2)^(1/2))+$U$2</f>
        <v>12.4201921012568</v>
      </c>
    </row>
    <row r="746" ht="16.5" spans="2:16">
      <c r="B746" s="24">
        <v>740</v>
      </c>
      <c r="C746" s="67" t="s">
        <v>786</v>
      </c>
      <c r="D746" s="81" t="s">
        <v>786</v>
      </c>
      <c r="E746" s="69">
        <v>10</v>
      </c>
      <c r="F746" s="70">
        <v>147</v>
      </c>
      <c r="G746" s="71">
        <f t="shared" si="39"/>
        <v>109.428366366673</v>
      </c>
      <c r="H746" s="72">
        <f t="shared" si="40"/>
        <v>109.428366366673</v>
      </c>
      <c r="I746" s="41">
        <v>743</v>
      </c>
      <c r="J746" s="46">
        <f t="shared" si="38"/>
        <v>-3</v>
      </c>
      <c r="O746" s="105">
        <v>147</v>
      </c>
      <c r="P746" s="103">
        <f>-(($U$2^2-O746^2)^(1/2))+$U$2</f>
        <v>12.2517485030302</v>
      </c>
    </row>
    <row r="747" ht="16.5" spans="2:16">
      <c r="B747" s="24">
        <v>741</v>
      </c>
      <c r="C747" s="67" t="s">
        <v>787</v>
      </c>
      <c r="D747" s="81" t="s">
        <v>1405</v>
      </c>
      <c r="E747" s="69">
        <v>10</v>
      </c>
      <c r="F747" s="70">
        <v>146</v>
      </c>
      <c r="G747" s="71">
        <f t="shared" si="39"/>
        <v>109.299637718492</v>
      </c>
      <c r="H747" s="72">
        <f t="shared" si="40"/>
        <v>109.299637718492</v>
      </c>
      <c r="I747" s="41">
        <v>744</v>
      </c>
      <c r="J747" s="46">
        <f t="shared" si="38"/>
        <v>-3</v>
      </c>
      <c r="O747" s="105">
        <v>146</v>
      </c>
      <c r="P747" s="103">
        <f>-(($U$2^2-O747^2)^(1/2))+$U$2</f>
        <v>12.0844789593006</v>
      </c>
    </row>
    <row r="748" ht="16.5" spans="2:16">
      <c r="B748" s="24">
        <v>742</v>
      </c>
      <c r="C748" s="67" t="s">
        <v>788</v>
      </c>
      <c r="D748" s="81" t="s">
        <v>1406</v>
      </c>
      <c r="E748" s="69">
        <v>10</v>
      </c>
      <c r="F748" s="70">
        <v>145</v>
      </c>
      <c r="G748" s="71">
        <f t="shared" si="39"/>
        <v>109.171812091131</v>
      </c>
      <c r="H748" s="72">
        <f t="shared" si="40"/>
        <v>109.171812091131</v>
      </c>
      <c r="I748" s="41">
        <v>745</v>
      </c>
      <c r="J748" s="46">
        <f t="shared" si="38"/>
        <v>-3</v>
      </c>
      <c r="O748" s="105">
        <v>145</v>
      </c>
      <c r="P748" s="103">
        <f>-(($U$2^2-O748^2)^(1/2))+$U$2</f>
        <v>11.9183827975843</v>
      </c>
    </row>
    <row r="749" ht="16.5" spans="2:16">
      <c r="B749" s="24">
        <v>743</v>
      </c>
      <c r="C749" s="67" t="s">
        <v>789</v>
      </c>
      <c r="D749" s="81" t="s">
        <v>1407</v>
      </c>
      <c r="E749" s="69">
        <v>10</v>
      </c>
      <c r="F749" s="70">
        <v>144</v>
      </c>
      <c r="G749" s="71">
        <f t="shared" si="39"/>
        <v>109.044888971075</v>
      </c>
      <c r="H749" s="72">
        <f t="shared" si="40"/>
        <v>109.044888971075</v>
      </c>
      <c r="I749" s="41">
        <v>746</v>
      </c>
      <c r="J749" s="46">
        <f t="shared" si="38"/>
        <v>-3</v>
      </c>
      <c r="O749" s="105">
        <v>144</v>
      </c>
      <c r="P749" s="103">
        <f>-(($U$2^2-O749^2)^(1/2))+$U$2</f>
        <v>11.7534593506232</v>
      </c>
    </row>
    <row r="750" ht="16.5" spans="2:16">
      <c r="B750" s="24">
        <v>744</v>
      </c>
      <c r="C750" s="67" t="s">
        <v>790</v>
      </c>
      <c r="D750" s="81" t="s">
        <v>1408</v>
      </c>
      <c r="E750" s="69">
        <v>10</v>
      </c>
      <c r="F750" s="70">
        <v>143</v>
      </c>
      <c r="G750" s="71">
        <f t="shared" si="39"/>
        <v>108.918867848821</v>
      </c>
      <c r="H750" s="72">
        <f t="shared" si="40"/>
        <v>108.918867848821</v>
      </c>
      <c r="I750" s="41">
        <v>747</v>
      </c>
      <c r="J750" s="46">
        <f t="shared" si="38"/>
        <v>-3</v>
      </c>
      <c r="O750" s="105">
        <v>143</v>
      </c>
      <c r="P750" s="103">
        <f>-(($U$2^2-O750^2)^(1/2))+$U$2</f>
        <v>11.5897079563705</v>
      </c>
    </row>
    <row r="751" ht="16.5" spans="2:16">
      <c r="B751" s="24">
        <v>745</v>
      </c>
      <c r="C751" s="67" t="s">
        <v>791</v>
      </c>
      <c r="D751" s="81" t="s">
        <v>1409</v>
      </c>
      <c r="E751" s="69">
        <v>10</v>
      </c>
      <c r="F751" s="70">
        <v>142</v>
      </c>
      <c r="G751" s="71">
        <f t="shared" si="39"/>
        <v>108.793748218865</v>
      </c>
      <c r="H751" s="72">
        <f t="shared" si="40"/>
        <v>108.793748218865</v>
      </c>
      <c r="I751" s="41">
        <v>748</v>
      </c>
      <c r="J751" s="46">
        <f t="shared" si="38"/>
        <v>-3</v>
      </c>
      <c r="O751" s="105">
        <v>142</v>
      </c>
      <c r="P751" s="103">
        <f>-(($U$2^2-O751^2)^(1/2))+$U$2</f>
        <v>11.4271279579775</v>
      </c>
    </row>
    <row r="752" ht="16.5" spans="2:16">
      <c r="B752" s="24">
        <v>746</v>
      </c>
      <c r="C752" s="67" t="s">
        <v>792</v>
      </c>
      <c r="D752" s="81" t="s">
        <v>1410</v>
      </c>
      <c r="E752" s="69">
        <v>10</v>
      </c>
      <c r="F752" s="70">
        <v>141</v>
      </c>
      <c r="G752" s="71">
        <f t="shared" si="39"/>
        <v>108.669529579695</v>
      </c>
      <c r="H752" s="72">
        <f t="shared" si="40"/>
        <v>108.669529579695</v>
      </c>
      <c r="I752" s="41">
        <v>749</v>
      </c>
      <c r="J752" s="46">
        <f t="shared" si="38"/>
        <v>-3</v>
      </c>
      <c r="O752" s="105">
        <v>141</v>
      </c>
      <c r="P752" s="103">
        <f>-(($U$2^2-O752^2)^(1/2))+$U$2</f>
        <v>11.2657187037796</v>
      </c>
    </row>
    <row r="753" ht="16.5" spans="2:16">
      <c r="B753" s="24">
        <v>747</v>
      </c>
      <c r="C753" s="67" t="s">
        <v>793</v>
      </c>
      <c r="D753" s="81" t="s">
        <v>1411</v>
      </c>
      <c r="E753" s="69">
        <v>10</v>
      </c>
      <c r="F753" s="70">
        <v>140</v>
      </c>
      <c r="G753" s="71">
        <f t="shared" si="39"/>
        <v>108.546211433777</v>
      </c>
      <c r="H753" s="72">
        <f t="shared" si="40"/>
        <v>108.546211433777</v>
      </c>
      <c r="I753" s="41">
        <v>750</v>
      </c>
      <c r="J753" s="46">
        <f t="shared" si="38"/>
        <v>-3</v>
      </c>
      <c r="O753" s="105">
        <v>140</v>
      </c>
      <c r="P753" s="103">
        <f>-(($U$2^2-O753^2)^(1/2))+$U$2</f>
        <v>11.1054795472833</v>
      </c>
    </row>
    <row r="754" ht="16.5" spans="2:16">
      <c r="B754" s="24">
        <v>748</v>
      </c>
      <c r="C754" s="67" t="s">
        <v>794</v>
      </c>
      <c r="D754" s="81" t="s">
        <v>1412</v>
      </c>
      <c r="E754" s="69">
        <v>10</v>
      </c>
      <c r="F754" s="70">
        <v>139</v>
      </c>
      <c r="G754" s="71">
        <f t="shared" si="39"/>
        <v>108.423793287546</v>
      </c>
      <c r="H754" s="72">
        <f t="shared" si="40"/>
        <v>108.423793287546</v>
      </c>
      <c r="I754" s="41">
        <v>751</v>
      </c>
      <c r="J754" s="46">
        <f t="shared" si="38"/>
        <v>-3</v>
      </c>
      <c r="O754" s="105">
        <v>139</v>
      </c>
      <c r="P754" s="103">
        <f>-(($U$2^2-O754^2)^(1/2))+$U$2</f>
        <v>10.9464098471519</v>
      </c>
    </row>
    <row r="755" ht="16.5" spans="2:16">
      <c r="B755" s="24">
        <v>749</v>
      </c>
      <c r="C755" s="67" t="s">
        <v>795</v>
      </c>
      <c r="D755" s="81" t="s">
        <v>1413</v>
      </c>
      <c r="E755" s="69">
        <v>10</v>
      </c>
      <c r="F755" s="70">
        <v>138</v>
      </c>
      <c r="G755" s="71">
        <f t="shared" si="39"/>
        <v>108.302274651395</v>
      </c>
      <c r="H755" s="72">
        <f t="shared" si="40"/>
        <v>108.302274651395</v>
      </c>
      <c r="I755" s="41">
        <v>752</v>
      </c>
      <c r="J755" s="46">
        <f t="shared" si="38"/>
        <v>-3</v>
      </c>
      <c r="O755" s="105">
        <v>138</v>
      </c>
      <c r="P755" s="103">
        <f>-(($U$2^2-O755^2)^(1/2))+$U$2</f>
        <v>10.7885089671933</v>
      </c>
    </row>
    <row r="756" ht="16.5" spans="2:16">
      <c r="B756" s="24">
        <v>750</v>
      </c>
      <c r="C756" s="67" t="s">
        <v>796</v>
      </c>
      <c r="D756" s="81" t="s">
        <v>1414</v>
      </c>
      <c r="E756" s="69">
        <v>10</v>
      </c>
      <c r="F756" s="70">
        <v>137</v>
      </c>
      <c r="G756" s="71">
        <f t="shared" si="39"/>
        <v>108.181655039668</v>
      </c>
      <c r="H756" s="72">
        <f t="shared" si="40"/>
        <v>108.181655039668</v>
      </c>
      <c r="I756" s="41">
        <v>753</v>
      </c>
      <c r="J756" s="46">
        <f t="shared" si="38"/>
        <v>-3</v>
      </c>
      <c r="O756" s="105">
        <v>137</v>
      </c>
      <c r="P756" s="103">
        <f>-(($U$2^2-O756^2)^(1/2))+$U$2</f>
        <v>10.6317762763458</v>
      </c>
    </row>
    <row r="757" ht="16.5" spans="2:16">
      <c r="B757" s="24">
        <v>751</v>
      </c>
      <c r="C757" s="67" t="s">
        <v>797</v>
      </c>
      <c r="D757" s="81" t="s">
        <v>1415</v>
      </c>
      <c r="E757" s="69">
        <v>10</v>
      </c>
      <c r="F757" s="70">
        <v>136</v>
      </c>
      <c r="G757" s="71">
        <f t="shared" si="39"/>
        <v>108.061933970646</v>
      </c>
      <c r="H757" s="72">
        <f t="shared" si="40"/>
        <v>108.061933970646</v>
      </c>
      <c r="I757" s="41">
        <v>754</v>
      </c>
      <c r="J757" s="46">
        <f t="shared" si="38"/>
        <v>-3</v>
      </c>
      <c r="O757" s="105">
        <v>136</v>
      </c>
      <c r="P757" s="103">
        <f>-(($U$2^2-O757^2)^(1/2))+$U$2</f>
        <v>10.4762111486664</v>
      </c>
    </row>
    <row r="758" ht="16.5" spans="2:16">
      <c r="B758" s="24">
        <v>752</v>
      </c>
      <c r="C758" s="67" t="s">
        <v>798</v>
      </c>
      <c r="D758" s="81" t="s">
        <v>798</v>
      </c>
      <c r="E758" s="69">
        <v>10</v>
      </c>
      <c r="F758" s="70">
        <v>135</v>
      </c>
      <c r="G758" s="71">
        <f t="shared" si="39"/>
        <v>107.943110966539</v>
      </c>
      <c r="H758" s="72">
        <f t="shared" si="40"/>
        <v>107.943110966539</v>
      </c>
      <c r="I758" s="41">
        <v>755</v>
      </c>
      <c r="J758" s="46">
        <f t="shared" si="38"/>
        <v>-3</v>
      </c>
      <c r="O758" s="105">
        <v>135</v>
      </c>
      <c r="P758" s="103">
        <f>-(($U$2^2-O758^2)^(1/2))+$U$2</f>
        <v>10.3218129633162</v>
      </c>
    </row>
    <row r="759" ht="16.5" spans="2:16">
      <c r="B759" s="24">
        <v>753</v>
      </c>
      <c r="C759" s="67" t="s">
        <v>799</v>
      </c>
      <c r="D759" s="81" t="s">
        <v>1416</v>
      </c>
      <c r="E759" s="69">
        <v>10</v>
      </c>
      <c r="F759" s="70">
        <v>134</v>
      </c>
      <c r="G759" s="71">
        <f t="shared" si="39"/>
        <v>107.825185553476</v>
      </c>
      <c r="H759" s="72">
        <f t="shared" si="40"/>
        <v>107.825185553476</v>
      </c>
      <c r="I759" s="41">
        <v>756</v>
      </c>
      <c r="J759" s="46">
        <f t="shared" si="38"/>
        <v>-3</v>
      </c>
      <c r="O759" s="105">
        <v>134</v>
      </c>
      <c r="P759" s="103">
        <f>-(($U$2^2-O759^2)^(1/2))+$U$2</f>
        <v>10.1685811045494</v>
      </c>
    </row>
    <row r="760" ht="16.5" spans="2:16">
      <c r="B760" s="24">
        <v>754</v>
      </c>
      <c r="C760" s="67" t="s">
        <v>800</v>
      </c>
      <c r="D760" s="81" t="s">
        <v>1417</v>
      </c>
      <c r="E760" s="69">
        <v>10</v>
      </c>
      <c r="F760" s="70">
        <v>133</v>
      </c>
      <c r="G760" s="71">
        <f t="shared" si="39"/>
        <v>107.708157261495</v>
      </c>
      <c r="H760" s="72">
        <f t="shared" si="40"/>
        <v>107.708157261495</v>
      </c>
      <c r="I760" s="41">
        <v>757</v>
      </c>
      <c r="J760" s="46">
        <f t="shared" si="38"/>
        <v>-3</v>
      </c>
      <c r="O760" s="105">
        <v>133</v>
      </c>
      <c r="P760" s="103">
        <f>-(($U$2^2-O760^2)^(1/2))+$U$2</f>
        <v>10.0165149616993</v>
      </c>
    </row>
    <row r="761" ht="16.5" spans="2:16">
      <c r="B761" s="24">
        <v>755</v>
      </c>
      <c r="C761" s="67" t="s">
        <v>801</v>
      </c>
      <c r="D761" s="81" t="s">
        <v>1418</v>
      </c>
      <c r="E761" s="69">
        <v>10</v>
      </c>
      <c r="F761" s="70">
        <v>132</v>
      </c>
      <c r="G761" s="71">
        <f t="shared" si="39"/>
        <v>107.592025624535</v>
      </c>
      <c r="H761" s="72">
        <f t="shared" si="40"/>
        <v>107.592025624535</v>
      </c>
      <c r="I761" s="41">
        <v>758</v>
      </c>
      <c r="J761" s="46">
        <f t="shared" si="38"/>
        <v>-3</v>
      </c>
      <c r="O761" s="105">
        <v>132</v>
      </c>
      <c r="P761" s="103">
        <f>-(($U$2^2-O761^2)^(1/2))+$U$2</f>
        <v>9.86561392916633</v>
      </c>
    </row>
    <row r="762" ht="16.5" spans="2:16">
      <c r="B762" s="24">
        <v>756</v>
      </c>
      <c r="C762" s="67" t="s">
        <v>802</v>
      </c>
      <c r="D762" s="81" t="s">
        <v>1419</v>
      </c>
      <c r="E762" s="69">
        <v>10</v>
      </c>
      <c r="F762" s="70">
        <v>131</v>
      </c>
      <c r="G762" s="71">
        <f t="shared" si="39"/>
        <v>107.476790180422</v>
      </c>
      <c r="H762" s="72">
        <f t="shared" si="40"/>
        <v>107.476790180422</v>
      </c>
      <c r="I762" s="41">
        <v>759</v>
      </c>
      <c r="J762" s="46">
        <f t="shared" si="38"/>
        <v>-3</v>
      </c>
      <c r="O762" s="105">
        <v>131</v>
      </c>
      <c r="P762" s="103">
        <f>-(($U$2^2-O762^2)^(1/2))+$U$2</f>
        <v>9.71587740640553</v>
      </c>
    </row>
    <row r="763" ht="16.5" spans="2:16">
      <c r="B763" s="24">
        <v>757</v>
      </c>
      <c r="C763" s="67" t="s">
        <v>803</v>
      </c>
      <c r="D763" s="81" t="s">
        <v>1420</v>
      </c>
      <c r="E763" s="69">
        <v>10</v>
      </c>
      <c r="F763" s="70">
        <v>130</v>
      </c>
      <c r="G763" s="71">
        <f t="shared" si="39"/>
        <v>107.362450470866</v>
      </c>
      <c r="H763" s="72">
        <f t="shared" si="40"/>
        <v>107.362450470866</v>
      </c>
      <c r="I763" s="41">
        <v>760</v>
      </c>
      <c r="J763" s="46">
        <f t="shared" si="38"/>
        <v>-3</v>
      </c>
      <c r="O763" s="105">
        <v>130</v>
      </c>
      <c r="P763" s="103">
        <f>-(($U$2^2-O763^2)^(1/2))+$U$2</f>
        <v>9.56730479791452</v>
      </c>
    </row>
    <row r="764" ht="16.5" spans="2:16">
      <c r="B764" s="24">
        <v>758</v>
      </c>
      <c r="C764" s="67" t="s">
        <v>804</v>
      </c>
      <c r="D764" s="81" t="s">
        <v>1421</v>
      </c>
      <c r="E764" s="69">
        <v>10</v>
      </c>
      <c r="F764" s="70">
        <v>129</v>
      </c>
      <c r="G764" s="71">
        <f t="shared" si="39"/>
        <v>107.249006041445</v>
      </c>
      <c r="H764" s="72">
        <f t="shared" si="40"/>
        <v>107.249006041445</v>
      </c>
      <c r="I764" s="41">
        <v>761</v>
      </c>
      <c r="J764" s="46">
        <f t="shared" si="38"/>
        <v>-3</v>
      </c>
      <c r="O764" s="105">
        <v>129</v>
      </c>
      <c r="P764" s="103">
        <f>-(($U$2^2-O764^2)^(1/2))+$U$2</f>
        <v>9.41989551322069</v>
      </c>
    </row>
    <row r="765" ht="16.5" spans="2:16">
      <c r="B765" s="24">
        <v>759</v>
      </c>
      <c r="C765" s="67" t="s">
        <v>805</v>
      </c>
      <c r="D765" s="81" t="s">
        <v>1422</v>
      </c>
      <c r="E765" s="69">
        <v>10</v>
      </c>
      <c r="F765" s="70">
        <v>128</v>
      </c>
      <c r="G765" s="71">
        <f t="shared" si="39"/>
        <v>107.136456441602</v>
      </c>
      <c r="H765" s="72">
        <f t="shared" si="40"/>
        <v>107.136456441602</v>
      </c>
      <c r="I765" s="41">
        <v>762</v>
      </c>
      <c r="J765" s="46">
        <f t="shared" si="38"/>
        <v>-3</v>
      </c>
      <c r="O765" s="105">
        <v>128</v>
      </c>
      <c r="P765" s="103">
        <f>-(($U$2^2-O765^2)^(1/2))+$U$2</f>
        <v>9.27364896686981</v>
      </c>
    </row>
    <row r="766" ht="16.5" spans="2:16">
      <c r="B766" s="24">
        <v>760</v>
      </c>
      <c r="C766" s="67" t="s">
        <v>806</v>
      </c>
      <c r="D766" s="81" t="s">
        <v>1423</v>
      </c>
      <c r="E766" s="69">
        <v>10</v>
      </c>
      <c r="F766" s="70">
        <v>127</v>
      </c>
      <c r="G766" s="71">
        <f t="shared" si="39"/>
        <v>107.024801224629</v>
      </c>
      <c r="H766" s="72">
        <f t="shared" si="40"/>
        <v>107.024801224629</v>
      </c>
      <c r="I766" s="41">
        <v>763</v>
      </c>
      <c r="J766" s="46">
        <f t="shared" si="38"/>
        <v>-3</v>
      </c>
      <c r="O766" s="105">
        <v>127</v>
      </c>
      <c r="P766" s="103">
        <f>-(($U$2^2-O766^2)^(1/2))+$U$2</f>
        <v>9.12856457841349</v>
      </c>
    </row>
    <row r="767" ht="16.5" spans="2:16">
      <c r="B767" s="24">
        <v>761</v>
      </c>
      <c r="C767" s="67" t="s">
        <v>807</v>
      </c>
      <c r="D767" s="81" t="s">
        <v>1424</v>
      </c>
      <c r="E767" s="69">
        <v>10</v>
      </c>
      <c r="F767" s="70">
        <v>126</v>
      </c>
      <c r="G767" s="71">
        <f t="shared" si="39"/>
        <v>106.914039947665</v>
      </c>
      <c r="H767" s="72">
        <f t="shared" si="40"/>
        <v>106.914039947665</v>
      </c>
      <c r="I767" s="41">
        <v>764</v>
      </c>
      <c r="J767" s="46">
        <f t="shared" si="38"/>
        <v>-3</v>
      </c>
      <c r="O767" s="105">
        <v>126</v>
      </c>
      <c r="P767" s="103">
        <f>-(($U$2^2-O767^2)^(1/2))+$U$2</f>
        <v>8.98464177239771</v>
      </c>
    </row>
    <row r="768" ht="16.5" spans="2:16">
      <c r="B768" s="24">
        <v>762</v>
      </c>
      <c r="C768" s="67" t="s">
        <v>808</v>
      </c>
      <c r="D768" s="81" t="s">
        <v>1425</v>
      </c>
      <c r="E768" s="69">
        <v>10</v>
      </c>
      <c r="F768" s="70">
        <v>125</v>
      </c>
      <c r="G768" s="71">
        <f t="shared" si="39"/>
        <v>106.804172171681</v>
      </c>
      <c r="H768" s="72">
        <f t="shared" si="40"/>
        <v>106.804172171681</v>
      </c>
      <c r="I768" s="41">
        <v>765</v>
      </c>
      <c r="J768" s="46">
        <f t="shared" si="38"/>
        <v>-3</v>
      </c>
      <c r="O768" s="105">
        <v>125</v>
      </c>
      <c r="P768" s="103">
        <f>-(($U$2^2-O768^2)^(1/2))+$U$2</f>
        <v>8.84187997835113</v>
      </c>
    </row>
    <row r="769" ht="16.5" spans="2:16">
      <c r="B769" s="24">
        <v>763</v>
      </c>
      <c r="C769" s="67" t="s">
        <v>809</v>
      </c>
      <c r="D769" s="81" t="s">
        <v>1426</v>
      </c>
      <c r="E769" s="69">
        <v>10</v>
      </c>
      <c r="F769" s="70">
        <v>124</v>
      </c>
      <c r="G769" s="71">
        <f t="shared" si="39"/>
        <v>106.695197461475</v>
      </c>
      <c r="H769" s="72">
        <f t="shared" si="40"/>
        <v>106.695197461475</v>
      </c>
      <c r="I769" s="41">
        <v>766</v>
      </c>
      <c r="J769" s="46">
        <f t="shared" si="38"/>
        <v>-3</v>
      </c>
      <c r="O769" s="105">
        <v>124</v>
      </c>
      <c r="P769" s="103">
        <f>-(($U$2^2-O769^2)^(1/2))+$U$2</f>
        <v>8.70027863077314</v>
      </c>
    </row>
    <row r="770" ht="16.5" spans="2:16">
      <c r="B770" s="24">
        <v>764</v>
      </c>
      <c r="C770" s="67" t="s">
        <v>810</v>
      </c>
      <c r="D770" s="81" t="s">
        <v>1427</v>
      </c>
      <c r="E770" s="69">
        <v>10</v>
      </c>
      <c r="F770" s="70">
        <v>123</v>
      </c>
      <c r="G770" s="71">
        <f t="shared" si="39"/>
        <v>106.587115385661</v>
      </c>
      <c r="H770" s="72">
        <f t="shared" si="40"/>
        <v>106.587115385661</v>
      </c>
      <c r="I770" s="41">
        <v>767</v>
      </c>
      <c r="J770" s="46">
        <f t="shared" si="38"/>
        <v>-3</v>
      </c>
      <c r="O770" s="105">
        <v>123</v>
      </c>
      <c r="P770" s="103">
        <f>-(($U$2^2-O770^2)^(1/2))+$U$2</f>
        <v>8.55983716912272</v>
      </c>
    </row>
    <row r="771" ht="16.5" spans="2:16">
      <c r="B771" s="24">
        <v>765</v>
      </c>
      <c r="C771" s="67" t="s">
        <v>811</v>
      </c>
      <c r="D771" s="81" t="s">
        <v>1428</v>
      </c>
      <c r="E771" s="69">
        <v>10</v>
      </c>
      <c r="F771" s="70">
        <v>122</v>
      </c>
      <c r="G771" s="71">
        <f t="shared" si="39"/>
        <v>106.479925516662</v>
      </c>
      <c r="H771" s="72">
        <f t="shared" si="40"/>
        <v>106.479925516662</v>
      </c>
      <c r="I771" s="41">
        <v>768</v>
      </c>
      <c r="J771" s="46">
        <f t="shared" si="38"/>
        <v>-3</v>
      </c>
      <c r="O771" s="105">
        <v>122</v>
      </c>
      <c r="P771" s="103">
        <f>-(($U$2^2-O771^2)^(1/2))+$U$2</f>
        <v>8.42055503780671</v>
      </c>
    </row>
    <row r="772" ht="16.5" spans="2:16">
      <c r="B772" s="24">
        <v>766</v>
      </c>
      <c r="C772" s="67" t="s">
        <v>812</v>
      </c>
      <c r="D772" s="81" t="s">
        <v>1429</v>
      </c>
      <c r="E772" s="69">
        <v>10</v>
      </c>
      <c r="F772" s="70">
        <v>121</v>
      </c>
      <c r="G772" s="71">
        <f t="shared" si="39"/>
        <v>106.373627430698</v>
      </c>
      <c r="H772" s="72">
        <f t="shared" si="40"/>
        <v>106.373627430698</v>
      </c>
      <c r="I772" s="41">
        <v>769</v>
      </c>
      <c r="J772" s="46">
        <f t="shared" ref="J772:J835" si="41">B772-I772</f>
        <v>-3</v>
      </c>
      <c r="O772" s="105">
        <v>121</v>
      </c>
      <c r="P772" s="103">
        <f>-(($U$2^2-O772^2)^(1/2))+$U$2</f>
        <v>8.28243168616893</v>
      </c>
    </row>
    <row r="773" ht="16.5" spans="2:16">
      <c r="B773" s="24">
        <v>767</v>
      </c>
      <c r="C773" s="67" t="s">
        <v>813</v>
      </c>
      <c r="D773" s="81" t="s">
        <v>1430</v>
      </c>
      <c r="E773" s="69">
        <v>10</v>
      </c>
      <c r="F773" s="70">
        <v>120</v>
      </c>
      <c r="G773" s="71">
        <f t="shared" si="39"/>
        <v>106.268220707783</v>
      </c>
      <c r="H773" s="72">
        <f t="shared" si="40"/>
        <v>106.268220707783</v>
      </c>
      <c r="I773" s="41">
        <v>770</v>
      </c>
      <c r="J773" s="46">
        <f t="shared" si="41"/>
        <v>-3</v>
      </c>
      <c r="O773" s="105">
        <v>120</v>
      </c>
      <c r="P773" s="103">
        <f>-(($U$2^2-O773^2)^(1/2))+$U$2</f>
        <v>8.1454665684787</v>
      </c>
    </row>
    <row r="774" ht="16.5" spans="2:16">
      <c r="B774" s="24">
        <v>768</v>
      </c>
      <c r="C774" s="67" t="s">
        <v>814</v>
      </c>
      <c r="D774" s="81" t="s">
        <v>1431</v>
      </c>
      <c r="E774" s="69">
        <v>10</v>
      </c>
      <c r="F774" s="70">
        <v>119</v>
      </c>
      <c r="G774" s="71">
        <f t="shared" si="39"/>
        <v>106.16370493171</v>
      </c>
      <c r="H774" s="72">
        <f t="shared" si="40"/>
        <v>106.16370493171</v>
      </c>
      <c r="I774" s="41">
        <v>771</v>
      </c>
      <c r="J774" s="46">
        <f t="shared" si="41"/>
        <v>-3</v>
      </c>
      <c r="O774" s="105">
        <v>119</v>
      </c>
      <c r="P774" s="103">
        <f>-(($U$2^2-O774^2)^(1/2))+$U$2</f>
        <v>8.00965914391998</v>
      </c>
    </row>
    <row r="775" ht="16.5" spans="2:16">
      <c r="B775" s="24">
        <v>769</v>
      </c>
      <c r="C775" s="67" t="s">
        <v>815</v>
      </c>
      <c r="D775" s="81" t="s">
        <v>1432</v>
      </c>
      <c r="E775" s="69">
        <v>10</v>
      </c>
      <c r="F775" s="70">
        <v>118</v>
      </c>
      <c r="G775" s="71">
        <f t="shared" si="39"/>
        <v>106.060079690047</v>
      </c>
      <c r="H775" s="72">
        <f t="shared" si="40"/>
        <v>106.060079690047</v>
      </c>
      <c r="I775" s="41">
        <v>772</v>
      </c>
      <c r="J775" s="46">
        <f t="shared" si="41"/>
        <v>-3</v>
      </c>
      <c r="O775" s="105">
        <v>118</v>
      </c>
      <c r="P775" s="103">
        <f>-(($U$2^2-O775^2)^(1/2))+$U$2</f>
        <v>7.87500887658007</v>
      </c>
    </row>
    <row r="776" ht="16.5" spans="2:16">
      <c r="B776" s="24">
        <v>770</v>
      </c>
      <c r="C776" s="67" t="s">
        <v>816</v>
      </c>
      <c r="D776" s="81" t="s">
        <v>1433</v>
      </c>
      <c r="E776" s="69">
        <v>10</v>
      </c>
      <c r="F776" s="70">
        <v>117</v>
      </c>
      <c r="G776" s="71">
        <f t="shared" si="39"/>
        <v>105.957344574129</v>
      </c>
      <c r="H776" s="72">
        <f t="shared" si="40"/>
        <v>105.957344574129</v>
      </c>
      <c r="I776" s="41">
        <v>773</v>
      </c>
      <c r="J776" s="46">
        <f t="shared" si="41"/>
        <v>-3</v>
      </c>
      <c r="O776" s="105">
        <v>117</v>
      </c>
      <c r="P776" s="103">
        <f>-(($U$2^2-O776^2)^(1/2))+$U$2</f>
        <v>7.74151523543946</v>
      </c>
    </row>
    <row r="777" ht="16.5" spans="2:16">
      <c r="B777" s="24">
        <v>771</v>
      </c>
      <c r="C777" s="67" t="s">
        <v>817</v>
      </c>
      <c r="D777" s="81" t="s">
        <v>1434</v>
      </c>
      <c r="E777" s="69">
        <v>10</v>
      </c>
      <c r="F777" s="70">
        <v>116</v>
      </c>
      <c r="G777" s="71">
        <f t="shared" si="39"/>
        <v>105.855499179045</v>
      </c>
      <c r="H777" s="72">
        <f t="shared" si="40"/>
        <v>105.855499179045</v>
      </c>
      <c r="I777" s="41">
        <v>774</v>
      </c>
      <c r="J777" s="46">
        <f t="shared" si="41"/>
        <v>-3</v>
      </c>
      <c r="O777" s="105">
        <v>116</v>
      </c>
      <c r="P777" s="103">
        <f>-(($U$2^2-O777^2)^(1/2))+$U$2</f>
        <v>7.6091776943606</v>
      </c>
    </row>
    <row r="778" ht="16.5" spans="2:16">
      <c r="B778" s="24">
        <v>772</v>
      </c>
      <c r="C778" s="67" t="s">
        <v>818</v>
      </c>
      <c r="D778" s="81" t="s">
        <v>1435</v>
      </c>
      <c r="E778" s="69">
        <v>10</v>
      </c>
      <c r="F778" s="70">
        <v>115</v>
      </c>
      <c r="G778" s="71">
        <f t="shared" si="39"/>
        <v>105.754543103637</v>
      </c>
      <c r="H778" s="72">
        <f t="shared" si="40"/>
        <v>105.754543103637</v>
      </c>
      <c r="I778" s="41">
        <v>775</v>
      </c>
      <c r="J778" s="46">
        <f t="shared" si="41"/>
        <v>-3</v>
      </c>
      <c r="O778" s="105">
        <v>115</v>
      </c>
      <c r="P778" s="103">
        <f>-(($U$2^2-O778^2)^(1/2))+$U$2</f>
        <v>7.47799573207715</v>
      </c>
    </row>
    <row r="779" ht="16.5" spans="2:16">
      <c r="B779" s="24">
        <v>773</v>
      </c>
      <c r="C779" s="67" t="s">
        <v>819</v>
      </c>
      <c r="D779" s="81" t="s">
        <v>1436</v>
      </c>
      <c r="E779" s="69">
        <v>10</v>
      </c>
      <c r="F779" s="70">
        <v>114</v>
      </c>
      <c r="G779" s="71">
        <f t="shared" si="39"/>
        <v>105.654475950483</v>
      </c>
      <c r="H779" s="72">
        <f t="shared" si="40"/>
        <v>105.654475950483</v>
      </c>
      <c r="I779" s="41">
        <v>776</v>
      </c>
      <c r="J779" s="46">
        <f t="shared" si="41"/>
        <v>-3</v>
      </c>
      <c r="O779" s="105">
        <v>114</v>
      </c>
      <c r="P779" s="103">
        <f>-(($U$2^2-O779^2)^(1/2))+$U$2</f>
        <v>7.34796883218394</v>
      </c>
    </row>
    <row r="780" ht="16.5" spans="2:16">
      <c r="B780" s="24">
        <v>774</v>
      </c>
      <c r="C780" s="67" t="s">
        <v>820</v>
      </c>
      <c r="D780" s="81" t="s">
        <v>1437</v>
      </c>
      <c r="E780" s="69">
        <v>10</v>
      </c>
      <c r="F780" s="70">
        <v>113</v>
      </c>
      <c r="G780" s="71">
        <f t="shared" si="39"/>
        <v>105.555297325899</v>
      </c>
      <c r="H780" s="72">
        <f t="shared" si="40"/>
        <v>105.555297325899</v>
      </c>
      <c r="I780" s="41">
        <v>777</v>
      </c>
      <c r="J780" s="46">
        <f t="shared" si="41"/>
        <v>-3</v>
      </c>
      <c r="O780" s="105">
        <v>113</v>
      </c>
      <c r="P780" s="103">
        <f>-(($U$2^2-O780^2)^(1/2))+$U$2</f>
        <v>7.21909648312646</v>
      </c>
    </row>
    <row r="781" ht="16.5" spans="2:16">
      <c r="B781" s="24">
        <v>775</v>
      </c>
      <c r="C781" s="67" t="s">
        <v>821</v>
      </c>
      <c r="D781" s="81" t="s">
        <v>1438</v>
      </c>
      <c r="E781" s="69">
        <v>10</v>
      </c>
      <c r="F781" s="70">
        <v>112</v>
      </c>
      <c r="G781" s="71">
        <f t="shared" si="39"/>
        <v>105.457006839922</v>
      </c>
      <c r="H781" s="72">
        <f t="shared" si="40"/>
        <v>105.457006839922</v>
      </c>
      <c r="I781" s="41">
        <v>778</v>
      </c>
      <c r="J781" s="46">
        <f t="shared" si="41"/>
        <v>-3</v>
      </c>
      <c r="O781" s="105">
        <v>112</v>
      </c>
      <c r="P781" s="103">
        <f>-(($U$2^2-O781^2)^(1/2))+$U$2</f>
        <v>7.09137817819033</v>
      </c>
    </row>
    <row r="782" ht="16.5" spans="2:16">
      <c r="B782" s="24">
        <v>776</v>
      </c>
      <c r="C782" s="67" t="s">
        <v>822</v>
      </c>
      <c r="D782" s="81" t="s">
        <v>1439</v>
      </c>
      <c r="E782" s="69">
        <v>10</v>
      </c>
      <c r="F782" s="70">
        <v>111</v>
      </c>
      <c r="G782" s="71">
        <f t="shared" si="39"/>
        <v>105.359604106309</v>
      </c>
      <c r="H782" s="72">
        <f t="shared" si="40"/>
        <v>105.359604106309</v>
      </c>
      <c r="I782" s="41">
        <v>779</v>
      </c>
      <c r="J782" s="46">
        <f t="shared" si="41"/>
        <v>-3</v>
      </c>
      <c r="O782" s="105">
        <v>111</v>
      </c>
      <c r="P782" s="103">
        <f>-(($U$2^2-O782^2)^(1/2))+$U$2</f>
        <v>6.96481341549134</v>
      </c>
    </row>
    <row r="783" ht="16.5" spans="2:16">
      <c r="B783" s="24">
        <v>777</v>
      </c>
      <c r="C783" s="67" t="s">
        <v>823</v>
      </c>
      <c r="D783" s="81" t="s">
        <v>1440</v>
      </c>
      <c r="E783" s="69">
        <v>10</v>
      </c>
      <c r="F783" s="70">
        <v>110</v>
      </c>
      <c r="G783" s="71">
        <f t="shared" si="39"/>
        <v>105.263088742524</v>
      </c>
      <c r="H783" s="72">
        <f t="shared" si="40"/>
        <v>105.263088742524</v>
      </c>
      <c r="I783" s="41">
        <v>780</v>
      </c>
      <c r="J783" s="46">
        <f t="shared" si="41"/>
        <v>-3</v>
      </c>
      <c r="O783" s="105">
        <v>110</v>
      </c>
      <c r="P783" s="103">
        <f>-(($U$2^2-O783^2)^(1/2))+$U$2</f>
        <v>6.83940169796517</v>
      </c>
    </row>
    <row r="784" ht="16.5" spans="2:16">
      <c r="B784" s="24">
        <v>778</v>
      </c>
      <c r="C784" s="67" t="s">
        <v>824</v>
      </c>
      <c r="D784" s="81" t="s">
        <v>1441</v>
      </c>
      <c r="E784" s="69">
        <v>10</v>
      </c>
      <c r="F784" s="70">
        <v>109</v>
      </c>
      <c r="G784" s="71">
        <f t="shared" si="39"/>
        <v>105.167460369736</v>
      </c>
      <c r="H784" s="72">
        <f t="shared" si="40"/>
        <v>105.167460369736</v>
      </c>
      <c r="I784" s="41">
        <v>781</v>
      </c>
      <c r="J784" s="46">
        <f t="shared" si="41"/>
        <v>-3</v>
      </c>
      <c r="O784" s="105">
        <v>109</v>
      </c>
      <c r="P784" s="103">
        <f>-(($U$2^2-O784^2)^(1/2))+$U$2</f>
        <v>6.71514253335772</v>
      </c>
    </row>
    <row r="785" ht="16.5" spans="2:16">
      <c r="B785" s="24">
        <v>779</v>
      </c>
      <c r="C785" s="67" t="s">
        <v>825</v>
      </c>
      <c r="D785" s="81" t="s">
        <v>1442</v>
      </c>
      <c r="E785" s="69">
        <v>10</v>
      </c>
      <c r="F785" s="70">
        <v>108</v>
      </c>
      <c r="G785" s="71">
        <f t="shared" si="39"/>
        <v>105.072718612805</v>
      </c>
      <c r="H785" s="72">
        <f t="shared" si="40"/>
        <v>105.072718612805</v>
      </c>
      <c r="I785" s="41">
        <v>782</v>
      </c>
      <c r="J785" s="46">
        <f t="shared" si="41"/>
        <v>-3</v>
      </c>
      <c r="O785" s="105">
        <v>108</v>
      </c>
      <c r="P785" s="103">
        <f>-(($U$2^2-O785^2)^(1/2))+$U$2</f>
        <v>6.59203543421506</v>
      </c>
    </row>
    <row r="786" ht="16.5" spans="2:16">
      <c r="B786" s="24">
        <v>780</v>
      </c>
      <c r="C786" s="67" t="s">
        <v>826</v>
      </c>
      <c r="D786" s="81" t="s">
        <v>1443</v>
      </c>
      <c r="E786" s="69">
        <v>10</v>
      </c>
      <c r="F786" s="70">
        <v>107</v>
      </c>
      <c r="G786" s="71">
        <f t="shared" si="39"/>
        <v>104.978863100279</v>
      </c>
      <c r="H786" s="72">
        <f t="shared" si="40"/>
        <v>104.978863100279</v>
      </c>
      <c r="I786" s="41">
        <v>783</v>
      </c>
      <c r="J786" s="46">
        <f t="shared" si="41"/>
        <v>-3</v>
      </c>
      <c r="O786" s="105">
        <v>107</v>
      </c>
      <c r="P786" s="103">
        <f>-(($U$2^2-O786^2)^(1/2))+$U$2</f>
        <v>6.4700799178737</v>
      </c>
    </row>
    <row r="787" ht="16.5" spans="2:16">
      <c r="B787" s="24">
        <v>781</v>
      </c>
      <c r="C787" s="67" t="s">
        <v>827</v>
      </c>
      <c r="D787" s="81" t="s">
        <v>1444</v>
      </c>
      <c r="E787" s="69">
        <v>10</v>
      </c>
      <c r="F787" s="70">
        <v>106</v>
      </c>
      <c r="G787" s="71">
        <f t="shared" si="39"/>
        <v>104.885893464385</v>
      </c>
      <c r="H787" s="72">
        <f t="shared" si="40"/>
        <v>104.885893464385</v>
      </c>
      <c r="I787" s="41">
        <v>784</v>
      </c>
      <c r="J787" s="46">
        <f t="shared" si="41"/>
        <v>-3</v>
      </c>
      <c r="O787" s="105">
        <v>106</v>
      </c>
      <c r="P787" s="103">
        <f>-(($U$2^2-O787^2)^(1/2))+$U$2</f>
        <v>6.34927550645091</v>
      </c>
    </row>
    <row r="788" ht="16.5" spans="2:16">
      <c r="B788" s="24">
        <v>782</v>
      </c>
      <c r="C788" s="67" t="s">
        <v>828</v>
      </c>
      <c r="D788" s="81" t="s">
        <v>1445</v>
      </c>
      <c r="E788" s="69">
        <v>10</v>
      </c>
      <c r="F788" s="70">
        <v>105</v>
      </c>
      <c r="G788" s="71">
        <f t="shared" si="39"/>
        <v>104.793809341023</v>
      </c>
      <c r="H788" s="72">
        <f t="shared" si="40"/>
        <v>104.793809341023</v>
      </c>
      <c r="I788" s="41">
        <v>785</v>
      </c>
      <c r="J788" s="46">
        <f t="shared" si="41"/>
        <v>-3</v>
      </c>
      <c r="O788" s="105">
        <v>105</v>
      </c>
      <c r="P788" s="103">
        <f>-(($U$2^2-O788^2)^(1/2))+$U$2</f>
        <v>6.22962172683526</v>
      </c>
    </row>
    <row r="789" ht="16.5" spans="2:16">
      <c r="B789" s="24">
        <v>783</v>
      </c>
      <c r="C789" s="67" t="s">
        <v>829</v>
      </c>
      <c r="D789" s="81" t="s">
        <v>1446</v>
      </c>
      <c r="E789" s="69">
        <v>10</v>
      </c>
      <c r="F789" s="70">
        <v>104</v>
      </c>
      <c r="G789" s="71">
        <f t="shared" si="39"/>
        <v>104.702610369755</v>
      </c>
      <c r="H789" s="72">
        <f t="shared" si="40"/>
        <v>104.702610369755</v>
      </c>
      <c r="I789" s="41">
        <v>786</v>
      </c>
      <c r="J789" s="46">
        <f t="shared" si="41"/>
        <v>-3</v>
      </c>
      <c r="O789" s="105">
        <v>104</v>
      </c>
      <c r="P789" s="103">
        <f>-(($U$2^2-O789^2)^(1/2))+$U$2</f>
        <v>6.11111811067713</v>
      </c>
    </row>
    <row r="790" ht="16.5" spans="2:16">
      <c r="B790" s="24">
        <v>784</v>
      </c>
      <c r="C790" s="67" t="s">
        <v>830</v>
      </c>
      <c r="D790" s="81" t="s">
        <v>1447</v>
      </c>
      <c r="E790" s="69">
        <v>10</v>
      </c>
      <c r="F790" s="70">
        <v>103</v>
      </c>
      <c r="G790" s="71">
        <f t="shared" si="39"/>
        <v>104.612296193804</v>
      </c>
      <c r="H790" s="72">
        <f t="shared" si="40"/>
        <v>104.612296193804</v>
      </c>
      <c r="I790" s="41">
        <v>787</v>
      </c>
      <c r="J790" s="46">
        <f t="shared" si="41"/>
        <v>-3</v>
      </c>
      <c r="O790" s="105">
        <v>103</v>
      </c>
      <c r="P790" s="103">
        <f>-(($U$2^2-O790^2)^(1/2))+$U$2</f>
        <v>5.99376419437942</v>
      </c>
    </row>
    <row r="791" ht="16.5" spans="2:16">
      <c r="B791" s="24">
        <v>785</v>
      </c>
      <c r="C791" s="67" t="s">
        <v>831</v>
      </c>
      <c r="D791" s="81" t="s">
        <v>1448</v>
      </c>
      <c r="E791" s="69">
        <v>10</v>
      </c>
      <c r="F791" s="70">
        <v>102</v>
      </c>
      <c r="G791" s="71">
        <f t="shared" si="39"/>
        <v>104.522866460041</v>
      </c>
      <c r="H791" s="72">
        <f t="shared" si="40"/>
        <v>104.522866460041</v>
      </c>
      <c r="I791" s="41">
        <v>788</v>
      </c>
      <c r="J791" s="46">
        <f t="shared" si="41"/>
        <v>-3</v>
      </c>
      <c r="O791" s="105">
        <v>102</v>
      </c>
      <c r="P791" s="103">
        <f>-(($U$2^2-O791^2)^(1/2))+$U$2</f>
        <v>5.87755951908809</v>
      </c>
    </row>
    <row r="792" ht="16.5" spans="2:16">
      <c r="B792" s="24">
        <v>786</v>
      </c>
      <c r="C792" s="67" t="s">
        <v>832</v>
      </c>
      <c r="D792" s="81" t="s">
        <v>1449</v>
      </c>
      <c r="E792" s="69">
        <v>10</v>
      </c>
      <c r="F792" s="70">
        <v>101</v>
      </c>
      <c r="G792" s="71">
        <f t="shared" si="39"/>
        <v>104.43432081898</v>
      </c>
      <c r="H792" s="72">
        <f t="shared" si="40"/>
        <v>104.43432081898</v>
      </c>
      <c r="I792" s="41">
        <v>789</v>
      </c>
      <c r="J792" s="46">
        <f t="shared" si="41"/>
        <v>-3</v>
      </c>
      <c r="O792" s="105">
        <v>101</v>
      </c>
      <c r="P792" s="103">
        <f>-(($U$2^2-O792^2)^(1/2))+$U$2</f>
        <v>5.76250363068334</v>
      </c>
    </row>
    <row r="793" ht="16.5" spans="2:16">
      <c r="B793" s="24">
        <v>787</v>
      </c>
      <c r="C793" s="67" t="s">
        <v>833</v>
      </c>
      <c r="D793" s="81" t="s">
        <v>1450</v>
      </c>
      <c r="E793" s="69">
        <v>10</v>
      </c>
      <c r="F793" s="70">
        <v>100</v>
      </c>
      <c r="G793" s="71">
        <f t="shared" si="39"/>
        <v>104.346658924772</v>
      </c>
      <c r="H793" s="72">
        <f t="shared" si="40"/>
        <v>104.346658924772</v>
      </c>
      <c r="I793" s="41">
        <v>790</v>
      </c>
      <c r="J793" s="46">
        <f t="shared" si="41"/>
        <v>-3</v>
      </c>
      <c r="O793" s="105">
        <v>100</v>
      </c>
      <c r="P793" s="103">
        <f>-(($U$2^2-O793^2)^(1/2))+$U$2</f>
        <v>5.64859607977053</v>
      </c>
    </row>
    <row r="794" ht="16.5" spans="2:16">
      <c r="B794" s="24">
        <v>788</v>
      </c>
      <c r="C794" s="67" t="s">
        <v>834</v>
      </c>
      <c r="D794" s="81" t="s">
        <v>1451</v>
      </c>
      <c r="E794" s="69">
        <v>10</v>
      </c>
      <c r="F794" s="70">
        <v>99</v>
      </c>
      <c r="G794" s="71">
        <f t="shared" si="39"/>
        <v>104.259880435199</v>
      </c>
      <c r="H794" s="72">
        <f t="shared" si="40"/>
        <v>104.259880435199</v>
      </c>
      <c r="I794" s="41">
        <v>791</v>
      </c>
      <c r="J794" s="46">
        <f t="shared" si="41"/>
        <v>-3</v>
      </c>
      <c r="O794" s="105">
        <v>99</v>
      </c>
      <c r="P794" s="103">
        <f>-(($U$2^2-O794^2)^(1/2))+$U$2</f>
        <v>5.53583642167087</v>
      </c>
    </row>
    <row r="795" ht="16.5" spans="2:16">
      <c r="B795" s="24">
        <v>789</v>
      </c>
      <c r="C795" s="67" t="s">
        <v>835</v>
      </c>
      <c r="D795" s="81" t="s">
        <v>1452</v>
      </c>
      <c r="E795" s="69">
        <v>10</v>
      </c>
      <c r="F795" s="70">
        <v>98</v>
      </c>
      <c r="G795" s="71">
        <f t="shared" ref="G795:G858" si="42">H795</f>
        <v>104.173985011664</v>
      </c>
      <c r="H795" s="72">
        <f t="shared" ref="H795:H858" si="43">P795*($Q$91-$Q$892)/($P$91-$P$892)+$Q$892-$P$892*($Q$91-$Q$892)/($P$91-$P$892)</f>
        <v>104.173985011664</v>
      </c>
      <c r="I795" s="41">
        <v>792</v>
      </c>
      <c r="J795" s="46">
        <f t="shared" si="41"/>
        <v>-3</v>
      </c>
      <c r="O795" s="105">
        <v>98</v>
      </c>
      <c r="P795" s="103">
        <f>-(($U$2^2-O795^2)^(1/2))+$U$2</f>
        <v>5.42422421641322</v>
      </c>
    </row>
    <row r="796" ht="16.5" spans="2:16">
      <c r="B796" s="24">
        <v>790</v>
      </c>
      <c r="C796" s="67" t="s">
        <v>836</v>
      </c>
      <c r="D796" s="81" t="s">
        <v>1453</v>
      </c>
      <c r="E796" s="69">
        <v>10</v>
      </c>
      <c r="F796" s="70">
        <v>97</v>
      </c>
      <c r="G796" s="71">
        <f t="shared" si="42"/>
        <v>104.088972319186</v>
      </c>
      <c r="H796" s="72">
        <f t="shared" si="43"/>
        <v>104.088972319186</v>
      </c>
      <c r="I796" s="41">
        <v>793</v>
      </c>
      <c r="J796" s="46">
        <f t="shared" si="41"/>
        <v>-3</v>
      </c>
      <c r="O796" s="105">
        <v>97</v>
      </c>
      <c r="P796" s="103">
        <f>-(($U$2^2-O796^2)^(1/2))+$U$2</f>
        <v>5.31375902872492</v>
      </c>
    </row>
    <row r="797" ht="16.5" spans="2:16">
      <c r="B797" s="24">
        <v>791</v>
      </c>
      <c r="C797" s="67" t="s">
        <v>837</v>
      </c>
      <c r="D797" s="81" t="s">
        <v>1454</v>
      </c>
      <c r="E797" s="69">
        <v>10</v>
      </c>
      <c r="F797" s="70">
        <v>96</v>
      </c>
      <c r="G797" s="71">
        <f t="shared" si="42"/>
        <v>104.004842026393</v>
      </c>
      <c r="H797" s="72">
        <f t="shared" si="43"/>
        <v>104.004842026393</v>
      </c>
      <c r="I797" s="41">
        <v>794</v>
      </c>
      <c r="J797" s="46">
        <f t="shared" si="41"/>
        <v>-3</v>
      </c>
      <c r="O797" s="105">
        <v>96</v>
      </c>
      <c r="P797" s="103">
        <f>-(($U$2^2-O797^2)^(1/2))+$U$2</f>
        <v>5.20444042802296</v>
      </c>
    </row>
    <row r="798" ht="16.5" spans="2:16">
      <c r="B798" s="24">
        <v>792</v>
      </c>
      <c r="C798" s="67" t="s">
        <v>838</v>
      </c>
      <c r="D798" s="81" t="s">
        <v>1455</v>
      </c>
      <c r="E798" s="69">
        <v>10</v>
      </c>
      <c r="F798" s="70">
        <v>95</v>
      </c>
      <c r="G798" s="71">
        <f t="shared" si="42"/>
        <v>103.921593805517</v>
      </c>
      <c r="H798" s="72">
        <f t="shared" si="43"/>
        <v>103.921593805517</v>
      </c>
      <c r="I798" s="41">
        <v>795</v>
      </c>
      <c r="J798" s="46">
        <f t="shared" si="41"/>
        <v>-3</v>
      </c>
      <c r="O798" s="105">
        <v>95</v>
      </c>
      <c r="P798" s="103">
        <f>-(($U$2^2-O798^2)^(1/2))+$U$2</f>
        <v>5.09626798840634</v>
      </c>
    </row>
    <row r="799" ht="16.5" spans="2:16">
      <c r="B799" s="24">
        <v>793</v>
      </c>
      <c r="C799" s="67" t="s">
        <v>839</v>
      </c>
      <c r="D799" s="81" t="s">
        <v>1456</v>
      </c>
      <c r="E799" s="69">
        <v>10</v>
      </c>
      <c r="F799" s="70">
        <v>94</v>
      </c>
      <c r="G799" s="71">
        <f t="shared" si="42"/>
        <v>103.839227332386</v>
      </c>
      <c r="H799" s="72">
        <f t="shared" si="43"/>
        <v>103.839227332386</v>
      </c>
      <c r="I799" s="41">
        <v>796</v>
      </c>
      <c r="J799" s="46">
        <f t="shared" si="41"/>
        <v>-3</v>
      </c>
      <c r="O799" s="105">
        <v>94</v>
      </c>
      <c r="P799" s="103">
        <f>-(($U$2^2-O799^2)^(1/2))+$U$2</f>
        <v>4.98924128864655</v>
      </c>
    </row>
    <row r="800" ht="16.5" spans="2:16">
      <c r="B800" s="24">
        <v>794</v>
      </c>
      <c r="C800" s="67" t="s">
        <v>840</v>
      </c>
      <c r="D800" s="81" t="s">
        <v>1457</v>
      </c>
      <c r="E800" s="69">
        <v>10</v>
      </c>
      <c r="F800" s="70">
        <v>93</v>
      </c>
      <c r="G800" s="71">
        <f t="shared" si="42"/>
        <v>103.757742286417</v>
      </c>
      <c r="H800" s="72">
        <f t="shared" si="43"/>
        <v>103.757742286417</v>
      </c>
      <c r="I800" s="41">
        <v>797</v>
      </c>
      <c r="J800" s="46">
        <f t="shared" si="41"/>
        <v>-3</v>
      </c>
      <c r="O800" s="105">
        <v>93</v>
      </c>
      <c r="P800" s="103">
        <f>-(($U$2^2-O800^2)^(1/2))+$U$2</f>
        <v>4.88335991218014</v>
      </c>
    </row>
    <row r="801" ht="16.5" spans="2:16">
      <c r="B801" s="24">
        <v>795</v>
      </c>
      <c r="C801" s="67" t="s">
        <v>841</v>
      </c>
      <c r="D801" s="81" t="s">
        <v>1458</v>
      </c>
      <c r="E801" s="69">
        <v>10</v>
      </c>
      <c r="F801" s="70">
        <v>92</v>
      </c>
      <c r="G801" s="71">
        <f t="shared" si="42"/>
        <v>103.677138350612</v>
      </c>
      <c r="H801" s="72">
        <f t="shared" si="43"/>
        <v>103.677138350612</v>
      </c>
      <c r="I801" s="41">
        <v>798</v>
      </c>
      <c r="J801" s="46">
        <f t="shared" si="41"/>
        <v>-3</v>
      </c>
      <c r="O801" s="105">
        <v>92</v>
      </c>
      <c r="P801" s="103">
        <f>-(($U$2^2-O801^2)^(1/2))+$U$2</f>
        <v>4.77862344709979</v>
      </c>
    </row>
    <row r="802" ht="16.5" spans="2:16">
      <c r="B802" s="24">
        <v>796</v>
      </c>
      <c r="C802" s="67" t="s">
        <v>842</v>
      </c>
      <c r="D802" s="81" t="s">
        <v>1459</v>
      </c>
      <c r="E802" s="69">
        <v>10</v>
      </c>
      <c r="F802" s="70">
        <v>91</v>
      </c>
      <c r="G802" s="71">
        <f t="shared" si="42"/>
        <v>103.597415211548</v>
      </c>
      <c r="H802" s="72">
        <f t="shared" si="43"/>
        <v>103.597415211548</v>
      </c>
      <c r="I802" s="41">
        <v>799</v>
      </c>
      <c r="J802" s="46">
        <f t="shared" si="41"/>
        <v>-3</v>
      </c>
      <c r="O802" s="105">
        <v>91</v>
      </c>
      <c r="P802" s="103">
        <f>-(($U$2^2-O802^2)^(1/2))+$U$2</f>
        <v>4.67503148614662</v>
      </c>
    </row>
    <row r="803" ht="16.5" spans="2:16">
      <c r="B803" s="24">
        <v>797</v>
      </c>
      <c r="C803" s="67" t="s">
        <v>843</v>
      </c>
      <c r="D803" s="81" t="s">
        <v>1460</v>
      </c>
      <c r="E803" s="69">
        <v>10</v>
      </c>
      <c r="F803" s="70">
        <v>90</v>
      </c>
      <c r="G803" s="71">
        <f t="shared" si="42"/>
        <v>103.518572559376</v>
      </c>
      <c r="H803" s="72">
        <f t="shared" si="43"/>
        <v>103.518572559376</v>
      </c>
      <c r="I803" s="41">
        <v>800</v>
      </c>
      <c r="J803" s="46">
        <f t="shared" si="41"/>
        <v>-3</v>
      </c>
      <c r="O803" s="105">
        <v>90</v>
      </c>
      <c r="P803" s="103">
        <f>-(($U$2^2-O803^2)^(1/2))+$U$2</f>
        <v>4.57258362670223</v>
      </c>
    </row>
    <row r="804" ht="16.5" spans="2:16">
      <c r="B804" s="24">
        <v>798</v>
      </c>
      <c r="C804" s="67" t="s">
        <v>844</v>
      </c>
      <c r="D804" s="81" t="s">
        <v>1461</v>
      </c>
      <c r="E804" s="69">
        <v>10</v>
      </c>
      <c r="F804" s="70">
        <v>89</v>
      </c>
      <c r="G804" s="71">
        <f t="shared" si="42"/>
        <v>103.44061008781</v>
      </c>
      <c r="H804" s="72">
        <f t="shared" si="43"/>
        <v>103.44061008781</v>
      </c>
      <c r="I804" s="41">
        <v>801</v>
      </c>
      <c r="J804" s="46">
        <f t="shared" si="41"/>
        <v>-3</v>
      </c>
      <c r="O804" s="105">
        <v>89</v>
      </c>
      <c r="P804" s="103">
        <f>-(($U$2^2-O804^2)^(1/2))+$U$2</f>
        <v>4.47127947078036</v>
      </c>
    </row>
    <row r="805" ht="16.5" spans="2:16">
      <c r="B805" s="24">
        <v>799</v>
      </c>
      <c r="C805" s="67" t="s">
        <v>845</v>
      </c>
      <c r="D805" s="81" t="s">
        <v>1462</v>
      </c>
      <c r="E805" s="69">
        <v>10</v>
      </c>
      <c r="F805" s="70">
        <v>88</v>
      </c>
      <c r="G805" s="71">
        <f t="shared" si="42"/>
        <v>103.363527494124</v>
      </c>
      <c r="H805" s="72">
        <f t="shared" si="43"/>
        <v>103.363527494124</v>
      </c>
      <c r="I805" s="41">
        <v>802</v>
      </c>
      <c r="J805" s="46">
        <f t="shared" si="41"/>
        <v>-3</v>
      </c>
      <c r="O805" s="105">
        <v>88</v>
      </c>
      <c r="P805" s="103">
        <f>-(($U$2^2-O805^2)^(1/2))+$U$2</f>
        <v>4.37111862501911</v>
      </c>
    </row>
    <row r="806" ht="16.5" spans="2:16">
      <c r="B806" s="24">
        <v>800</v>
      </c>
      <c r="C806" s="67" t="s">
        <v>846</v>
      </c>
      <c r="D806" s="81" t="s">
        <v>1463</v>
      </c>
      <c r="E806" s="69">
        <v>10</v>
      </c>
      <c r="F806" s="70">
        <v>87</v>
      </c>
      <c r="G806" s="71">
        <f t="shared" si="42"/>
        <v>103.287324479143</v>
      </c>
      <c r="H806" s="72">
        <f t="shared" si="43"/>
        <v>103.287324479143</v>
      </c>
      <c r="I806" s="41">
        <v>803</v>
      </c>
      <c r="J806" s="46">
        <f t="shared" si="41"/>
        <v>-3</v>
      </c>
      <c r="O806" s="105">
        <v>87</v>
      </c>
      <c r="P806" s="103">
        <f>-(($U$2^2-O806^2)^(1/2))+$U$2</f>
        <v>4.27210070067383</v>
      </c>
    </row>
    <row r="807" ht="16.5" spans="2:16">
      <c r="B807" s="24">
        <v>801</v>
      </c>
      <c r="C807" s="67" t="s">
        <v>847</v>
      </c>
      <c r="D807" s="81" t="s">
        <v>1464</v>
      </c>
      <c r="E807" s="69">
        <v>10</v>
      </c>
      <c r="F807" s="70">
        <v>86</v>
      </c>
      <c r="G807" s="71">
        <f t="shared" si="42"/>
        <v>103.212000747243</v>
      </c>
      <c r="H807" s="72">
        <f t="shared" si="43"/>
        <v>103.212000747243</v>
      </c>
      <c r="I807" s="41">
        <v>804</v>
      </c>
      <c r="J807" s="46">
        <f t="shared" si="41"/>
        <v>-3</v>
      </c>
      <c r="O807" s="105">
        <v>86</v>
      </c>
      <c r="P807" s="103">
        <f>-(($U$2^2-O807^2)^(1/2))+$U$2</f>
        <v>4.17422531360853</v>
      </c>
    </row>
    <row r="808" ht="16.5" spans="2:16">
      <c r="B808" s="24">
        <v>802</v>
      </c>
      <c r="C808" s="67" t="s">
        <v>848</v>
      </c>
      <c r="D808" s="81" t="s">
        <v>1465</v>
      </c>
      <c r="E808" s="69">
        <v>10</v>
      </c>
      <c r="F808" s="70">
        <v>85</v>
      </c>
      <c r="G808" s="71">
        <f t="shared" si="42"/>
        <v>103.137556006337</v>
      </c>
      <c r="H808" s="72">
        <f t="shared" si="43"/>
        <v>103.137556006337</v>
      </c>
      <c r="I808" s="41">
        <v>805</v>
      </c>
      <c r="J808" s="46">
        <f t="shared" si="41"/>
        <v>-3</v>
      </c>
      <c r="O808" s="105">
        <v>85</v>
      </c>
      <c r="P808" s="103">
        <f>-(($U$2^2-O808^2)^(1/2))+$U$2</f>
        <v>4.07749208428913</v>
      </c>
    </row>
    <row r="809" ht="16.5" spans="2:16">
      <c r="B809" s="24">
        <v>803</v>
      </c>
      <c r="C809" s="67" t="s">
        <v>849</v>
      </c>
      <c r="D809" s="81" t="s">
        <v>1466</v>
      </c>
      <c r="E809" s="69">
        <v>10</v>
      </c>
      <c r="F809" s="70">
        <v>84</v>
      </c>
      <c r="G809" s="71">
        <f t="shared" si="42"/>
        <v>103.063989967876</v>
      </c>
      <c r="H809" s="72">
        <f t="shared" si="43"/>
        <v>103.063989967876</v>
      </c>
      <c r="I809" s="41">
        <v>806</v>
      </c>
      <c r="J809" s="46">
        <f t="shared" si="41"/>
        <v>-3</v>
      </c>
      <c r="O809" s="105">
        <v>84</v>
      </c>
      <c r="P809" s="103">
        <f>-(($U$2^2-O809^2)^(1/2))+$U$2</f>
        <v>3.98190063777542</v>
      </c>
    </row>
    <row r="810" ht="16.5" spans="2:16">
      <c r="B810" s="24">
        <v>804</v>
      </c>
      <c r="C810" s="67" t="s">
        <v>850</v>
      </c>
      <c r="D810" s="81" t="s">
        <v>1467</v>
      </c>
      <c r="E810" s="69">
        <v>10</v>
      </c>
      <c r="F810" s="70">
        <v>83</v>
      </c>
      <c r="G810" s="71">
        <f t="shared" si="42"/>
        <v>102.991302346842</v>
      </c>
      <c r="H810" s="72">
        <f t="shared" si="43"/>
        <v>102.991302346842</v>
      </c>
      <c r="I810" s="41">
        <v>807</v>
      </c>
      <c r="J810" s="46">
        <f t="shared" si="41"/>
        <v>-3</v>
      </c>
      <c r="O810" s="105">
        <v>83</v>
      </c>
      <c r="P810" s="103">
        <f>-(($U$2^2-O810^2)^(1/2))+$U$2</f>
        <v>3.88745060371411</v>
      </c>
    </row>
    <row r="811" ht="16.5" spans="2:16">
      <c r="B811" s="24">
        <v>805</v>
      </c>
      <c r="C811" s="67" t="s">
        <v>851</v>
      </c>
      <c r="D811" s="81" t="s">
        <v>851</v>
      </c>
      <c r="E811" s="69">
        <v>10</v>
      </c>
      <c r="F811" s="70">
        <v>82</v>
      </c>
      <c r="G811" s="71">
        <f t="shared" si="42"/>
        <v>102.919492861737</v>
      </c>
      <c r="H811" s="72">
        <f t="shared" si="43"/>
        <v>102.919492861737</v>
      </c>
      <c r="I811" s="41">
        <v>808</v>
      </c>
      <c r="J811" s="46">
        <f t="shared" si="41"/>
        <v>-3</v>
      </c>
      <c r="O811" s="105">
        <v>82</v>
      </c>
      <c r="P811" s="103">
        <f>-(($U$2^2-O811^2)^(1/2))+$U$2</f>
        <v>3.79414161633156</v>
      </c>
    </row>
    <row r="812" ht="16.5" spans="2:16">
      <c r="B812" s="24">
        <v>806</v>
      </c>
      <c r="C812" s="67" t="s">
        <v>852</v>
      </c>
      <c r="D812" s="81" t="s">
        <v>1468</v>
      </c>
      <c r="E812" s="69">
        <v>10</v>
      </c>
      <c r="F812" s="70">
        <v>81</v>
      </c>
      <c r="G812" s="71">
        <f t="shared" si="42"/>
        <v>102.848561234588</v>
      </c>
      <c r="H812" s="72">
        <f t="shared" si="43"/>
        <v>102.848561234588</v>
      </c>
      <c r="I812" s="41">
        <v>809</v>
      </c>
      <c r="J812" s="46">
        <f t="shared" si="41"/>
        <v>-3</v>
      </c>
      <c r="O812" s="105">
        <v>81</v>
      </c>
      <c r="P812" s="103">
        <f>-(($U$2^2-O812^2)^(1/2))+$U$2</f>
        <v>3.70197331442603</v>
      </c>
    </row>
    <row r="813" ht="16.5" spans="2:16">
      <c r="B813" s="24">
        <v>807</v>
      </c>
      <c r="C813" s="67" t="s">
        <v>853</v>
      </c>
      <c r="D813" s="81" t="s">
        <v>1469</v>
      </c>
      <c r="E813" s="69">
        <v>10</v>
      </c>
      <c r="F813" s="70">
        <v>80</v>
      </c>
      <c r="G813" s="71">
        <f t="shared" si="42"/>
        <v>102.778507190929</v>
      </c>
      <c r="H813" s="72">
        <f t="shared" si="43"/>
        <v>102.778507190929</v>
      </c>
      <c r="I813" s="41">
        <v>810</v>
      </c>
      <c r="J813" s="46">
        <f t="shared" si="41"/>
        <v>-3</v>
      </c>
      <c r="O813" s="105">
        <v>80</v>
      </c>
      <c r="P813" s="103">
        <f>-(($U$2^2-O813^2)^(1/2))+$U$2</f>
        <v>3.61094534136168</v>
      </c>
    </row>
    <row r="814" ht="16.5" spans="2:16">
      <c r="B814" s="24">
        <v>808</v>
      </c>
      <c r="C814" s="67" t="s">
        <v>854</v>
      </c>
      <c r="D814" s="81" t="s">
        <v>1470</v>
      </c>
      <c r="E814" s="69">
        <v>10</v>
      </c>
      <c r="F814" s="70">
        <v>79</v>
      </c>
      <c r="G814" s="71">
        <f t="shared" si="42"/>
        <v>102.709330459807</v>
      </c>
      <c r="H814" s="72">
        <f t="shared" si="43"/>
        <v>102.709330459807</v>
      </c>
      <c r="I814" s="41">
        <v>811</v>
      </c>
      <c r="J814" s="46">
        <f t="shared" si="41"/>
        <v>-3</v>
      </c>
      <c r="O814" s="105">
        <v>79</v>
      </c>
      <c r="P814" s="103">
        <f>-(($U$2^2-O814^2)^(1/2))+$U$2</f>
        <v>3.5210573450604</v>
      </c>
    </row>
    <row r="815" ht="16.5" spans="2:16">
      <c r="B815" s="24">
        <v>809</v>
      </c>
      <c r="C815" s="67" t="s">
        <v>855</v>
      </c>
      <c r="D815" s="81" t="s">
        <v>1471</v>
      </c>
      <c r="E815" s="69">
        <v>10</v>
      </c>
      <c r="F815" s="70">
        <v>78</v>
      </c>
      <c r="G815" s="71">
        <f t="shared" si="42"/>
        <v>102.641030773769</v>
      </c>
      <c r="H815" s="72">
        <f t="shared" si="43"/>
        <v>102.641030773769</v>
      </c>
      <c r="I815" s="41">
        <v>812</v>
      </c>
      <c r="J815" s="46">
        <f t="shared" si="41"/>
        <v>-3</v>
      </c>
      <c r="O815" s="105">
        <v>78</v>
      </c>
      <c r="P815" s="103">
        <f>-(($U$2^2-O815^2)^(1/2))+$U$2</f>
        <v>3.43230897799572</v>
      </c>
    </row>
    <row r="816" ht="16.5" spans="2:16">
      <c r="B816" s="24">
        <v>810</v>
      </c>
      <c r="C816" s="67" t="s">
        <v>856</v>
      </c>
      <c r="D816" s="81" t="s">
        <v>1472</v>
      </c>
      <c r="E816" s="69">
        <v>10</v>
      </c>
      <c r="F816" s="70">
        <v>77</v>
      </c>
      <c r="G816" s="71">
        <f t="shared" si="42"/>
        <v>102.573607868861</v>
      </c>
      <c r="H816" s="72">
        <f t="shared" si="43"/>
        <v>102.573607868861</v>
      </c>
      <c r="I816" s="41">
        <v>813</v>
      </c>
      <c r="J816" s="46">
        <f t="shared" si="41"/>
        <v>-3</v>
      </c>
      <c r="O816" s="105">
        <v>77</v>
      </c>
      <c r="P816" s="103">
        <f>-(($U$2^2-O816^2)^(1/2))+$U$2</f>
        <v>3.34469989718593</v>
      </c>
    </row>
    <row r="817" ht="16.5" spans="2:16">
      <c r="B817" s="24">
        <v>811</v>
      </c>
      <c r="C817" s="67" t="s">
        <v>857</v>
      </c>
      <c r="D817" s="81" t="s">
        <v>1473</v>
      </c>
      <c r="E817" s="69">
        <v>10</v>
      </c>
      <c r="F817" s="70">
        <v>76</v>
      </c>
      <c r="G817" s="71">
        <f t="shared" si="42"/>
        <v>102.507061484619</v>
      </c>
      <c r="H817" s="72">
        <f t="shared" si="43"/>
        <v>102.507061484619</v>
      </c>
      <c r="I817" s="41">
        <v>814</v>
      </c>
      <c r="J817" s="46">
        <f t="shared" si="41"/>
        <v>-3</v>
      </c>
      <c r="O817" s="105">
        <v>76</v>
      </c>
      <c r="P817" s="103">
        <f>-(($U$2^2-O817^2)^(1/2))+$U$2</f>
        <v>3.25822976418704</v>
      </c>
    </row>
    <row r="818" ht="16.5" spans="2:16">
      <c r="B818" s="24">
        <v>812</v>
      </c>
      <c r="C818" s="67" t="s">
        <v>858</v>
      </c>
      <c r="D818" s="81" t="s">
        <v>1474</v>
      </c>
      <c r="E818" s="69">
        <v>10</v>
      </c>
      <c r="F818" s="70">
        <v>75</v>
      </c>
      <c r="G818" s="71">
        <f t="shared" si="42"/>
        <v>102.44139136407</v>
      </c>
      <c r="H818" s="72">
        <f t="shared" si="43"/>
        <v>102.44139136407</v>
      </c>
      <c r="I818" s="41">
        <v>815</v>
      </c>
      <c r="J818" s="46">
        <f t="shared" si="41"/>
        <v>-3</v>
      </c>
      <c r="O818" s="105">
        <v>75</v>
      </c>
      <c r="P818" s="103">
        <f>-(($U$2^2-O818^2)^(1/2))+$U$2</f>
        <v>3.17289824508657</v>
      </c>
    </row>
    <row r="819" ht="16.5" spans="2:16">
      <c r="B819" s="24">
        <v>813</v>
      </c>
      <c r="C819" s="67" t="s">
        <v>859</v>
      </c>
      <c r="D819" s="81" t="s">
        <v>1475</v>
      </c>
      <c r="E819" s="69">
        <v>10</v>
      </c>
      <c r="F819" s="70">
        <v>74</v>
      </c>
      <c r="G819" s="71">
        <f t="shared" si="42"/>
        <v>102.37659725372</v>
      </c>
      <c r="H819" s="72">
        <f t="shared" si="43"/>
        <v>102.37659725372</v>
      </c>
      <c r="I819" s="41">
        <v>816</v>
      </c>
      <c r="J819" s="46">
        <f t="shared" si="41"/>
        <v>-3</v>
      </c>
      <c r="O819" s="105">
        <v>74</v>
      </c>
      <c r="P819" s="103">
        <f>-(($U$2^2-O819^2)^(1/2))+$U$2</f>
        <v>3.0887050104966</v>
      </c>
    </row>
    <row r="820" ht="16.5" spans="2:16">
      <c r="B820" s="24">
        <v>814</v>
      </c>
      <c r="C820" s="67" t="s">
        <v>860</v>
      </c>
      <c r="D820" s="81" t="s">
        <v>1476</v>
      </c>
      <c r="E820" s="69">
        <v>10</v>
      </c>
      <c r="F820" s="70">
        <v>73</v>
      </c>
      <c r="G820" s="71">
        <f t="shared" si="42"/>
        <v>102.312678903552</v>
      </c>
      <c r="H820" s="72">
        <f t="shared" si="43"/>
        <v>102.312678903552</v>
      </c>
      <c r="I820" s="41">
        <v>817</v>
      </c>
      <c r="J820" s="46">
        <f t="shared" si="41"/>
        <v>-3</v>
      </c>
      <c r="O820" s="105">
        <v>73</v>
      </c>
      <c r="P820" s="103">
        <f>-(($U$2^2-O820^2)^(1/2))+$U$2</f>
        <v>3.00564973554776</v>
      </c>
    </row>
    <row r="821" ht="16.5" spans="2:16">
      <c r="B821" s="24">
        <v>815</v>
      </c>
      <c r="C821" s="67" t="s">
        <v>861</v>
      </c>
      <c r="D821" s="81" t="s">
        <v>1477</v>
      </c>
      <c r="E821" s="69">
        <v>10</v>
      </c>
      <c r="F821" s="70">
        <v>72</v>
      </c>
      <c r="G821" s="71">
        <f t="shared" si="42"/>
        <v>102.249636067026</v>
      </c>
      <c r="H821" s="72">
        <f t="shared" si="43"/>
        <v>102.249636067026</v>
      </c>
      <c r="I821" s="41">
        <v>818</v>
      </c>
      <c r="J821" s="46">
        <f t="shared" si="41"/>
        <v>-3</v>
      </c>
      <c r="O821" s="105">
        <v>72</v>
      </c>
      <c r="P821" s="103">
        <f>-(($U$2^2-O821^2)^(1/2))+$U$2</f>
        <v>2.92373209988284</v>
      </c>
    </row>
    <row r="822" ht="16.5" spans="2:16">
      <c r="B822" s="24">
        <v>816</v>
      </c>
      <c r="C822" s="67" t="s">
        <v>862</v>
      </c>
      <c r="D822" s="81" t="s">
        <v>1478</v>
      </c>
      <c r="E822" s="69">
        <v>10</v>
      </c>
      <c r="F822" s="70">
        <v>71</v>
      </c>
      <c r="G822" s="71">
        <f t="shared" si="42"/>
        <v>102.187468501063</v>
      </c>
      <c r="H822" s="72">
        <f t="shared" si="43"/>
        <v>102.187468501063</v>
      </c>
      <c r="I822" s="41">
        <v>819</v>
      </c>
      <c r="J822" s="46">
        <f t="shared" si="41"/>
        <v>-3</v>
      </c>
      <c r="O822" s="105">
        <v>71</v>
      </c>
      <c r="P822" s="103">
        <f>-(($U$2^2-O822^2)^(1/2))+$U$2</f>
        <v>2.84295178765024</v>
      </c>
    </row>
    <row r="823" ht="16.5" spans="2:16">
      <c r="B823" s="24">
        <v>817</v>
      </c>
      <c r="C823" s="67" t="s">
        <v>863</v>
      </c>
      <c r="D823" s="81" t="s">
        <v>1479</v>
      </c>
      <c r="E823" s="69">
        <v>10</v>
      </c>
      <c r="F823" s="70">
        <v>70</v>
      </c>
      <c r="G823" s="71">
        <f t="shared" si="42"/>
        <v>102.126175966053</v>
      </c>
      <c r="H823" s="72">
        <f t="shared" si="43"/>
        <v>102.126175966053</v>
      </c>
      <c r="I823" s="41">
        <v>820</v>
      </c>
      <c r="J823" s="46">
        <f t="shared" si="41"/>
        <v>-3</v>
      </c>
      <c r="O823" s="105">
        <v>70</v>
      </c>
      <c r="P823" s="103">
        <f>-(($U$2^2-O823^2)^(1/2))+$U$2</f>
        <v>2.76330848749831</v>
      </c>
    </row>
    <row r="824" ht="16.5" spans="2:16">
      <c r="B824" s="24">
        <v>818</v>
      </c>
      <c r="C824" s="67" t="s">
        <v>864</v>
      </c>
      <c r="D824" s="81" t="s">
        <v>1480</v>
      </c>
      <c r="E824" s="69">
        <v>10</v>
      </c>
      <c r="F824" s="70">
        <v>69</v>
      </c>
      <c r="G824" s="71">
        <f t="shared" si="42"/>
        <v>102.065758225841</v>
      </c>
      <c r="H824" s="72">
        <f t="shared" si="43"/>
        <v>102.065758225841</v>
      </c>
      <c r="I824" s="41">
        <v>821</v>
      </c>
      <c r="J824" s="46">
        <f t="shared" si="41"/>
        <v>-3</v>
      </c>
      <c r="O824" s="105">
        <v>69</v>
      </c>
      <c r="P824" s="103">
        <f>-(($U$2^2-O824^2)^(1/2))+$U$2</f>
        <v>2.68480189256888</v>
      </c>
    </row>
    <row r="825" ht="16.5" spans="2:16">
      <c r="B825" s="24">
        <v>819</v>
      </c>
      <c r="C825" s="67" t="s">
        <v>865</v>
      </c>
      <c r="D825" s="81" t="s">
        <v>1481</v>
      </c>
      <c r="E825" s="69">
        <v>10</v>
      </c>
      <c r="F825" s="70">
        <v>68</v>
      </c>
      <c r="G825" s="71">
        <f t="shared" si="42"/>
        <v>102.006215047726</v>
      </c>
      <c r="H825" s="72">
        <f t="shared" si="43"/>
        <v>102.006215047726</v>
      </c>
      <c r="I825" s="41">
        <v>822</v>
      </c>
      <c r="J825" s="46">
        <f t="shared" si="41"/>
        <v>-3</v>
      </c>
      <c r="O825" s="105">
        <v>68</v>
      </c>
      <c r="P825" s="103">
        <f>-(($U$2^2-O825^2)^(1/2))+$U$2</f>
        <v>2.60743170049136</v>
      </c>
    </row>
    <row r="826" ht="16.5" spans="2:16">
      <c r="B826" s="24">
        <v>820</v>
      </c>
      <c r="C826" s="67" t="s">
        <v>866</v>
      </c>
      <c r="D826" s="81" t="s">
        <v>1482</v>
      </c>
      <c r="E826" s="69">
        <v>10</v>
      </c>
      <c r="F826" s="70">
        <v>67</v>
      </c>
      <c r="G826" s="71">
        <f t="shared" si="42"/>
        <v>101.947546202456</v>
      </c>
      <c r="H826" s="72">
        <f t="shared" si="43"/>
        <v>101.947546202456</v>
      </c>
      <c r="I826" s="41">
        <v>823</v>
      </c>
      <c r="J826" s="46">
        <f t="shared" si="41"/>
        <v>-3</v>
      </c>
      <c r="O826" s="105">
        <v>67</v>
      </c>
      <c r="P826" s="103">
        <f>-(($U$2^2-O826^2)^(1/2))+$U$2</f>
        <v>2.53119761337723</v>
      </c>
    </row>
    <row r="827" ht="16.5" spans="2:16">
      <c r="B827" s="24">
        <v>821</v>
      </c>
      <c r="C827" s="67" t="s">
        <v>867</v>
      </c>
      <c r="D827" s="81" t="s">
        <v>1483</v>
      </c>
      <c r="E827" s="69">
        <v>10</v>
      </c>
      <c r="F827" s="70">
        <v>66</v>
      </c>
      <c r="G827" s="71">
        <f t="shared" si="42"/>
        <v>101.889751464224</v>
      </c>
      <c r="H827" s="72">
        <f t="shared" si="43"/>
        <v>101.889751464224</v>
      </c>
      <c r="I827" s="41">
        <v>824</v>
      </c>
      <c r="J827" s="46">
        <f t="shared" si="41"/>
        <v>-3</v>
      </c>
      <c r="O827" s="105">
        <v>66</v>
      </c>
      <c r="P827" s="103">
        <f>-(($U$2^2-O827^2)^(1/2))+$U$2</f>
        <v>2.45609933781373</v>
      </c>
    </row>
    <row r="828" ht="16.5" spans="2:16">
      <c r="B828" s="24">
        <v>822</v>
      </c>
      <c r="C828" s="67" t="s">
        <v>868</v>
      </c>
      <c r="D828" s="81" t="s">
        <v>1484</v>
      </c>
      <c r="E828" s="69">
        <v>10</v>
      </c>
      <c r="F828" s="70">
        <v>65</v>
      </c>
      <c r="G828" s="71">
        <f t="shared" si="42"/>
        <v>101.832830610665</v>
      </c>
      <c r="H828" s="72">
        <f t="shared" si="43"/>
        <v>101.832830610665</v>
      </c>
      <c r="I828" s="41">
        <v>825</v>
      </c>
      <c r="J828" s="46">
        <f t="shared" si="41"/>
        <v>-3</v>
      </c>
      <c r="O828" s="105">
        <v>65</v>
      </c>
      <c r="P828" s="103">
        <f>-(($U$2^2-O828^2)^(1/2))+$U$2</f>
        <v>2.38213658485859</v>
      </c>
    </row>
    <row r="829" ht="16.5" spans="2:16">
      <c r="B829" s="24">
        <v>823</v>
      </c>
      <c r="C829" s="67" t="s">
        <v>869</v>
      </c>
      <c r="D829" s="81" t="s">
        <v>1485</v>
      </c>
      <c r="E829" s="69">
        <v>10</v>
      </c>
      <c r="F829" s="70">
        <v>64</v>
      </c>
      <c r="G829" s="71">
        <f t="shared" si="42"/>
        <v>101.776783422846</v>
      </c>
      <c r="H829" s="72">
        <f t="shared" si="43"/>
        <v>101.776783422846</v>
      </c>
      <c r="I829" s="41">
        <v>826</v>
      </c>
      <c r="J829" s="46">
        <f t="shared" si="41"/>
        <v>-3</v>
      </c>
      <c r="O829" s="105">
        <v>64</v>
      </c>
      <c r="P829" s="103">
        <f>-(($U$2^2-O829^2)^(1/2))+$U$2</f>
        <v>2.30930907003426</v>
      </c>
    </row>
    <row r="830" ht="16.5" spans="2:16">
      <c r="B830" s="24">
        <v>824</v>
      </c>
      <c r="C830" s="67" t="s">
        <v>870</v>
      </c>
      <c r="D830" s="81" t="s">
        <v>1486</v>
      </c>
      <c r="E830" s="69">
        <v>10</v>
      </c>
      <c r="F830" s="70">
        <v>63</v>
      </c>
      <c r="G830" s="71">
        <f t="shared" si="42"/>
        <v>101.721609685271</v>
      </c>
      <c r="H830" s="72">
        <f t="shared" si="43"/>
        <v>101.721609685271</v>
      </c>
      <c r="I830" s="41">
        <v>827</v>
      </c>
      <c r="J830" s="46">
        <f t="shared" si="41"/>
        <v>-3</v>
      </c>
      <c r="O830" s="105">
        <v>63</v>
      </c>
      <c r="P830" s="103">
        <f>-(($U$2^2-O830^2)^(1/2))+$U$2</f>
        <v>2.23761651332245</v>
      </c>
    </row>
    <row r="831" ht="16.5" spans="2:16">
      <c r="B831" s="24">
        <v>825</v>
      </c>
      <c r="C831" s="67" t="s">
        <v>871</v>
      </c>
      <c r="D831" s="81" t="s">
        <v>1487</v>
      </c>
      <c r="E831" s="69">
        <v>10</v>
      </c>
      <c r="F831" s="70">
        <v>62</v>
      </c>
      <c r="G831" s="71">
        <f t="shared" si="42"/>
        <v>101.667309185867</v>
      </c>
      <c r="H831" s="72">
        <f t="shared" si="43"/>
        <v>101.667309185867</v>
      </c>
      <c r="I831" s="41">
        <v>828</v>
      </c>
      <c r="J831" s="46">
        <f t="shared" si="41"/>
        <v>-3</v>
      </c>
      <c r="O831" s="105">
        <v>62</v>
      </c>
      <c r="P831" s="103">
        <f>-(($U$2^2-O831^2)^(1/2))+$U$2</f>
        <v>2.16705863915854</v>
      </c>
    </row>
    <row r="832" ht="16.5" spans="2:16">
      <c r="B832" s="24">
        <v>826</v>
      </c>
      <c r="C832" s="67" t="s">
        <v>872</v>
      </c>
      <c r="D832" s="81" t="s">
        <v>1488</v>
      </c>
      <c r="E832" s="69">
        <v>10</v>
      </c>
      <c r="F832" s="70">
        <v>61</v>
      </c>
      <c r="G832" s="71">
        <f t="shared" si="42"/>
        <v>101.613881715987</v>
      </c>
      <c r="H832" s="72">
        <f t="shared" si="43"/>
        <v>101.613881715987</v>
      </c>
      <c r="I832" s="41">
        <v>829</v>
      </c>
      <c r="J832" s="46">
        <f t="shared" si="41"/>
        <v>-3</v>
      </c>
      <c r="O832" s="105">
        <v>61</v>
      </c>
      <c r="P832" s="103">
        <f>-(($U$2^2-O832^2)^(1/2))+$U$2</f>
        <v>2.09763517642648</v>
      </c>
    </row>
    <row r="833" ht="16.5" spans="2:16">
      <c r="B833" s="24">
        <v>827</v>
      </c>
      <c r="C833" s="67" t="s">
        <v>873</v>
      </c>
      <c r="D833" s="81" t="s">
        <v>1489</v>
      </c>
      <c r="E833" s="69">
        <v>10</v>
      </c>
      <c r="F833" s="70">
        <v>60</v>
      </c>
      <c r="G833" s="71">
        <f t="shared" si="42"/>
        <v>101.561327070402</v>
      </c>
      <c r="H833" s="72">
        <f t="shared" si="43"/>
        <v>101.561327070402</v>
      </c>
      <c r="I833" s="41">
        <v>830</v>
      </c>
      <c r="J833" s="46">
        <f t="shared" si="41"/>
        <v>-3</v>
      </c>
      <c r="O833" s="105">
        <v>60</v>
      </c>
      <c r="P833" s="103">
        <f>-(($U$2^2-O833^2)^(1/2))+$U$2</f>
        <v>2.02934585845344</v>
      </c>
    </row>
    <row r="834" ht="16.5" spans="2:16">
      <c r="B834" s="24">
        <v>828</v>
      </c>
      <c r="C834" s="67" t="s">
        <v>874</v>
      </c>
      <c r="D834" s="81" t="s">
        <v>1490</v>
      </c>
      <c r="E834" s="69">
        <v>10</v>
      </c>
      <c r="F834" s="70">
        <v>59</v>
      </c>
      <c r="G834" s="71">
        <f t="shared" si="42"/>
        <v>101.5096450473</v>
      </c>
      <c r="H834" s="72">
        <f t="shared" si="43"/>
        <v>101.5096450473</v>
      </c>
      <c r="I834" s="41">
        <v>831</v>
      </c>
      <c r="J834" s="46">
        <f t="shared" si="41"/>
        <v>-3</v>
      </c>
      <c r="O834" s="105">
        <v>59</v>
      </c>
      <c r="P834" s="103">
        <f>-(($U$2^2-O834^2)^(1/2))+$U$2</f>
        <v>1.96219042300459</v>
      </c>
    </row>
    <row r="835" ht="16.5" spans="2:16">
      <c r="B835" s="24">
        <v>829</v>
      </c>
      <c r="C835" s="67" t="s">
        <v>875</v>
      </c>
      <c r="D835" s="81" t="s">
        <v>1491</v>
      </c>
      <c r="E835" s="69">
        <v>10</v>
      </c>
      <c r="F835" s="70">
        <v>58</v>
      </c>
      <c r="G835" s="71">
        <f t="shared" si="42"/>
        <v>101.45883544828</v>
      </c>
      <c r="H835" s="72">
        <f t="shared" si="43"/>
        <v>101.45883544828</v>
      </c>
      <c r="I835" s="41">
        <v>832</v>
      </c>
      <c r="J835" s="46">
        <f t="shared" si="41"/>
        <v>-3</v>
      </c>
      <c r="O835" s="105">
        <v>58</v>
      </c>
      <c r="P835" s="103">
        <f>-(($U$2^2-O835^2)^(1/2))+$U$2</f>
        <v>1.8961686122783</v>
      </c>
    </row>
    <row r="836" ht="16.5" spans="2:16">
      <c r="B836" s="24">
        <v>830</v>
      </c>
      <c r="C836" s="67" t="s">
        <v>876</v>
      </c>
      <c r="D836" s="81" t="s">
        <v>1492</v>
      </c>
      <c r="E836" s="69">
        <v>10</v>
      </c>
      <c r="F836" s="70">
        <v>57</v>
      </c>
      <c r="G836" s="71">
        <f t="shared" si="42"/>
        <v>101.408898078348</v>
      </c>
      <c r="H836" s="72">
        <f t="shared" si="43"/>
        <v>101.408898078348</v>
      </c>
      <c r="I836" s="41">
        <v>833</v>
      </c>
      <c r="J836" s="46">
        <f t="shared" ref="J836:J892" si="44">B836-I836</f>
        <v>-3</v>
      </c>
      <c r="O836" s="105">
        <v>57</v>
      </c>
      <c r="P836" s="103">
        <f>-(($U$2^2-O836^2)^(1/2))+$U$2</f>
        <v>1.83128017290073</v>
      </c>
    </row>
    <row r="837" ht="16.5" spans="2:16">
      <c r="B837" s="24">
        <v>831</v>
      </c>
      <c r="C837" s="67" t="s">
        <v>877</v>
      </c>
      <c r="D837" s="81" t="s">
        <v>1493</v>
      </c>
      <c r="E837" s="69">
        <v>10</v>
      </c>
      <c r="F837" s="70">
        <v>56</v>
      </c>
      <c r="G837" s="71">
        <f t="shared" si="42"/>
        <v>101.359832745915</v>
      </c>
      <c r="H837" s="72">
        <f t="shared" si="43"/>
        <v>101.359832745915</v>
      </c>
      <c r="I837" s="41">
        <v>834</v>
      </c>
      <c r="J837" s="46">
        <f t="shared" si="44"/>
        <v>-3</v>
      </c>
      <c r="O837" s="105">
        <v>56</v>
      </c>
      <c r="P837" s="103">
        <f>-(($U$2^2-O837^2)^(1/2))+$U$2</f>
        <v>1.76752485592135</v>
      </c>
    </row>
    <row r="838" ht="16.5" spans="2:16">
      <c r="B838" s="24">
        <v>832</v>
      </c>
      <c r="C838" s="67" t="s">
        <v>878</v>
      </c>
      <c r="D838" s="81" t="s">
        <v>1494</v>
      </c>
      <c r="E838" s="69">
        <v>10</v>
      </c>
      <c r="F838" s="70">
        <v>55</v>
      </c>
      <c r="G838" s="71">
        <f t="shared" si="42"/>
        <v>101.311639262791</v>
      </c>
      <c r="H838" s="72">
        <f t="shared" si="43"/>
        <v>101.311639262791</v>
      </c>
      <c r="I838" s="41">
        <v>835</v>
      </c>
      <c r="J838" s="46">
        <f t="shared" si="44"/>
        <v>-3</v>
      </c>
      <c r="O838" s="105">
        <v>55</v>
      </c>
      <c r="P838" s="103">
        <f>-(($U$2^2-O838^2)^(1/2))+$U$2</f>
        <v>1.70490241680795</v>
      </c>
    </row>
    <row r="839" ht="16.5" spans="2:16">
      <c r="B839" s="24">
        <v>833</v>
      </c>
      <c r="C839" s="67" t="s">
        <v>879</v>
      </c>
      <c r="D839" s="81" t="s">
        <v>879</v>
      </c>
      <c r="E839" s="69">
        <v>10</v>
      </c>
      <c r="F839" s="70">
        <v>54</v>
      </c>
      <c r="G839" s="71">
        <f t="shared" si="42"/>
        <v>101.264317444185</v>
      </c>
      <c r="H839" s="72">
        <f t="shared" si="43"/>
        <v>101.264317444185</v>
      </c>
      <c r="I839" s="41">
        <v>836</v>
      </c>
      <c r="J839" s="46">
        <f t="shared" si="44"/>
        <v>-3</v>
      </c>
      <c r="O839" s="105">
        <v>54</v>
      </c>
      <c r="P839" s="103">
        <f>-(($U$2^2-O839^2)^(1/2))+$U$2</f>
        <v>1.64341261544178</v>
      </c>
    </row>
    <row r="840" ht="16.5" spans="2:16">
      <c r="B840" s="24">
        <v>834</v>
      </c>
      <c r="C840" s="67" t="s">
        <v>880</v>
      </c>
      <c r="D840" s="81" t="s">
        <v>1495</v>
      </c>
      <c r="E840" s="69">
        <v>10</v>
      </c>
      <c r="F840" s="70">
        <v>53</v>
      </c>
      <c r="G840" s="71">
        <f t="shared" si="42"/>
        <v>101.217867108696</v>
      </c>
      <c r="H840" s="72">
        <f t="shared" si="43"/>
        <v>101.217867108696</v>
      </c>
      <c r="I840" s="41">
        <v>837</v>
      </c>
      <c r="J840" s="46">
        <f t="shared" si="44"/>
        <v>-3</v>
      </c>
      <c r="O840" s="105">
        <v>53</v>
      </c>
      <c r="P840" s="103">
        <f>-(($U$2^2-O840^2)^(1/2))+$U$2</f>
        <v>1.58305521611328</v>
      </c>
    </row>
    <row r="841" ht="16.5" spans="2:16">
      <c r="B841" s="24">
        <v>835</v>
      </c>
      <c r="C841" s="67" t="s">
        <v>881</v>
      </c>
      <c r="D841" s="81" t="s">
        <v>1496</v>
      </c>
      <c r="E841" s="69">
        <v>10</v>
      </c>
      <c r="F841" s="70">
        <v>52</v>
      </c>
      <c r="G841" s="71">
        <f t="shared" si="42"/>
        <v>101.172288078316</v>
      </c>
      <c r="H841" s="72">
        <f t="shared" si="43"/>
        <v>101.172288078316</v>
      </c>
      <c r="I841" s="41">
        <v>838</v>
      </c>
      <c r="J841" s="46">
        <f t="shared" si="44"/>
        <v>-3</v>
      </c>
      <c r="O841" s="105">
        <v>52</v>
      </c>
      <c r="P841" s="103">
        <f>-(($U$2^2-O841^2)^(1/2))+$U$2</f>
        <v>1.52382998751739</v>
      </c>
    </row>
    <row r="842" ht="16.5" spans="2:16">
      <c r="B842" s="24">
        <v>836</v>
      </c>
      <c r="C842" s="67" t="s">
        <v>882</v>
      </c>
      <c r="D842" s="81" t="s">
        <v>1497</v>
      </c>
      <c r="E842" s="69">
        <v>10</v>
      </c>
      <c r="F842" s="70">
        <v>51</v>
      </c>
      <c r="G842" s="71">
        <f t="shared" si="42"/>
        <v>101.127580178421</v>
      </c>
      <c r="H842" s="72">
        <f t="shared" si="43"/>
        <v>101.127580178421</v>
      </c>
      <c r="I842" s="41">
        <v>839</v>
      </c>
      <c r="J842" s="46">
        <f t="shared" si="44"/>
        <v>-3</v>
      </c>
      <c r="O842" s="105">
        <v>51</v>
      </c>
      <c r="P842" s="103">
        <f>-(($U$2^2-O842^2)^(1/2))+$U$2</f>
        <v>1.4657367027487</v>
      </c>
    </row>
    <row r="843" ht="16.5" spans="2:16">
      <c r="B843" s="24">
        <v>837</v>
      </c>
      <c r="C843" s="67" t="s">
        <v>883</v>
      </c>
      <c r="D843" s="81" t="s">
        <v>1498</v>
      </c>
      <c r="E843" s="69">
        <v>10</v>
      </c>
      <c r="F843" s="70">
        <v>50</v>
      </c>
      <c r="G843" s="71">
        <f t="shared" si="42"/>
        <v>101.08374323777</v>
      </c>
      <c r="H843" s="72">
        <f t="shared" si="43"/>
        <v>101.08374323777</v>
      </c>
      <c r="I843" s="41">
        <v>840</v>
      </c>
      <c r="J843" s="46">
        <f t="shared" si="44"/>
        <v>-3</v>
      </c>
      <c r="O843" s="105">
        <v>50</v>
      </c>
      <c r="P843" s="103">
        <f>-(($U$2^2-O843^2)^(1/2))+$U$2</f>
        <v>1.40877513929797</v>
      </c>
    </row>
    <row r="844" ht="16.5" spans="2:16">
      <c r="B844" s="24">
        <v>838</v>
      </c>
      <c r="C844" s="67" t="s">
        <v>884</v>
      </c>
      <c r="D844" s="81" t="s">
        <v>1499</v>
      </c>
      <c r="E844" s="69">
        <v>10</v>
      </c>
      <c r="F844" s="70">
        <v>49</v>
      </c>
      <c r="G844" s="71">
        <f t="shared" si="42"/>
        <v>101.040777088501</v>
      </c>
      <c r="H844" s="72">
        <f t="shared" si="43"/>
        <v>101.040777088501</v>
      </c>
      <c r="I844" s="41">
        <v>841</v>
      </c>
      <c r="J844" s="46">
        <f t="shared" si="44"/>
        <v>-3</v>
      </c>
      <c r="O844" s="105">
        <v>49</v>
      </c>
      <c r="P844" s="103">
        <f>-(($U$2^2-O844^2)^(1/2))+$U$2</f>
        <v>1.35294507904666</v>
      </c>
    </row>
    <row r="845" ht="16.5" spans="2:16">
      <c r="B845" s="24">
        <v>839</v>
      </c>
      <c r="C845" s="67" t="s">
        <v>885</v>
      </c>
      <c r="D845" s="81" t="s">
        <v>1500</v>
      </c>
      <c r="E845" s="69">
        <v>10</v>
      </c>
      <c r="F845" s="70">
        <v>48</v>
      </c>
      <c r="G845" s="71">
        <f t="shared" si="42"/>
        <v>100.998681566131</v>
      </c>
      <c r="H845" s="72">
        <f t="shared" si="43"/>
        <v>100.998681566131</v>
      </c>
      <c r="I845" s="41">
        <v>842</v>
      </c>
      <c r="J845" s="46">
        <f t="shared" si="44"/>
        <v>-3</v>
      </c>
      <c r="O845" s="105">
        <v>48</v>
      </c>
      <c r="P845" s="103">
        <f>-(($U$2^2-O845^2)^(1/2))+$U$2</f>
        <v>1.29824630826408</v>
      </c>
    </row>
    <row r="846" ht="16.5" spans="2:16">
      <c r="B846" s="24">
        <v>840</v>
      </c>
      <c r="C846" s="67" t="s">
        <v>886</v>
      </c>
      <c r="D846" s="81" t="s">
        <v>1501</v>
      </c>
      <c r="E846" s="69">
        <v>10</v>
      </c>
      <c r="F846" s="70">
        <v>47</v>
      </c>
      <c r="G846" s="71">
        <f t="shared" si="42"/>
        <v>100.957456509546</v>
      </c>
      <c r="H846" s="72">
        <f t="shared" si="43"/>
        <v>100.957456509546</v>
      </c>
      <c r="I846" s="41">
        <v>843</v>
      </c>
      <c r="J846" s="46">
        <f t="shared" si="44"/>
        <v>-3</v>
      </c>
      <c r="O846" s="105">
        <v>47</v>
      </c>
      <c r="P846" s="103">
        <f>-(($U$2^2-O846^2)^(1/2))+$U$2</f>
        <v>1.24467861760195</v>
      </c>
    </row>
    <row r="847" ht="16.5" spans="2:16">
      <c r="B847" s="24">
        <v>841</v>
      </c>
      <c r="C847" s="67" t="s">
        <v>887</v>
      </c>
      <c r="D847" s="81" t="s">
        <v>1502</v>
      </c>
      <c r="E847" s="69">
        <v>10</v>
      </c>
      <c r="F847" s="70">
        <v>46</v>
      </c>
      <c r="G847" s="71">
        <f t="shared" si="42"/>
        <v>100.917101761007</v>
      </c>
      <c r="H847" s="72">
        <f t="shared" si="43"/>
        <v>100.917101761007</v>
      </c>
      <c r="I847" s="41">
        <v>844</v>
      </c>
      <c r="J847" s="46">
        <f t="shared" si="44"/>
        <v>-3</v>
      </c>
      <c r="O847" s="105">
        <v>46</v>
      </c>
      <c r="P847" s="103">
        <f>-(($U$2^2-O847^2)^(1/2))+$U$2</f>
        <v>1.19224180209153</v>
      </c>
    </row>
    <row r="848" ht="16.5" spans="2:16">
      <c r="B848" s="24">
        <v>842</v>
      </c>
      <c r="C848" s="67" t="s">
        <v>888</v>
      </c>
      <c r="D848" s="81" t="s">
        <v>1503</v>
      </c>
      <c r="E848" s="69">
        <v>10</v>
      </c>
      <c r="F848" s="70">
        <v>45</v>
      </c>
      <c r="G848" s="71">
        <f t="shared" si="42"/>
        <v>100.877617166137</v>
      </c>
      <c r="H848" s="72">
        <f t="shared" si="43"/>
        <v>100.877617166137</v>
      </c>
      <c r="I848" s="41">
        <v>845</v>
      </c>
      <c r="J848" s="46">
        <f t="shared" si="44"/>
        <v>-3</v>
      </c>
      <c r="O848" s="105">
        <v>45</v>
      </c>
      <c r="P848" s="103">
        <f>-(($U$2^2-O848^2)^(1/2))+$U$2</f>
        <v>1.140935661139</v>
      </c>
    </row>
    <row r="849" ht="16.5" spans="2:16">
      <c r="B849" s="24">
        <v>843</v>
      </c>
      <c r="C849" s="67" t="s">
        <v>889</v>
      </c>
      <c r="D849" s="81" t="s">
        <v>1504</v>
      </c>
      <c r="E849" s="69">
        <v>10</v>
      </c>
      <c r="F849" s="70">
        <v>44</v>
      </c>
      <c r="G849" s="71">
        <f t="shared" si="42"/>
        <v>100.839002573927</v>
      </c>
      <c r="H849" s="72">
        <f t="shared" si="43"/>
        <v>100.839002573927</v>
      </c>
      <c r="I849" s="41">
        <v>846</v>
      </c>
      <c r="J849" s="46">
        <f t="shared" si="44"/>
        <v>-3</v>
      </c>
      <c r="O849" s="105">
        <v>44</v>
      </c>
      <c r="P849" s="103">
        <f>-(($U$2^2-O849^2)^(1/2))+$U$2</f>
        <v>1.09075999852166</v>
      </c>
    </row>
    <row r="850" ht="16.5" spans="2:16">
      <c r="B850" s="24">
        <v>844</v>
      </c>
      <c r="C850" s="67" t="s">
        <v>890</v>
      </c>
      <c r="D850" s="81" t="s">
        <v>1505</v>
      </c>
      <c r="E850" s="69">
        <v>10</v>
      </c>
      <c r="F850" s="70">
        <v>43</v>
      </c>
      <c r="G850" s="71">
        <f t="shared" si="42"/>
        <v>100.801257836727</v>
      </c>
      <c r="H850" s="72">
        <f t="shared" si="43"/>
        <v>100.801257836727</v>
      </c>
      <c r="I850" s="41">
        <v>847</v>
      </c>
      <c r="J850" s="46">
        <f t="shared" si="44"/>
        <v>-3</v>
      </c>
      <c r="O850" s="105">
        <v>43</v>
      </c>
      <c r="P850" s="103">
        <f>-(($U$2^2-O850^2)^(1/2))+$U$2</f>
        <v>1.04171462238423</v>
      </c>
    </row>
    <row r="851" ht="16.5" spans="2:16">
      <c r="B851" s="24">
        <v>845</v>
      </c>
      <c r="C851" s="67" t="s">
        <v>891</v>
      </c>
      <c r="D851" s="81" t="s">
        <v>1506</v>
      </c>
      <c r="E851" s="69">
        <v>10</v>
      </c>
      <c r="F851" s="70">
        <v>42</v>
      </c>
      <c r="G851" s="71">
        <f t="shared" si="42"/>
        <v>100.764382810246</v>
      </c>
      <c r="H851" s="72">
        <f t="shared" si="43"/>
        <v>100.764382810246</v>
      </c>
      <c r="I851" s="41">
        <v>848</v>
      </c>
      <c r="J851" s="46">
        <f t="shared" si="44"/>
        <v>-3</v>
      </c>
      <c r="O851" s="105">
        <v>42</v>
      </c>
      <c r="P851" s="103">
        <f>-(($U$2^2-O851^2)^(1/2))+$U$2</f>
        <v>0.993799345235743</v>
      </c>
    </row>
    <row r="852" ht="16.5" spans="2:16">
      <c r="B852" s="24">
        <v>846</v>
      </c>
      <c r="C852" s="67" t="s">
        <v>892</v>
      </c>
      <c r="D852" s="81" t="s">
        <v>1507</v>
      </c>
      <c r="E852" s="69">
        <v>10</v>
      </c>
      <c r="F852" s="70">
        <v>41</v>
      </c>
      <c r="G852" s="71">
        <f t="shared" si="42"/>
        <v>100.728377353548</v>
      </c>
      <c r="H852" s="72">
        <f t="shared" si="43"/>
        <v>100.728377353548</v>
      </c>
      <c r="I852" s="41">
        <v>849</v>
      </c>
      <c r="J852" s="46">
        <f t="shared" si="44"/>
        <v>-3</v>
      </c>
      <c r="O852" s="105">
        <v>41</v>
      </c>
      <c r="P852" s="103">
        <f>-(($U$2^2-O852^2)^(1/2))+$U$2</f>
        <v>0.947013983944657</v>
      </c>
    </row>
    <row r="853" ht="16.5" spans="2:16">
      <c r="B853" s="24">
        <v>847</v>
      </c>
      <c r="C853" s="67" t="s">
        <v>893</v>
      </c>
      <c r="D853" s="81" t="s">
        <v>1508</v>
      </c>
      <c r="E853" s="69">
        <v>10</v>
      </c>
      <c r="F853" s="70">
        <v>40</v>
      </c>
      <c r="G853" s="71">
        <f t="shared" si="42"/>
        <v>100.693241329051</v>
      </c>
      <c r="H853" s="72">
        <f t="shared" si="43"/>
        <v>100.693241329051</v>
      </c>
      <c r="I853" s="41">
        <v>850</v>
      </c>
      <c r="J853" s="46">
        <f t="shared" si="44"/>
        <v>-3</v>
      </c>
      <c r="O853" s="105">
        <v>40</v>
      </c>
      <c r="P853" s="103">
        <f>-(($U$2^2-O853^2)^(1/2))+$U$2</f>
        <v>0.901358359736832</v>
      </c>
    </row>
    <row r="854" ht="16.5" spans="2:16">
      <c r="B854" s="24">
        <v>848</v>
      </c>
      <c r="C854" s="67" t="s">
        <v>894</v>
      </c>
      <c r="D854" s="81" t="s">
        <v>1509</v>
      </c>
      <c r="E854" s="69">
        <v>10</v>
      </c>
      <c r="F854" s="70">
        <v>39</v>
      </c>
      <c r="G854" s="71">
        <f t="shared" si="42"/>
        <v>100.658974602522</v>
      </c>
      <c r="H854" s="72">
        <f t="shared" si="43"/>
        <v>100.658974602522</v>
      </c>
      <c r="I854" s="41">
        <v>851</v>
      </c>
      <c r="J854" s="46">
        <f t="shared" si="44"/>
        <v>-3</v>
      </c>
      <c r="O854" s="105">
        <v>39</v>
      </c>
      <c r="P854" s="103">
        <f>-(($U$2^2-O854^2)^(1/2))+$U$2</f>
        <v>0.856832298190966</v>
      </c>
    </row>
    <row r="855" ht="16.5" spans="2:16">
      <c r="B855" s="24">
        <v>849</v>
      </c>
      <c r="C855" s="67" t="s">
        <v>895</v>
      </c>
      <c r="D855" s="81" t="s">
        <v>1510</v>
      </c>
      <c r="E855" s="69">
        <v>10</v>
      </c>
      <c r="F855" s="70">
        <v>38</v>
      </c>
      <c r="G855" s="71">
        <f t="shared" si="42"/>
        <v>100.625577043077</v>
      </c>
      <c r="H855" s="72">
        <f t="shared" si="43"/>
        <v>100.625577043077</v>
      </c>
      <c r="I855" s="41">
        <v>852</v>
      </c>
      <c r="J855" s="46">
        <f t="shared" si="44"/>
        <v>-3</v>
      </c>
      <c r="O855" s="105">
        <v>38</v>
      </c>
      <c r="P855" s="103">
        <f>-(($U$2^2-O855^2)^(1/2))+$U$2</f>
        <v>0.813435629235869</v>
      </c>
    </row>
    <row r="856" ht="16.5" spans="2:16">
      <c r="B856" s="24">
        <v>850</v>
      </c>
      <c r="C856" s="67" t="s">
        <v>896</v>
      </c>
      <c r="D856" s="81" t="s">
        <v>1511</v>
      </c>
      <c r="E856" s="69">
        <v>10</v>
      </c>
      <c r="F856" s="70">
        <v>37</v>
      </c>
      <c r="G856" s="71">
        <f t="shared" si="42"/>
        <v>100.593048523175</v>
      </c>
      <c r="H856" s="72">
        <f t="shared" si="43"/>
        <v>100.593048523175</v>
      </c>
      <c r="I856" s="41">
        <v>853</v>
      </c>
      <c r="J856" s="46">
        <f t="shared" si="44"/>
        <v>-3</v>
      </c>
      <c r="O856" s="105">
        <v>37</v>
      </c>
      <c r="P856" s="103">
        <f>-(($U$2^2-O856^2)^(1/2))+$U$2</f>
        <v>0.771168187146941</v>
      </c>
    </row>
    <row r="857" ht="16.5" spans="2:16">
      <c r="B857" s="24">
        <v>851</v>
      </c>
      <c r="C857" s="67" t="s">
        <v>897</v>
      </c>
      <c r="D857" s="81" t="s">
        <v>1512</v>
      </c>
      <c r="E857" s="69">
        <v>10</v>
      </c>
      <c r="F857" s="70">
        <v>36</v>
      </c>
      <c r="G857" s="71">
        <f t="shared" si="42"/>
        <v>100.561388918621</v>
      </c>
      <c r="H857" s="72">
        <f t="shared" si="43"/>
        <v>100.561388918621</v>
      </c>
      <c r="I857" s="41">
        <v>854</v>
      </c>
      <c r="J857" s="46">
        <f t="shared" si="44"/>
        <v>-3</v>
      </c>
      <c r="O857" s="105">
        <v>36</v>
      </c>
      <c r="P857" s="103">
        <f>-(($U$2^2-O857^2)^(1/2))+$U$2</f>
        <v>0.730029810542987</v>
      </c>
    </row>
    <row r="858" ht="16.5" spans="2:16">
      <c r="B858" s="24">
        <v>852</v>
      </c>
      <c r="C858" s="67" t="s">
        <v>898</v>
      </c>
      <c r="D858" s="81" t="s">
        <v>1513</v>
      </c>
      <c r="E858" s="69">
        <v>10</v>
      </c>
      <c r="F858" s="70">
        <v>35</v>
      </c>
      <c r="G858" s="71">
        <f t="shared" si="42"/>
        <v>100.530598108556</v>
      </c>
      <c r="H858" s="72">
        <f t="shared" si="43"/>
        <v>100.530598108556</v>
      </c>
      <c r="I858" s="41">
        <v>855</v>
      </c>
      <c r="J858" s="46">
        <f t="shared" si="44"/>
        <v>-3</v>
      </c>
      <c r="O858" s="105">
        <v>35</v>
      </c>
      <c r="P858" s="103">
        <f>-(($U$2^2-O858^2)^(1/2))+$U$2</f>
        <v>0.690020342383377</v>
      </c>
    </row>
    <row r="859" ht="16.5" spans="2:16">
      <c r="B859" s="24">
        <v>853</v>
      </c>
      <c r="C859" s="67" t="s">
        <v>899</v>
      </c>
      <c r="D859" s="81" t="s">
        <v>1514</v>
      </c>
      <c r="E859" s="69">
        <v>10</v>
      </c>
      <c r="F859" s="70">
        <v>34</v>
      </c>
      <c r="G859" s="71">
        <f t="shared" ref="G859:G892" si="45">H859</f>
        <v>100.500675975463</v>
      </c>
      <c r="H859" s="72">
        <f t="shared" ref="H859:H892" si="46">P859*($Q$91-$Q$892)/($P$91-$P$892)+$Q$892-$P$892*($Q$91-$Q$892)/($P$91-$P$892)</f>
        <v>100.500675975463</v>
      </c>
      <c r="I859" s="41">
        <v>856</v>
      </c>
      <c r="J859" s="46">
        <f t="shared" si="44"/>
        <v>-3</v>
      </c>
      <c r="O859" s="105">
        <v>34</v>
      </c>
      <c r="P859" s="103">
        <f>-(($U$2^2-O859^2)^(1/2))+$U$2</f>
        <v>0.651139629964973</v>
      </c>
    </row>
    <row r="860" ht="16.5" spans="2:16">
      <c r="B860" s="24">
        <v>854</v>
      </c>
      <c r="C860" s="67" t="s">
        <v>900</v>
      </c>
      <c r="D860" s="81" t="s">
        <v>1515</v>
      </c>
      <c r="E860" s="69">
        <v>10</v>
      </c>
      <c r="F860" s="70">
        <v>33</v>
      </c>
      <c r="G860" s="71">
        <f t="shared" si="45"/>
        <v>100.471622405158</v>
      </c>
      <c r="H860" s="72">
        <f t="shared" si="46"/>
        <v>100.471622405158</v>
      </c>
      <c r="I860" s="41">
        <v>857</v>
      </c>
      <c r="J860" s="46">
        <f t="shared" si="44"/>
        <v>-3</v>
      </c>
      <c r="O860" s="105">
        <v>33</v>
      </c>
      <c r="P860" s="103">
        <f>-(($U$2^2-O860^2)^(1/2))+$U$2</f>
        <v>0.613387524918721</v>
      </c>
    </row>
    <row r="861" ht="16.5" spans="2:16">
      <c r="B861" s="24">
        <v>855</v>
      </c>
      <c r="C861" s="67" t="s">
        <v>901</v>
      </c>
      <c r="D861" s="81" t="s">
        <v>1516</v>
      </c>
      <c r="E861" s="69">
        <v>10</v>
      </c>
      <c r="F861" s="70">
        <v>32</v>
      </c>
      <c r="G861" s="71">
        <f t="shared" si="45"/>
        <v>100.443437286793</v>
      </c>
      <c r="H861" s="72">
        <f t="shared" si="46"/>
        <v>100.443437286793</v>
      </c>
      <c r="I861" s="41">
        <v>858</v>
      </c>
      <c r="J861" s="46">
        <f t="shared" si="44"/>
        <v>-3</v>
      </c>
      <c r="O861" s="105">
        <v>32</v>
      </c>
      <c r="P861" s="103">
        <f>-(($U$2^2-O861^2)^(1/2))+$U$2</f>
        <v>0.576763883207718</v>
      </c>
    </row>
    <row r="862" ht="16.5" spans="2:16">
      <c r="B862" s="24">
        <v>856</v>
      </c>
      <c r="C862" s="67" t="s">
        <v>902</v>
      </c>
      <c r="D862" s="81" t="s">
        <v>1517</v>
      </c>
      <c r="E862" s="69">
        <v>10</v>
      </c>
      <c r="F862" s="70">
        <v>31</v>
      </c>
      <c r="G862" s="71">
        <f t="shared" si="45"/>
        <v>100.41612051285</v>
      </c>
      <c r="H862" s="72">
        <f t="shared" si="46"/>
        <v>100.41612051285</v>
      </c>
      <c r="I862" s="41">
        <v>859</v>
      </c>
      <c r="J862" s="46">
        <f t="shared" si="44"/>
        <v>-3</v>
      </c>
      <c r="O862" s="105">
        <v>31</v>
      </c>
      <c r="P862" s="103">
        <f>-(($U$2^2-O862^2)^(1/2))+$U$2</f>
        <v>0.541268565123687</v>
      </c>
    </row>
    <row r="863" ht="16.5" spans="2:16">
      <c r="B863" s="24">
        <v>857</v>
      </c>
      <c r="C863" s="67" t="s">
        <v>903</v>
      </c>
      <c r="D863" s="81" t="s">
        <v>1518</v>
      </c>
      <c r="E863" s="69">
        <v>10</v>
      </c>
      <c r="F863" s="70">
        <v>30</v>
      </c>
      <c r="G863" s="71">
        <f t="shared" si="45"/>
        <v>100.389671979139</v>
      </c>
      <c r="H863" s="72">
        <f t="shared" si="46"/>
        <v>100.389671979139</v>
      </c>
      <c r="I863" s="41">
        <v>860</v>
      </c>
      <c r="J863" s="46">
        <f t="shared" si="44"/>
        <v>-3</v>
      </c>
      <c r="O863" s="105">
        <v>30</v>
      </c>
      <c r="P863" s="103">
        <f>-(($U$2^2-O863^2)^(1/2))+$U$2</f>
        <v>0.506901435284362</v>
      </c>
    </row>
    <row r="864" ht="16.5" spans="2:16">
      <c r="B864" s="24">
        <v>858</v>
      </c>
      <c r="C864" s="67" t="s">
        <v>904</v>
      </c>
      <c r="D864" s="81" t="s">
        <v>1519</v>
      </c>
      <c r="E864" s="69">
        <v>10</v>
      </c>
      <c r="F864" s="70">
        <v>29</v>
      </c>
      <c r="G864" s="71">
        <f t="shared" si="45"/>
        <v>100.364091584801</v>
      </c>
      <c r="H864" s="72">
        <f t="shared" si="46"/>
        <v>100.364091584801</v>
      </c>
      <c r="I864" s="41">
        <v>861</v>
      </c>
      <c r="J864" s="46">
        <f t="shared" si="44"/>
        <v>-3</v>
      </c>
      <c r="O864" s="105">
        <v>29</v>
      </c>
      <c r="P864" s="103">
        <f>-(($U$2^2-O864^2)^(1/2))+$U$2</f>
        <v>0.473662362631671</v>
      </c>
    </row>
    <row r="865" ht="16.5" spans="2:16">
      <c r="B865" s="24">
        <v>859</v>
      </c>
      <c r="C865" s="67" t="s">
        <v>905</v>
      </c>
      <c r="D865" s="81" t="s">
        <v>1520</v>
      </c>
      <c r="E865" s="69">
        <v>10</v>
      </c>
      <c r="F865" s="70">
        <v>28</v>
      </c>
      <c r="G865" s="71">
        <f t="shared" si="45"/>
        <v>100.3393792323</v>
      </c>
      <c r="H865" s="72">
        <f t="shared" si="46"/>
        <v>100.3393792323</v>
      </c>
      <c r="I865" s="41">
        <v>862</v>
      </c>
      <c r="J865" s="46">
        <f t="shared" si="44"/>
        <v>-3</v>
      </c>
      <c r="O865" s="105">
        <v>28</v>
      </c>
      <c r="P865" s="103">
        <f>-(($U$2^2-O865^2)^(1/2))+$U$2</f>
        <v>0.441551220428096</v>
      </c>
    </row>
    <row r="866" ht="16.5" spans="2:16">
      <c r="B866" s="24">
        <v>860</v>
      </c>
      <c r="C866" s="67" t="s">
        <v>906</v>
      </c>
      <c r="D866" s="81" t="s">
        <v>1521</v>
      </c>
      <c r="E866" s="69">
        <v>10</v>
      </c>
      <c r="F866" s="70">
        <v>27</v>
      </c>
      <c r="G866" s="71">
        <f t="shared" si="45"/>
        <v>100.315534827423</v>
      </c>
      <c r="H866" s="72">
        <f t="shared" si="46"/>
        <v>100.315534827423</v>
      </c>
      <c r="I866" s="41">
        <v>863</v>
      </c>
      <c r="J866" s="46">
        <f t="shared" si="44"/>
        <v>-3</v>
      </c>
      <c r="O866" s="105">
        <v>27</v>
      </c>
      <c r="P866" s="103">
        <f>-(($U$2^2-O866^2)^(1/2))+$U$2</f>
        <v>0.410567886255194</v>
      </c>
    </row>
    <row r="867" ht="16.5" spans="2:16">
      <c r="B867" s="24">
        <v>861</v>
      </c>
      <c r="C867" s="67" t="s">
        <v>907</v>
      </c>
      <c r="D867" s="81" t="s">
        <v>1522</v>
      </c>
      <c r="E867" s="69">
        <v>10</v>
      </c>
      <c r="F867" s="70">
        <v>26</v>
      </c>
      <c r="G867" s="71">
        <f t="shared" si="45"/>
        <v>100.292558279282</v>
      </c>
      <c r="H867" s="72">
        <f t="shared" si="46"/>
        <v>100.292558279282</v>
      </c>
      <c r="I867" s="41">
        <v>864</v>
      </c>
      <c r="J867" s="46">
        <f t="shared" si="44"/>
        <v>-3</v>
      </c>
      <c r="O867" s="105">
        <v>26</v>
      </c>
      <c r="P867" s="103">
        <f>-(($U$2^2-O867^2)^(1/2))+$U$2</f>
        <v>0.380712242010873</v>
      </c>
    </row>
    <row r="868" ht="16.5" spans="2:16">
      <c r="B868" s="24">
        <v>862</v>
      </c>
      <c r="C868" s="67" t="s">
        <v>908</v>
      </c>
      <c r="D868" s="81" t="s">
        <v>1523</v>
      </c>
      <c r="E868" s="69">
        <v>10</v>
      </c>
      <c r="F868" s="70">
        <v>25</v>
      </c>
      <c r="G868" s="71">
        <f t="shared" si="45"/>
        <v>100.270449500305</v>
      </c>
      <c r="H868" s="72">
        <f t="shared" si="46"/>
        <v>100.270449500305</v>
      </c>
      <c r="I868" s="41">
        <v>865</v>
      </c>
      <c r="J868" s="46">
        <f t="shared" si="44"/>
        <v>-3</v>
      </c>
      <c r="O868" s="105">
        <v>25</v>
      </c>
      <c r="P868" s="103">
        <f>-(($U$2^2-O868^2)^(1/2))+$U$2</f>
        <v>0.351984173906885</v>
      </c>
    </row>
    <row r="869" ht="16.5" spans="2:16">
      <c r="B869" s="24">
        <v>863</v>
      </c>
      <c r="C869" s="67" t="s">
        <v>909</v>
      </c>
      <c r="D869" s="81" t="s">
        <v>1524</v>
      </c>
      <c r="E869" s="69">
        <v>10</v>
      </c>
      <c r="F869" s="70">
        <v>24</v>
      </c>
      <c r="G869" s="71">
        <f t="shared" si="45"/>
        <v>100.249208406242</v>
      </c>
      <c r="H869" s="72">
        <f t="shared" si="46"/>
        <v>100.249208406242</v>
      </c>
      <c r="I869" s="41">
        <v>866</v>
      </c>
      <c r="J869" s="46">
        <f t="shared" si="44"/>
        <v>-3</v>
      </c>
      <c r="O869" s="105">
        <v>24</v>
      </c>
      <c r="P869" s="103">
        <f>-(($U$2^2-O869^2)^(1/2))+$U$2</f>
        <v>0.324383572467354</v>
      </c>
    </row>
    <row r="870" ht="16.5" spans="2:16">
      <c r="B870" s="24">
        <v>864</v>
      </c>
      <c r="C870" s="67" t="s">
        <v>910</v>
      </c>
      <c r="D870" s="81" t="s">
        <v>1525</v>
      </c>
      <c r="E870" s="69">
        <v>10</v>
      </c>
      <c r="F870" s="70">
        <v>23</v>
      </c>
      <c r="G870" s="71">
        <f t="shared" si="45"/>
        <v>100.228834916157</v>
      </c>
      <c r="H870" s="72">
        <f t="shared" si="46"/>
        <v>100.228834916157</v>
      </c>
      <c r="I870" s="41">
        <v>867</v>
      </c>
      <c r="J870" s="46">
        <f t="shared" si="44"/>
        <v>-3</v>
      </c>
      <c r="O870" s="105">
        <v>23</v>
      </c>
      <c r="P870" s="103">
        <f>-(($U$2^2-O870^2)^(1/2))+$U$2</f>
        <v>0.297910332526044</v>
      </c>
    </row>
    <row r="871" ht="16.5" spans="2:16">
      <c r="B871" s="24">
        <v>865</v>
      </c>
      <c r="C871" s="67" t="s">
        <v>911</v>
      </c>
      <c r="D871" s="81" t="s">
        <v>1526</v>
      </c>
      <c r="E871" s="69">
        <v>10</v>
      </c>
      <c r="F871" s="70">
        <v>22</v>
      </c>
      <c r="G871" s="71">
        <f t="shared" si="45"/>
        <v>100.209328952432</v>
      </c>
      <c r="H871" s="72">
        <f t="shared" si="46"/>
        <v>100.209328952432</v>
      </c>
      <c r="I871" s="41">
        <v>868</v>
      </c>
      <c r="J871" s="46">
        <f t="shared" si="44"/>
        <v>-3</v>
      </c>
      <c r="O871" s="105">
        <v>22</v>
      </c>
      <c r="P871" s="103">
        <f>-(($U$2^2-O871^2)^(1/2))+$U$2</f>
        <v>0.272564353224425</v>
      </c>
    </row>
    <row r="872" ht="16.5" spans="2:16">
      <c r="B872" s="24">
        <v>866</v>
      </c>
      <c r="C872" s="67" t="s">
        <v>912</v>
      </c>
      <c r="D872" s="81" t="s">
        <v>1527</v>
      </c>
      <c r="E872" s="69">
        <v>10</v>
      </c>
      <c r="F872" s="70">
        <v>21</v>
      </c>
      <c r="G872" s="71">
        <f t="shared" si="45"/>
        <v>100.190690440761</v>
      </c>
      <c r="H872" s="72">
        <f t="shared" si="46"/>
        <v>100.190690440761</v>
      </c>
      <c r="I872" s="41">
        <v>869</v>
      </c>
      <c r="J872" s="46">
        <f t="shared" si="44"/>
        <v>-3</v>
      </c>
      <c r="O872" s="105">
        <v>21</v>
      </c>
      <c r="P872" s="103">
        <f>-(($U$2^2-O872^2)^(1/2))+$U$2</f>
        <v>0.248345538010312</v>
      </c>
    </row>
    <row r="873" ht="16.5" spans="2:16">
      <c r="B873" s="24">
        <v>868</v>
      </c>
      <c r="C873" s="67" t="s">
        <v>913</v>
      </c>
      <c r="D873" s="81" t="s">
        <v>1528</v>
      </c>
      <c r="E873" s="69">
        <v>10</v>
      </c>
      <c r="F873" s="70">
        <v>20</v>
      </c>
      <c r="G873" s="71">
        <f t="shared" si="45"/>
        <v>100.172919310151</v>
      </c>
      <c r="H873" s="72">
        <f t="shared" si="46"/>
        <v>100.172919310151</v>
      </c>
      <c r="I873" s="41">
        <v>870</v>
      </c>
      <c r="J873" s="46">
        <f t="shared" si="44"/>
        <v>-2</v>
      </c>
      <c r="O873" s="105">
        <v>20</v>
      </c>
      <c r="P873" s="103">
        <f>-(($U$2^2-O873^2)^(1/2))+$U$2</f>
        <v>0.225253794635137</v>
      </c>
    </row>
    <row r="874" ht="16.5" spans="2:16">
      <c r="B874" s="24">
        <v>869</v>
      </c>
      <c r="C874" s="67" t="s">
        <v>914</v>
      </c>
      <c r="D874" s="81" t="s">
        <v>1529</v>
      </c>
      <c r="E874" s="69">
        <v>10</v>
      </c>
      <c r="F874" s="70">
        <v>19</v>
      </c>
      <c r="G874" s="71">
        <f t="shared" si="45"/>
        <v>100.156015492918</v>
      </c>
      <c r="H874" s="72">
        <f t="shared" si="46"/>
        <v>100.156015492918</v>
      </c>
      <c r="I874" s="41">
        <v>871</v>
      </c>
      <c r="J874" s="46">
        <f t="shared" si="44"/>
        <v>-2</v>
      </c>
      <c r="O874" s="105">
        <v>19</v>
      </c>
      <c r="P874" s="103">
        <f>-(($U$2^2-O874^2)^(1/2))+$U$2</f>
        <v>0.203289035153034</v>
      </c>
    </row>
    <row r="875" ht="16.5" spans="2:16">
      <c r="B875" s="24">
        <v>871</v>
      </c>
      <c r="C875" s="67" t="s">
        <v>915</v>
      </c>
      <c r="D875" s="81" t="s">
        <v>1530</v>
      </c>
      <c r="E875" s="69">
        <v>10</v>
      </c>
      <c r="F875" s="70">
        <v>18</v>
      </c>
      <c r="G875" s="71">
        <f t="shared" si="45"/>
        <v>100.139978924692</v>
      </c>
      <c r="H875" s="72">
        <f t="shared" si="46"/>
        <v>100.139978924692</v>
      </c>
      <c r="I875" s="41">
        <v>872</v>
      </c>
      <c r="J875" s="46">
        <f t="shared" si="44"/>
        <v>-1</v>
      </c>
      <c r="O875" s="105">
        <v>18</v>
      </c>
      <c r="P875" s="103">
        <f>-(($U$2^2-O875^2)^(1/2))+$U$2</f>
        <v>0.182451175918686</v>
      </c>
    </row>
    <row r="876" ht="16.5" spans="2:16">
      <c r="B876" s="24">
        <v>873</v>
      </c>
      <c r="C876" s="67" t="s">
        <v>916</v>
      </c>
      <c r="D876" s="81" t="s">
        <v>1531</v>
      </c>
      <c r="E876" s="69">
        <v>10</v>
      </c>
      <c r="F876" s="70">
        <v>17</v>
      </c>
      <c r="G876" s="71">
        <f t="shared" si="45"/>
        <v>100.124809544408</v>
      </c>
      <c r="H876" s="72">
        <f t="shared" si="46"/>
        <v>100.124809544408</v>
      </c>
      <c r="I876" s="41">
        <v>873</v>
      </c>
      <c r="J876" s="46">
        <f t="shared" si="44"/>
        <v>0</v>
      </c>
      <c r="O876" s="105">
        <v>17</v>
      </c>
      <c r="P876" s="103">
        <f>-(($U$2^2-O876^2)^(1/2))+$U$2</f>
        <v>0.162740137585843</v>
      </c>
    </row>
    <row r="877" ht="16.5" spans="2:16">
      <c r="B877" s="24">
        <v>874</v>
      </c>
      <c r="C877" s="67" t="s">
        <v>917</v>
      </c>
      <c r="D877" s="81" t="s">
        <v>1532</v>
      </c>
      <c r="E877" s="69">
        <v>10</v>
      </c>
      <c r="F877" s="70">
        <v>16</v>
      </c>
      <c r="G877" s="71">
        <f t="shared" si="45"/>
        <v>100.110507294309</v>
      </c>
      <c r="H877" s="72">
        <f t="shared" si="46"/>
        <v>100.110507294309</v>
      </c>
      <c r="I877" s="41">
        <v>874</v>
      </c>
      <c r="J877" s="46">
        <f t="shared" si="44"/>
        <v>0</v>
      </c>
      <c r="O877" s="105">
        <v>16</v>
      </c>
      <c r="P877" s="103">
        <f>-(($U$2^2-O877^2)^(1/2))+$U$2</f>
        <v>0.144155845105729</v>
      </c>
    </row>
    <row r="878" ht="16.5" spans="2:16">
      <c r="B878" s="24">
        <v>875</v>
      </c>
      <c r="C878" s="67" t="s">
        <v>918</v>
      </c>
      <c r="D878" s="81" t="s">
        <v>1533</v>
      </c>
      <c r="E878" s="69">
        <v>10</v>
      </c>
      <c r="F878" s="70">
        <v>15</v>
      </c>
      <c r="G878" s="71">
        <f t="shared" si="45"/>
        <v>100.097072119945</v>
      </c>
      <c r="H878" s="72">
        <f t="shared" si="46"/>
        <v>100.097072119945</v>
      </c>
      <c r="I878" s="41">
        <v>875</v>
      </c>
      <c r="J878" s="46">
        <f t="shared" si="44"/>
        <v>0</v>
      </c>
      <c r="O878" s="105">
        <v>15</v>
      </c>
      <c r="P878" s="103">
        <f>-(($U$2^2-O878^2)^(1/2))+$U$2</f>
        <v>0.126698227725683</v>
      </c>
    </row>
    <row r="879" ht="16.5" spans="2:16">
      <c r="B879" s="24">
        <v>876</v>
      </c>
      <c r="C879" s="67" t="s">
        <v>919</v>
      </c>
      <c r="D879" s="81" t="s">
        <v>1534</v>
      </c>
      <c r="E879" s="69">
        <v>10</v>
      </c>
      <c r="F879" s="70">
        <v>14</v>
      </c>
      <c r="G879" s="71">
        <f t="shared" si="45"/>
        <v>100.084503970171</v>
      </c>
      <c r="H879" s="72">
        <f t="shared" si="46"/>
        <v>100.084503970171</v>
      </c>
      <c r="I879" s="41">
        <v>876</v>
      </c>
      <c r="J879" s="46">
        <f t="shared" si="44"/>
        <v>0</v>
      </c>
      <c r="O879" s="105">
        <v>14</v>
      </c>
      <c r="P879" s="103">
        <f>-(($U$2^2-O879^2)^(1/2))+$U$2</f>
        <v>0.110367218988245</v>
      </c>
    </row>
    <row r="880" ht="16.5" spans="2:16">
      <c r="B880" s="24">
        <v>877</v>
      </c>
      <c r="C880" s="67" t="s">
        <v>920</v>
      </c>
      <c r="D880" s="81" t="s">
        <v>1535</v>
      </c>
      <c r="E880" s="69">
        <v>10</v>
      </c>
      <c r="F880" s="70">
        <v>13</v>
      </c>
      <c r="G880" s="71">
        <f t="shared" si="45"/>
        <v>100.072802797146</v>
      </c>
      <c r="H880" s="72">
        <f t="shared" si="46"/>
        <v>100.072802797146</v>
      </c>
      <c r="I880" s="41">
        <v>877</v>
      </c>
      <c r="J880" s="46">
        <f t="shared" si="44"/>
        <v>0</v>
      </c>
      <c r="O880" s="105">
        <v>13</v>
      </c>
      <c r="P880" s="103">
        <f>-(($U$2^2-O880^2)^(1/2))+$U$2</f>
        <v>0.0951627567287687</v>
      </c>
    </row>
    <row r="881" ht="16.5" spans="2:16">
      <c r="B881" s="24">
        <v>878</v>
      </c>
      <c r="C881" s="67" t="s">
        <v>921</v>
      </c>
      <c r="D881" s="81" t="s">
        <v>921</v>
      </c>
      <c r="E881" s="69">
        <v>10</v>
      </c>
      <c r="F881" s="70">
        <v>12</v>
      </c>
      <c r="G881" s="71">
        <f t="shared" si="45"/>
        <v>100.061968556333</v>
      </c>
      <c r="H881" s="72">
        <f t="shared" si="46"/>
        <v>100.061968556333</v>
      </c>
      <c r="I881" s="41">
        <v>878</v>
      </c>
      <c r="J881" s="46">
        <f t="shared" si="44"/>
        <v>0</v>
      </c>
      <c r="O881" s="105">
        <v>12</v>
      </c>
      <c r="P881" s="103">
        <f>-(($U$2^2-O881^2)^(1/2))+$U$2</f>
        <v>0.0810847830754255</v>
      </c>
    </row>
    <row r="882" ht="16.5" spans="2:16">
      <c r="B882" s="24">
        <v>879</v>
      </c>
      <c r="C882" s="67" t="s">
        <v>922</v>
      </c>
      <c r="D882" s="81" t="s">
        <v>1536</v>
      </c>
      <c r="E882" s="69">
        <v>10</v>
      </c>
      <c r="F882" s="70">
        <v>11</v>
      </c>
      <c r="G882" s="71">
        <f t="shared" si="45"/>
        <v>100.052001206496</v>
      </c>
      <c r="H882" s="72">
        <f t="shared" si="46"/>
        <v>100.052001206496</v>
      </c>
      <c r="I882" s="41">
        <v>879</v>
      </c>
      <c r="J882" s="46">
        <f t="shared" si="44"/>
        <v>0</v>
      </c>
      <c r="O882" s="105">
        <v>11</v>
      </c>
      <c r="P882" s="103">
        <f>-(($U$2^2-O882^2)^(1/2))+$U$2</f>
        <v>0.0681332444476084</v>
      </c>
    </row>
    <row r="883" ht="16.5" spans="2:16">
      <c r="B883" s="24">
        <v>880</v>
      </c>
      <c r="C883" s="67" t="s">
        <v>923</v>
      </c>
      <c r="D883" s="81" t="s">
        <v>1537</v>
      </c>
      <c r="E883" s="69">
        <v>10</v>
      </c>
      <c r="F883" s="70">
        <v>10</v>
      </c>
      <c r="G883" s="71">
        <f t="shared" si="45"/>
        <v>100.042900709702</v>
      </c>
      <c r="H883" s="72">
        <f t="shared" si="46"/>
        <v>100.042900709702</v>
      </c>
      <c r="I883" s="41">
        <v>880</v>
      </c>
      <c r="J883" s="46">
        <f t="shared" si="44"/>
        <v>0</v>
      </c>
      <c r="O883" s="105">
        <v>10</v>
      </c>
      <c r="P883" s="103">
        <f>-(($U$2^2-O883^2)^(1/2))+$U$2</f>
        <v>0.0563080915546834</v>
      </c>
    </row>
    <row r="884" ht="16.5" spans="2:16">
      <c r="B884" s="24">
        <v>881</v>
      </c>
      <c r="C884" s="67" t="s">
        <v>924</v>
      </c>
      <c r="D884" s="81" t="s">
        <v>1538</v>
      </c>
      <c r="E884" s="69">
        <v>10</v>
      </c>
      <c r="F884" s="70">
        <v>9</v>
      </c>
      <c r="G884" s="71">
        <f t="shared" si="45"/>
        <v>100.034667031319</v>
      </c>
      <c r="H884" s="72">
        <f t="shared" si="46"/>
        <v>100.034667031319</v>
      </c>
      <c r="I884" s="41">
        <v>881</v>
      </c>
      <c r="J884" s="46">
        <f t="shared" si="44"/>
        <v>0</v>
      </c>
      <c r="O884" s="105">
        <v>9</v>
      </c>
      <c r="P884" s="103">
        <f>-(($U$2^2-O884^2)^(1/2))+$U$2</f>
        <v>0.0456092793954213</v>
      </c>
    </row>
    <row r="885" ht="16.5" spans="2:16">
      <c r="B885" s="24">
        <v>882</v>
      </c>
      <c r="C885" s="67" t="s">
        <v>925</v>
      </c>
      <c r="D885" s="81" t="s">
        <v>1539</v>
      </c>
      <c r="E885" s="69">
        <v>1</v>
      </c>
      <c r="F885" s="70">
        <v>8</v>
      </c>
      <c r="G885" s="71">
        <f t="shared" si="45"/>
        <v>100.027300140014</v>
      </c>
      <c r="H885" s="72">
        <f t="shared" si="46"/>
        <v>100.027300140014</v>
      </c>
      <c r="I885" s="41">
        <v>882</v>
      </c>
      <c r="J885" s="46">
        <f t="shared" si="44"/>
        <v>0</v>
      </c>
      <c r="O885" s="105">
        <v>8</v>
      </c>
      <c r="P885" s="103">
        <f>-(($U$2^2-O885^2)^(1/2))+$U$2</f>
        <v>0.0360367672570874</v>
      </c>
    </row>
    <row r="886" ht="16.5" spans="2:16">
      <c r="B886" s="24">
        <v>883</v>
      </c>
      <c r="C886" s="67" t="s">
        <v>926</v>
      </c>
      <c r="D886" s="81" t="s">
        <v>1540</v>
      </c>
      <c r="E886" s="69">
        <v>1</v>
      </c>
      <c r="F886" s="70">
        <v>7</v>
      </c>
      <c r="G886" s="71">
        <f t="shared" si="45"/>
        <v>100.020800007755</v>
      </c>
      <c r="H886" s="72">
        <f t="shared" si="46"/>
        <v>100.020800007755</v>
      </c>
      <c r="I886" s="41">
        <v>883</v>
      </c>
      <c r="J886" s="46">
        <f t="shared" si="44"/>
        <v>0</v>
      </c>
      <c r="O886" s="105">
        <v>7</v>
      </c>
      <c r="P886" s="103">
        <f>-(($U$2^2-O886^2)^(1/2))+$U$2</f>
        <v>0.027590518714419</v>
      </c>
    </row>
    <row r="887" ht="16.5" spans="2:16">
      <c r="B887" s="24">
        <v>884</v>
      </c>
      <c r="C887" s="67" t="s">
        <v>927</v>
      </c>
      <c r="D887" s="81" t="s">
        <v>1541</v>
      </c>
      <c r="E887" s="69">
        <v>1</v>
      </c>
      <c r="F887" s="70">
        <v>6</v>
      </c>
      <c r="G887" s="71">
        <f t="shared" si="45"/>
        <v>100.015166609809</v>
      </c>
      <c r="H887" s="72">
        <f t="shared" si="46"/>
        <v>100.015166609809</v>
      </c>
      <c r="I887" s="41">
        <v>884</v>
      </c>
      <c r="J887" s="46">
        <f t="shared" si="44"/>
        <v>0</v>
      </c>
      <c r="O887" s="105">
        <v>6</v>
      </c>
      <c r="P887" s="103">
        <f>-(($U$2^2-O887^2)^(1/2))+$U$2</f>
        <v>0.0202705016290565</v>
      </c>
    </row>
    <row r="888" ht="16.5" spans="2:16">
      <c r="B888" s="24">
        <v>885</v>
      </c>
      <c r="C888" s="67" t="s">
        <v>928</v>
      </c>
      <c r="D888" s="81" t="s">
        <v>1542</v>
      </c>
      <c r="E888" s="69">
        <v>1</v>
      </c>
      <c r="F888" s="70">
        <v>5</v>
      </c>
      <c r="G888" s="71">
        <f t="shared" si="45"/>
        <v>100.010399924742</v>
      </c>
      <c r="H888" s="72">
        <f t="shared" si="46"/>
        <v>100.010399924742</v>
      </c>
      <c r="I888" s="41">
        <v>885</v>
      </c>
      <c r="J888" s="46">
        <f t="shared" si="44"/>
        <v>0</v>
      </c>
      <c r="O888" s="105">
        <v>5</v>
      </c>
      <c r="P888" s="103">
        <f>-(($U$2^2-O888^2)^(1/2))+$U$2</f>
        <v>0.0140766881493164</v>
      </c>
    </row>
    <row r="889" ht="16.5" spans="2:16">
      <c r="B889" s="24">
        <v>886</v>
      </c>
      <c r="C889" s="67" t="s">
        <v>929</v>
      </c>
      <c r="D889" s="81" t="s">
        <v>1543</v>
      </c>
      <c r="E889" s="69">
        <v>1</v>
      </c>
      <c r="F889" s="70">
        <v>4</v>
      </c>
      <c r="G889" s="71">
        <f t="shared" si="45"/>
        <v>100.006499934417</v>
      </c>
      <c r="H889" s="72">
        <f t="shared" si="46"/>
        <v>100.006499934417</v>
      </c>
      <c r="I889" s="41">
        <v>886</v>
      </c>
      <c r="J889" s="46">
        <f t="shared" si="44"/>
        <v>0</v>
      </c>
      <c r="O889" s="105">
        <v>4</v>
      </c>
      <c r="P889" s="103">
        <f>-(($U$2^2-O889^2)^(1/2))+$U$2</f>
        <v>0.00900905470894031</v>
      </c>
    </row>
    <row r="890" ht="16.5" spans="2:16">
      <c r="B890" s="24">
        <v>887</v>
      </c>
      <c r="C890" s="67" t="s">
        <v>930</v>
      </c>
      <c r="D890" s="81" t="s">
        <v>1544</v>
      </c>
      <c r="E890" s="69">
        <v>1</v>
      </c>
      <c r="F890" s="70">
        <v>3</v>
      </c>
      <c r="G890" s="71">
        <f t="shared" si="45"/>
        <v>100.003466623995</v>
      </c>
      <c r="H890" s="72">
        <f t="shared" si="46"/>
        <v>100.003466623995</v>
      </c>
      <c r="I890" s="41">
        <v>887</v>
      </c>
      <c r="J890" s="46">
        <f t="shared" si="44"/>
        <v>0</v>
      </c>
      <c r="O890" s="105">
        <v>3</v>
      </c>
      <c r="P890" s="103">
        <f>-(($U$2^2-O890^2)^(1/2))+$U$2</f>
        <v>0.00506758202720903</v>
      </c>
    </row>
    <row r="891" ht="16.5" spans="2:16">
      <c r="B891" s="24">
        <v>888</v>
      </c>
      <c r="C891" s="67" t="s">
        <v>931</v>
      </c>
      <c r="D891" s="81" t="s">
        <v>1545</v>
      </c>
      <c r="E891" s="69">
        <v>1</v>
      </c>
      <c r="F891" s="70">
        <v>2</v>
      </c>
      <c r="G891" s="71">
        <f t="shared" si="45"/>
        <v>100.001299981938</v>
      </c>
      <c r="H891" s="72">
        <f t="shared" si="46"/>
        <v>100.001299981938</v>
      </c>
      <c r="I891" s="41">
        <v>888</v>
      </c>
      <c r="J891" s="46">
        <f t="shared" si="44"/>
        <v>0</v>
      </c>
      <c r="O891" s="105">
        <v>2</v>
      </c>
      <c r="P891" s="103">
        <f>-(($U$2^2-O891^2)^(1/2))+$U$2</f>
        <v>0.00225225510848759</v>
      </c>
    </row>
    <row r="892" ht="17.25" spans="2:17">
      <c r="B892" s="73">
        <v>889</v>
      </c>
      <c r="C892" s="74" t="s">
        <v>932</v>
      </c>
      <c r="D892" s="89" t="s">
        <v>1546</v>
      </c>
      <c r="E892" s="76">
        <v>0</v>
      </c>
      <c r="F892" s="77">
        <v>1</v>
      </c>
      <c r="G892" s="78">
        <f t="shared" si="45"/>
        <v>100</v>
      </c>
      <c r="H892" s="79">
        <f t="shared" si="46"/>
        <v>100</v>
      </c>
      <c r="I892" s="41">
        <v>889</v>
      </c>
      <c r="J892" s="46">
        <f t="shared" si="44"/>
        <v>0</v>
      </c>
      <c r="O892" s="105">
        <v>1</v>
      </c>
      <c r="P892" s="103">
        <f>-(($U$2^2-O892^2)^(1/2))+$U$2</f>
        <v>0.000563063241543205</v>
      </c>
      <c r="Q892" s="49">
        <v>100</v>
      </c>
    </row>
  </sheetData>
  <autoFilter ref="A3:K892">
    <sortState ref="A3:K892">
      <sortCondition ref="I3:I892"/>
    </sortState>
    <extLst/>
  </autoFilter>
  <mergeCells count="5">
    <mergeCell ref="O1:Q1"/>
    <mergeCell ref="V4:AE4"/>
    <mergeCell ref="V5:AE5"/>
    <mergeCell ref="B1:J2"/>
    <mergeCell ref="V2:AD3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6"/>
  <sheetViews>
    <sheetView workbookViewId="0">
      <selection activeCell="G17" sqref="G17"/>
    </sheetView>
  </sheetViews>
  <sheetFormatPr defaultColWidth="8.72727272727273" defaultRowHeight="14" outlineLevelCol="4"/>
  <cols>
    <col min="1" max="1" width="44.3636363636364" style="39"/>
    <col min="2" max="4" width="12.6363636363636" style="39"/>
    <col min="5" max="5" width="6.54545454545455" style="39"/>
    <col min="6" max="10" width="12.6363636363636" style="39"/>
    <col min="11" max="11" width="10.6363636363636" style="39"/>
    <col min="12" max="19" width="7.54545454545455" style="39"/>
    <col min="20" max="20" width="10.6363636363636" style="39"/>
    <col min="21" max="27" width="7.54545454545455" style="39"/>
    <col min="28" max="28" width="10.6363636363636" style="39"/>
    <col min="29" max="29" width="6.54545454545455" style="39"/>
    <col min="30" max="157" width="27.5454545454545" style="39"/>
    <col min="158" max="158" width="6.54545454545455" style="39"/>
    <col min="159" max="16384" width="8.72727272727273" style="39"/>
  </cols>
  <sheetData>
    <row r="1" s="39" customFormat="1" spans="1:5">
      <c r="A1" s="39" t="s">
        <v>1586</v>
      </c>
      <c r="B1" s="39" t="s">
        <v>1587</v>
      </c>
      <c r="C1" s="39" t="s">
        <v>1588</v>
      </c>
      <c r="D1" s="39" t="s">
        <v>1589</v>
      </c>
      <c r="E1" s="39" t="s">
        <v>1590</v>
      </c>
    </row>
    <row r="2" s="39" customFormat="1" spans="1:5">
      <c r="A2" s="39" t="s">
        <v>77</v>
      </c>
      <c r="B2" s="39">
        <v>2</v>
      </c>
      <c r="C2" s="39">
        <v>50</v>
      </c>
      <c r="D2" s="39">
        <v>159</v>
      </c>
      <c r="E2" s="39">
        <v>211</v>
      </c>
    </row>
    <row r="3" s="39" customFormat="1" spans="1:5">
      <c r="A3" s="39" t="s">
        <v>1591</v>
      </c>
      <c r="B3" s="39">
        <v>1</v>
      </c>
      <c r="E3" s="39">
        <v>1</v>
      </c>
    </row>
    <row r="4" s="39" customFormat="1" spans="1:5">
      <c r="A4" s="39" t="s">
        <v>530</v>
      </c>
      <c r="B4" s="39">
        <v>1</v>
      </c>
      <c r="E4" s="39">
        <v>1</v>
      </c>
    </row>
    <row r="5" s="39" customFormat="1" spans="1:5">
      <c r="A5" s="39" t="s">
        <v>246</v>
      </c>
      <c r="C5" s="39">
        <v>2</v>
      </c>
      <c r="D5" s="39">
        <v>6</v>
      </c>
      <c r="E5" s="39">
        <v>8</v>
      </c>
    </row>
    <row r="6" s="39" customFormat="1" spans="1:5">
      <c r="A6" s="39" t="s">
        <v>726</v>
      </c>
      <c r="D6" s="39">
        <v>1</v>
      </c>
      <c r="E6" s="39">
        <v>1</v>
      </c>
    </row>
    <row r="7" s="39" customFormat="1" spans="1:5">
      <c r="A7" s="39" t="s">
        <v>727</v>
      </c>
      <c r="C7" s="39">
        <v>1</v>
      </c>
      <c r="D7" s="39">
        <v>6</v>
      </c>
      <c r="E7" s="39">
        <v>7</v>
      </c>
    </row>
    <row r="8" s="39" customFormat="1" spans="1:5">
      <c r="A8" s="39" t="s">
        <v>728</v>
      </c>
      <c r="D8" s="39">
        <v>33</v>
      </c>
      <c r="E8" s="39">
        <v>33</v>
      </c>
    </row>
    <row r="9" s="39" customFormat="1" spans="1:5">
      <c r="A9" s="39" t="s">
        <v>729</v>
      </c>
      <c r="D9" s="39">
        <v>5</v>
      </c>
      <c r="E9" s="39">
        <v>5</v>
      </c>
    </row>
    <row r="10" s="39" customFormat="1" spans="1:5">
      <c r="A10" s="39" t="s">
        <v>248</v>
      </c>
      <c r="B10" s="39">
        <v>1</v>
      </c>
      <c r="E10" s="39">
        <v>1</v>
      </c>
    </row>
    <row r="11" s="39" customFormat="1" spans="1:5">
      <c r="A11" s="39" t="s">
        <v>730</v>
      </c>
      <c r="D11" s="39">
        <v>1</v>
      </c>
      <c r="E11" s="39">
        <v>1</v>
      </c>
    </row>
    <row r="12" s="39" customFormat="1" spans="1:5">
      <c r="A12" s="39" t="s">
        <v>249</v>
      </c>
      <c r="C12" s="39">
        <v>1</v>
      </c>
      <c r="E12" s="39">
        <v>1</v>
      </c>
    </row>
    <row r="13" s="39" customFormat="1" spans="1:5">
      <c r="A13" s="39" t="s">
        <v>92</v>
      </c>
      <c r="B13" s="39">
        <v>8</v>
      </c>
      <c r="C13" s="39">
        <v>10</v>
      </c>
      <c r="D13" s="39">
        <v>22</v>
      </c>
      <c r="E13" s="39">
        <v>40</v>
      </c>
    </row>
    <row r="14" s="39" customFormat="1" spans="1:5">
      <c r="A14" s="39" t="s">
        <v>731</v>
      </c>
      <c r="C14" s="39">
        <v>6</v>
      </c>
      <c r="D14" s="39">
        <v>52</v>
      </c>
      <c r="E14" s="39">
        <v>58</v>
      </c>
    </row>
    <row r="15" s="39" customFormat="1" spans="1:5">
      <c r="A15" s="39" t="s">
        <v>732</v>
      </c>
      <c r="D15" s="39">
        <v>1</v>
      </c>
      <c r="E15" s="39">
        <v>1</v>
      </c>
    </row>
    <row r="16" s="39" customFormat="1" spans="1:5">
      <c r="A16" s="39" t="s">
        <v>733</v>
      </c>
      <c r="D16" s="39">
        <v>4</v>
      </c>
      <c r="E16" s="39">
        <v>4</v>
      </c>
    </row>
    <row r="17" s="39" customFormat="1" spans="1:5">
      <c r="A17" s="39" t="s">
        <v>215</v>
      </c>
      <c r="B17" s="39">
        <v>4</v>
      </c>
      <c r="C17" s="39">
        <v>3</v>
      </c>
      <c r="D17" s="39">
        <v>10</v>
      </c>
      <c r="E17" s="39">
        <v>17</v>
      </c>
    </row>
    <row r="18" s="39" customFormat="1" spans="1:5">
      <c r="A18" s="39" t="s">
        <v>75</v>
      </c>
      <c r="B18" s="39">
        <v>188</v>
      </c>
      <c r="C18" s="39">
        <v>174</v>
      </c>
      <c r="D18" s="39">
        <v>201</v>
      </c>
      <c r="E18" s="39">
        <v>563</v>
      </c>
    </row>
    <row r="19" s="39" customFormat="1" spans="1:5">
      <c r="A19" s="39" t="s">
        <v>1592</v>
      </c>
      <c r="C19" s="39">
        <v>1</v>
      </c>
      <c r="E19" s="39">
        <v>1</v>
      </c>
    </row>
    <row r="20" s="39" customFormat="1" spans="1:5">
      <c r="A20" s="39" t="s">
        <v>734</v>
      </c>
      <c r="D20" s="39">
        <v>1</v>
      </c>
      <c r="E20" s="39">
        <v>1</v>
      </c>
    </row>
    <row r="21" s="39" customFormat="1" spans="1:5">
      <c r="A21" s="39" t="s">
        <v>251</v>
      </c>
      <c r="B21" s="39">
        <v>2</v>
      </c>
      <c r="C21" s="39">
        <v>8</v>
      </c>
      <c r="D21" s="39">
        <v>4</v>
      </c>
      <c r="E21" s="39">
        <v>14</v>
      </c>
    </row>
    <row r="22" s="39" customFormat="1" spans="1:5">
      <c r="A22" s="39" t="s">
        <v>735</v>
      </c>
      <c r="D22" s="39">
        <v>2</v>
      </c>
      <c r="E22" s="39">
        <v>2</v>
      </c>
    </row>
    <row r="23" s="39" customFormat="1" spans="1:5">
      <c r="A23" s="39" t="s">
        <v>252</v>
      </c>
      <c r="B23" s="39">
        <v>2</v>
      </c>
      <c r="C23" s="39">
        <v>3</v>
      </c>
      <c r="D23" s="39">
        <v>2</v>
      </c>
      <c r="E23" s="39">
        <v>7</v>
      </c>
    </row>
    <row r="24" s="39" customFormat="1" spans="1:5">
      <c r="A24" s="39" t="s">
        <v>736</v>
      </c>
      <c r="D24" s="39">
        <v>4</v>
      </c>
      <c r="E24" s="39">
        <v>4</v>
      </c>
    </row>
    <row r="25" s="39" customFormat="1" spans="1:5">
      <c r="A25" s="39" t="s">
        <v>737</v>
      </c>
      <c r="D25" s="39">
        <v>1</v>
      </c>
      <c r="E25" s="39">
        <v>1</v>
      </c>
    </row>
    <row r="26" s="39" customFormat="1" spans="1:5">
      <c r="A26" s="39" t="s">
        <v>201</v>
      </c>
      <c r="B26" s="39">
        <v>317</v>
      </c>
      <c r="C26" s="39">
        <v>142</v>
      </c>
      <c r="D26" s="39">
        <v>878</v>
      </c>
      <c r="E26" s="39">
        <v>1337</v>
      </c>
    </row>
    <row r="27" s="39" customFormat="1" spans="1:5">
      <c r="A27" s="39" t="s">
        <v>253</v>
      </c>
      <c r="B27" s="39">
        <v>12</v>
      </c>
      <c r="C27" s="39">
        <v>9</v>
      </c>
      <c r="D27" s="39">
        <v>19</v>
      </c>
      <c r="E27" s="39">
        <v>40</v>
      </c>
    </row>
    <row r="28" s="39" customFormat="1" spans="1:5">
      <c r="A28" s="39" t="s">
        <v>254</v>
      </c>
      <c r="B28" s="39">
        <v>2</v>
      </c>
      <c r="D28" s="39">
        <v>3</v>
      </c>
      <c r="E28" s="39">
        <v>5</v>
      </c>
    </row>
    <row r="29" s="39" customFormat="1" spans="1:5">
      <c r="A29" s="39" t="s">
        <v>216</v>
      </c>
      <c r="B29" s="39">
        <v>75</v>
      </c>
      <c r="C29" s="39">
        <v>85</v>
      </c>
      <c r="D29" s="39">
        <v>94</v>
      </c>
      <c r="E29" s="39">
        <v>254</v>
      </c>
    </row>
    <row r="30" s="39" customFormat="1" spans="1:5">
      <c r="A30" s="39" t="s">
        <v>738</v>
      </c>
      <c r="D30" s="39">
        <v>9</v>
      </c>
      <c r="E30" s="39">
        <v>9</v>
      </c>
    </row>
    <row r="31" s="39" customFormat="1" spans="1:5">
      <c r="A31" s="39" t="s">
        <v>739</v>
      </c>
      <c r="D31" s="39">
        <v>1</v>
      </c>
      <c r="E31" s="39">
        <v>1</v>
      </c>
    </row>
    <row r="32" s="39" customFormat="1" spans="1:5">
      <c r="A32" s="39" t="s">
        <v>256</v>
      </c>
      <c r="B32" s="39">
        <v>2</v>
      </c>
      <c r="D32" s="39">
        <v>11</v>
      </c>
      <c r="E32" s="39">
        <v>13</v>
      </c>
    </row>
    <row r="33" s="39" customFormat="1" spans="1:5">
      <c r="A33" s="39" t="s">
        <v>257</v>
      </c>
      <c r="B33" s="39">
        <v>11</v>
      </c>
      <c r="C33" s="39">
        <v>1</v>
      </c>
      <c r="D33" s="39">
        <v>26</v>
      </c>
      <c r="E33" s="39">
        <v>38</v>
      </c>
    </row>
    <row r="34" s="39" customFormat="1" spans="1:5">
      <c r="A34" s="39" t="s">
        <v>740</v>
      </c>
      <c r="B34" s="39">
        <v>1</v>
      </c>
      <c r="E34" s="39">
        <v>1</v>
      </c>
    </row>
    <row r="35" s="39" customFormat="1" spans="1:5">
      <c r="A35" s="39" t="s">
        <v>258</v>
      </c>
      <c r="D35" s="39">
        <v>1</v>
      </c>
      <c r="E35" s="39">
        <v>1</v>
      </c>
    </row>
    <row r="36" s="39" customFormat="1" spans="1:5">
      <c r="A36" s="39" t="s">
        <v>259</v>
      </c>
      <c r="B36" s="39">
        <v>1</v>
      </c>
      <c r="C36" s="39">
        <v>3</v>
      </c>
      <c r="D36" s="39">
        <v>10</v>
      </c>
      <c r="E36" s="39">
        <v>14</v>
      </c>
    </row>
    <row r="37" s="39" customFormat="1" spans="1:5">
      <c r="A37" s="39" t="s">
        <v>741</v>
      </c>
      <c r="D37" s="39">
        <v>1</v>
      </c>
      <c r="E37" s="39">
        <v>1</v>
      </c>
    </row>
    <row r="38" s="39" customFormat="1" spans="1:5">
      <c r="A38" s="39" t="s">
        <v>742</v>
      </c>
      <c r="D38" s="39">
        <v>2</v>
      </c>
      <c r="E38" s="39">
        <v>2</v>
      </c>
    </row>
    <row r="39" s="39" customFormat="1" spans="1:5">
      <c r="A39" s="39" t="s">
        <v>743</v>
      </c>
      <c r="D39" s="39">
        <v>15</v>
      </c>
      <c r="E39" s="39">
        <v>15</v>
      </c>
    </row>
    <row r="40" s="39" customFormat="1" spans="1:5">
      <c r="A40" s="39" t="s">
        <v>925</v>
      </c>
      <c r="D40" s="39">
        <v>1</v>
      </c>
      <c r="E40" s="39">
        <v>1</v>
      </c>
    </row>
    <row r="41" s="39" customFormat="1" spans="1:5">
      <c r="A41" s="39" t="s">
        <v>217</v>
      </c>
      <c r="B41" s="39">
        <v>16</v>
      </c>
      <c r="C41" s="39">
        <v>30</v>
      </c>
      <c r="D41" s="39">
        <v>36</v>
      </c>
      <c r="E41" s="39">
        <v>82</v>
      </c>
    </row>
    <row r="42" s="39" customFormat="1" spans="1:5">
      <c r="A42" s="39" t="s">
        <v>260</v>
      </c>
      <c r="B42" s="39">
        <v>18</v>
      </c>
      <c r="C42" s="39">
        <v>7</v>
      </c>
      <c r="D42" s="39">
        <v>18</v>
      </c>
      <c r="E42" s="39">
        <v>43</v>
      </c>
    </row>
    <row r="43" s="39" customFormat="1" spans="1:5">
      <c r="A43" s="39" t="s">
        <v>183</v>
      </c>
      <c r="B43" s="39">
        <v>15</v>
      </c>
      <c r="C43" s="39">
        <v>11</v>
      </c>
      <c r="D43" s="39">
        <v>6</v>
      </c>
      <c r="E43" s="39">
        <v>32</v>
      </c>
    </row>
    <row r="44" s="39" customFormat="1" spans="1:5">
      <c r="A44" s="39" t="s">
        <v>745</v>
      </c>
      <c r="B44" s="39">
        <v>1</v>
      </c>
      <c r="E44" s="39">
        <v>1</v>
      </c>
    </row>
    <row r="45" s="39" customFormat="1" spans="1:5">
      <c r="A45" s="39" t="s">
        <v>168</v>
      </c>
      <c r="B45" s="39">
        <v>17</v>
      </c>
      <c r="C45" s="39">
        <v>7</v>
      </c>
      <c r="D45" s="39">
        <v>21</v>
      </c>
      <c r="E45" s="39">
        <v>45</v>
      </c>
    </row>
    <row r="46" s="39" customFormat="1" spans="1:5">
      <c r="A46" s="39" t="s">
        <v>261</v>
      </c>
      <c r="B46" s="39">
        <v>8</v>
      </c>
      <c r="C46" s="39">
        <v>5</v>
      </c>
      <c r="D46" s="39">
        <v>34</v>
      </c>
      <c r="E46" s="39">
        <v>47</v>
      </c>
    </row>
    <row r="47" s="39" customFormat="1" spans="1:5">
      <c r="A47" s="39" t="s">
        <v>746</v>
      </c>
      <c r="D47" s="39">
        <v>1</v>
      </c>
      <c r="E47" s="39">
        <v>1</v>
      </c>
    </row>
    <row r="48" s="39" customFormat="1" spans="1:5">
      <c r="A48" s="39" t="s">
        <v>747</v>
      </c>
      <c r="D48" s="39">
        <v>1</v>
      </c>
      <c r="E48" s="39">
        <v>1</v>
      </c>
    </row>
    <row r="49" s="39" customFormat="1" spans="1:5">
      <c r="A49" s="39" t="s">
        <v>748</v>
      </c>
      <c r="D49" s="39">
        <v>1</v>
      </c>
      <c r="E49" s="39">
        <v>1</v>
      </c>
    </row>
    <row r="50" s="39" customFormat="1" spans="1:5">
      <c r="A50" s="39" t="s">
        <v>749</v>
      </c>
      <c r="D50" s="39">
        <v>1</v>
      </c>
      <c r="E50" s="39">
        <v>1</v>
      </c>
    </row>
    <row r="51" s="39" customFormat="1" spans="1:5">
      <c r="A51" s="39" t="s">
        <v>134</v>
      </c>
      <c r="B51" s="39">
        <v>8</v>
      </c>
      <c r="C51" s="39">
        <v>9</v>
      </c>
      <c r="D51" s="39">
        <v>5</v>
      </c>
      <c r="E51" s="39">
        <v>22</v>
      </c>
    </row>
    <row r="52" s="39" customFormat="1" spans="1:5">
      <c r="A52" s="39" t="s">
        <v>750</v>
      </c>
      <c r="D52" s="39">
        <v>2</v>
      </c>
      <c r="E52" s="39">
        <v>2</v>
      </c>
    </row>
    <row r="53" s="39" customFormat="1" spans="1:5">
      <c r="A53" s="39" t="s">
        <v>262</v>
      </c>
      <c r="B53" s="39">
        <v>1</v>
      </c>
      <c r="D53" s="39">
        <v>2</v>
      </c>
      <c r="E53" s="39">
        <v>3</v>
      </c>
    </row>
    <row r="54" s="39" customFormat="1" spans="1:5">
      <c r="A54" s="39" t="s">
        <v>751</v>
      </c>
      <c r="B54" s="39">
        <v>1</v>
      </c>
      <c r="D54" s="39">
        <v>10</v>
      </c>
      <c r="E54" s="39">
        <v>11</v>
      </c>
    </row>
    <row r="55" s="39" customFormat="1" spans="1:5">
      <c r="A55" s="39" t="s">
        <v>82</v>
      </c>
      <c r="B55" s="39">
        <v>425</v>
      </c>
      <c r="C55" s="39">
        <v>279</v>
      </c>
      <c r="D55" s="39">
        <v>482</v>
      </c>
      <c r="E55" s="39">
        <v>1186</v>
      </c>
    </row>
    <row r="56" s="39" customFormat="1" spans="1:5">
      <c r="A56" s="39" t="s">
        <v>184</v>
      </c>
      <c r="B56" s="39">
        <v>15</v>
      </c>
      <c r="C56" s="39">
        <v>5</v>
      </c>
      <c r="D56" s="39">
        <v>10</v>
      </c>
      <c r="E56" s="39">
        <v>30</v>
      </c>
    </row>
    <row r="57" s="39" customFormat="1" spans="1:5">
      <c r="A57" s="39" t="s">
        <v>263</v>
      </c>
      <c r="C57" s="39">
        <v>1</v>
      </c>
      <c r="E57" s="39">
        <v>1</v>
      </c>
    </row>
    <row r="58" s="39" customFormat="1" spans="1:5">
      <c r="A58" s="39" t="s">
        <v>264</v>
      </c>
      <c r="B58" s="39">
        <v>1</v>
      </c>
      <c r="D58" s="39">
        <v>1</v>
      </c>
      <c r="E58" s="39">
        <v>2</v>
      </c>
    </row>
    <row r="59" s="39" customFormat="1" spans="1:5">
      <c r="A59" s="39" t="s">
        <v>174</v>
      </c>
      <c r="B59" s="39">
        <v>14</v>
      </c>
      <c r="C59" s="39">
        <v>15</v>
      </c>
      <c r="D59" s="39">
        <v>15</v>
      </c>
      <c r="E59" s="39">
        <v>44</v>
      </c>
    </row>
    <row r="60" s="39" customFormat="1" spans="1:5">
      <c r="A60" s="39" t="s">
        <v>753</v>
      </c>
      <c r="D60" s="39">
        <v>5</v>
      </c>
      <c r="E60" s="39">
        <v>5</v>
      </c>
    </row>
    <row r="61" s="39" customFormat="1" spans="1:5">
      <c r="A61" s="39" t="s">
        <v>140</v>
      </c>
      <c r="B61" s="39">
        <v>5</v>
      </c>
      <c r="C61" s="39">
        <v>1</v>
      </c>
      <c r="D61" s="39">
        <v>18</v>
      </c>
      <c r="E61" s="39">
        <v>24</v>
      </c>
    </row>
    <row r="62" s="39" customFormat="1" spans="1:5">
      <c r="A62" s="39" t="s">
        <v>218</v>
      </c>
      <c r="B62" s="39">
        <v>3</v>
      </c>
      <c r="C62" s="39">
        <v>2</v>
      </c>
      <c r="D62" s="39">
        <v>4</v>
      </c>
      <c r="E62" s="39">
        <v>9</v>
      </c>
    </row>
    <row r="63" s="39" customFormat="1" spans="1:5">
      <c r="A63" s="39" t="s">
        <v>754</v>
      </c>
      <c r="D63" s="39">
        <v>1</v>
      </c>
      <c r="E63" s="39">
        <v>1</v>
      </c>
    </row>
    <row r="64" s="39" customFormat="1" spans="1:5">
      <c r="A64" s="39" t="s">
        <v>265</v>
      </c>
      <c r="B64" s="39">
        <v>8</v>
      </c>
      <c r="C64" s="39">
        <v>5</v>
      </c>
      <c r="D64" s="39">
        <v>12</v>
      </c>
      <c r="E64" s="39">
        <v>25</v>
      </c>
    </row>
    <row r="65" s="39" customFormat="1" spans="1:5">
      <c r="A65" s="39" t="s">
        <v>219</v>
      </c>
      <c r="B65" s="39">
        <v>2</v>
      </c>
      <c r="C65" s="39">
        <v>4</v>
      </c>
      <c r="D65" s="39">
        <v>6</v>
      </c>
      <c r="E65" s="39">
        <v>12</v>
      </c>
    </row>
    <row r="66" s="39" customFormat="1" spans="1:5">
      <c r="A66" s="39" t="s">
        <v>46</v>
      </c>
      <c r="B66" s="39">
        <v>60</v>
      </c>
      <c r="C66" s="39">
        <v>66</v>
      </c>
      <c r="D66" s="39">
        <v>73</v>
      </c>
      <c r="E66" s="39">
        <v>199</v>
      </c>
    </row>
    <row r="67" s="39" customFormat="1" spans="1:5">
      <c r="A67" s="39" t="s">
        <v>266</v>
      </c>
      <c r="B67" s="39">
        <v>1</v>
      </c>
      <c r="D67" s="39">
        <v>1</v>
      </c>
      <c r="E67" s="39">
        <v>2</v>
      </c>
    </row>
    <row r="68" s="39" customFormat="1" spans="1:5">
      <c r="A68" s="39" t="s">
        <v>267</v>
      </c>
      <c r="C68" s="39">
        <v>9</v>
      </c>
      <c r="D68" s="39">
        <v>24</v>
      </c>
      <c r="E68" s="39">
        <v>33</v>
      </c>
    </row>
    <row r="69" s="39" customFormat="1" spans="1:5">
      <c r="A69" s="39" t="s">
        <v>268</v>
      </c>
      <c r="B69" s="39">
        <v>2</v>
      </c>
      <c r="E69" s="39">
        <v>2</v>
      </c>
    </row>
    <row r="70" s="39" customFormat="1" spans="1:5">
      <c r="A70" s="39" t="s">
        <v>269</v>
      </c>
      <c r="D70" s="39">
        <v>3</v>
      </c>
      <c r="E70" s="39">
        <v>3</v>
      </c>
    </row>
    <row r="71" s="39" customFormat="1" spans="1:5">
      <c r="A71" s="39" t="s">
        <v>270</v>
      </c>
      <c r="C71" s="39">
        <v>2</v>
      </c>
      <c r="D71" s="39">
        <v>1</v>
      </c>
      <c r="E71" s="39">
        <v>3</v>
      </c>
    </row>
    <row r="72" s="39" customFormat="1" spans="1:5">
      <c r="A72" s="39" t="s">
        <v>271</v>
      </c>
      <c r="C72" s="39">
        <v>1</v>
      </c>
      <c r="D72" s="39">
        <v>2</v>
      </c>
      <c r="E72" s="39">
        <v>3</v>
      </c>
    </row>
    <row r="73" s="39" customFormat="1" spans="1:5">
      <c r="A73" s="39" t="s">
        <v>202</v>
      </c>
      <c r="B73" s="39">
        <v>145</v>
      </c>
      <c r="C73" s="39">
        <v>246</v>
      </c>
      <c r="D73" s="39">
        <v>366</v>
      </c>
      <c r="E73" s="39">
        <v>757</v>
      </c>
    </row>
    <row r="74" s="39" customFormat="1" spans="1:5">
      <c r="A74" s="39" t="s">
        <v>755</v>
      </c>
      <c r="D74" s="39">
        <v>2</v>
      </c>
      <c r="E74" s="39">
        <v>2</v>
      </c>
    </row>
    <row r="75" s="39" customFormat="1" spans="1:5">
      <c r="A75" s="39" t="s">
        <v>272</v>
      </c>
      <c r="C75" s="39">
        <v>1</v>
      </c>
      <c r="E75" s="39">
        <v>1</v>
      </c>
    </row>
    <row r="76" s="39" customFormat="1" spans="1:5">
      <c r="A76" s="39" t="s">
        <v>273</v>
      </c>
      <c r="B76" s="39">
        <v>1</v>
      </c>
      <c r="E76" s="39">
        <v>1</v>
      </c>
    </row>
    <row r="77" s="39" customFormat="1" spans="1:5">
      <c r="A77" s="39" t="s">
        <v>274</v>
      </c>
      <c r="C77" s="39">
        <v>4</v>
      </c>
      <c r="D77" s="39">
        <v>22</v>
      </c>
      <c r="E77" s="39">
        <v>26</v>
      </c>
    </row>
    <row r="78" s="39" customFormat="1" spans="1:5">
      <c r="A78" s="39" t="s">
        <v>141</v>
      </c>
      <c r="B78" s="39">
        <v>114</v>
      </c>
      <c r="C78" s="39">
        <v>125</v>
      </c>
      <c r="D78" s="39">
        <v>84</v>
      </c>
      <c r="E78" s="39">
        <v>323</v>
      </c>
    </row>
    <row r="79" s="39" customFormat="1" spans="1:5">
      <c r="A79" s="39" t="s">
        <v>926</v>
      </c>
      <c r="D79" s="39">
        <v>1</v>
      </c>
      <c r="E79" s="39">
        <v>1</v>
      </c>
    </row>
    <row r="80" s="39" customFormat="1" spans="1:5">
      <c r="A80" s="39" t="s">
        <v>135</v>
      </c>
      <c r="B80" s="39">
        <v>14</v>
      </c>
      <c r="C80" s="39">
        <v>17</v>
      </c>
      <c r="D80" s="39">
        <v>14</v>
      </c>
      <c r="E80" s="39">
        <v>45</v>
      </c>
    </row>
    <row r="81" s="39" customFormat="1" spans="1:5">
      <c r="A81" s="39" t="s">
        <v>103</v>
      </c>
      <c r="B81" s="39">
        <v>213</v>
      </c>
      <c r="C81" s="39">
        <v>385</v>
      </c>
      <c r="D81" s="39">
        <v>432</v>
      </c>
      <c r="E81" s="39">
        <v>1030</v>
      </c>
    </row>
    <row r="82" s="39" customFormat="1" spans="1:5">
      <c r="A82" s="39" t="s">
        <v>98</v>
      </c>
      <c r="B82" s="39">
        <v>73</v>
      </c>
      <c r="C82" s="39">
        <v>121</v>
      </c>
      <c r="D82" s="39">
        <v>85</v>
      </c>
      <c r="E82" s="39">
        <v>279</v>
      </c>
    </row>
    <row r="83" s="39" customFormat="1" spans="1:5">
      <c r="A83" s="39" t="s">
        <v>275</v>
      </c>
      <c r="D83" s="39">
        <v>1</v>
      </c>
      <c r="E83" s="39">
        <v>1</v>
      </c>
    </row>
    <row r="84" s="39" customFormat="1" spans="1:5">
      <c r="A84" s="39" t="s">
        <v>756</v>
      </c>
      <c r="D84" s="39">
        <v>5</v>
      </c>
      <c r="E84" s="39">
        <v>5</v>
      </c>
    </row>
    <row r="85" s="39" customFormat="1" spans="1:5">
      <c r="A85" s="39" t="s">
        <v>757</v>
      </c>
      <c r="D85" s="39">
        <v>3</v>
      </c>
      <c r="E85" s="39">
        <v>3</v>
      </c>
    </row>
    <row r="86" s="39" customFormat="1" spans="1:5">
      <c r="A86" s="39" t="s">
        <v>203</v>
      </c>
      <c r="B86" s="39">
        <v>20</v>
      </c>
      <c r="C86" s="39">
        <v>12</v>
      </c>
      <c r="D86" s="39">
        <v>29</v>
      </c>
      <c r="E86" s="39">
        <v>61</v>
      </c>
    </row>
    <row r="87" s="39" customFormat="1" spans="1:5">
      <c r="A87" s="39" t="s">
        <v>758</v>
      </c>
      <c r="D87" s="39">
        <v>13</v>
      </c>
      <c r="E87" s="39">
        <v>13</v>
      </c>
    </row>
    <row r="88" s="39" customFormat="1" spans="1:5">
      <c r="A88" s="39" t="s">
        <v>220</v>
      </c>
      <c r="B88" s="39">
        <v>39</v>
      </c>
      <c r="C88" s="39">
        <v>82</v>
      </c>
      <c r="D88" s="39">
        <v>305</v>
      </c>
      <c r="E88" s="39">
        <v>426</v>
      </c>
    </row>
    <row r="89" s="39" customFormat="1" spans="1:5">
      <c r="A89" s="39" t="s">
        <v>759</v>
      </c>
      <c r="D89" s="39">
        <v>5</v>
      </c>
      <c r="E89" s="39">
        <v>5</v>
      </c>
    </row>
    <row r="90" s="39" customFormat="1" spans="1:5">
      <c r="A90" s="39" t="s">
        <v>204</v>
      </c>
      <c r="B90" s="39">
        <v>20</v>
      </c>
      <c r="C90" s="39">
        <v>59</v>
      </c>
      <c r="D90" s="39">
        <v>356</v>
      </c>
      <c r="E90" s="39">
        <v>435</v>
      </c>
    </row>
    <row r="91" s="39" customFormat="1" spans="1:5">
      <c r="A91" s="39" t="s">
        <v>760</v>
      </c>
      <c r="D91" s="39">
        <v>9</v>
      </c>
      <c r="E91" s="39">
        <v>9</v>
      </c>
    </row>
    <row r="92" s="39" customFormat="1" spans="1:5">
      <c r="A92" s="39" t="s">
        <v>276</v>
      </c>
      <c r="B92" s="39">
        <v>1</v>
      </c>
      <c r="D92" s="39">
        <v>1</v>
      </c>
      <c r="E92" s="39">
        <v>2</v>
      </c>
    </row>
    <row r="93" s="39" customFormat="1" spans="1:5">
      <c r="A93" s="39" t="s">
        <v>106</v>
      </c>
      <c r="B93" s="39">
        <v>91</v>
      </c>
      <c r="C93" s="39">
        <v>135</v>
      </c>
      <c r="D93" s="39">
        <v>156</v>
      </c>
      <c r="E93" s="39">
        <v>382</v>
      </c>
    </row>
    <row r="94" s="39" customFormat="1" spans="1:5">
      <c r="A94" s="39" t="s">
        <v>50</v>
      </c>
      <c r="B94" s="39">
        <v>56</v>
      </c>
      <c r="C94" s="39">
        <v>56</v>
      </c>
      <c r="D94" s="39">
        <v>73</v>
      </c>
      <c r="E94" s="39">
        <v>185</v>
      </c>
    </row>
    <row r="95" s="39" customFormat="1" spans="1:5">
      <c r="A95" s="39" t="s">
        <v>221</v>
      </c>
      <c r="B95" s="39">
        <v>97</v>
      </c>
      <c r="C95" s="39">
        <v>66</v>
      </c>
      <c r="D95" s="39">
        <v>535</v>
      </c>
      <c r="E95" s="39">
        <v>698</v>
      </c>
    </row>
    <row r="96" s="39" customFormat="1" spans="1:5">
      <c r="A96" s="39" t="s">
        <v>156</v>
      </c>
      <c r="B96" s="39">
        <v>26</v>
      </c>
      <c r="C96" s="39">
        <v>37</v>
      </c>
      <c r="D96" s="39">
        <v>4</v>
      </c>
      <c r="E96" s="39">
        <v>67</v>
      </c>
    </row>
    <row r="97" s="39" customFormat="1" spans="1:5">
      <c r="A97" s="39" t="s">
        <v>761</v>
      </c>
      <c r="C97" s="39">
        <v>1</v>
      </c>
      <c r="D97" s="39">
        <v>2</v>
      </c>
      <c r="E97" s="39">
        <v>3</v>
      </c>
    </row>
    <row r="98" s="39" customFormat="1" spans="1:5">
      <c r="A98" s="39" t="s">
        <v>278</v>
      </c>
      <c r="D98" s="39">
        <v>9</v>
      </c>
      <c r="E98" s="39">
        <v>9</v>
      </c>
    </row>
    <row r="99" s="39" customFormat="1" spans="1:5">
      <c r="A99" s="39" t="s">
        <v>279</v>
      </c>
      <c r="B99" s="39">
        <v>2</v>
      </c>
      <c r="C99" s="39">
        <v>1</v>
      </c>
      <c r="D99" s="39">
        <v>5</v>
      </c>
      <c r="E99" s="39">
        <v>8</v>
      </c>
    </row>
    <row r="100" s="39" customFormat="1" spans="1:5">
      <c r="A100" s="39" t="s">
        <v>178</v>
      </c>
      <c r="B100" s="39">
        <v>1</v>
      </c>
      <c r="D100" s="39">
        <v>4</v>
      </c>
      <c r="E100" s="39">
        <v>5</v>
      </c>
    </row>
    <row r="101" s="39" customFormat="1" spans="1:5">
      <c r="A101" s="39" t="s">
        <v>762</v>
      </c>
      <c r="D101" s="39">
        <v>28</v>
      </c>
      <c r="E101" s="39">
        <v>28</v>
      </c>
    </row>
    <row r="102" s="39" customFormat="1" spans="1:5">
      <c r="A102" s="39" t="s">
        <v>280</v>
      </c>
      <c r="B102" s="39">
        <v>2</v>
      </c>
      <c r="E102" s="39">
        <v>2</v>
      </c>
    </row>
    <row r="103" s="39" customFormat="1" spans="1:5">
      <c r="A103" s="39" t="s">
        <v>763</v>
      </c>
      <c r="D103" s="39">
        <v>7</v>
      </c>
      <c r="E103" s="39">
        <v>7</v>
      </c>
    </row>
    <row r="104" s="39" customFormat="1" spans="1:5">
      <c r="A104" s="39" t="s">
        <v>59</v>
      </c>
      <c r="B104" s="39">
        <v>26</v>
      </c>
      <c r="C104" s="39">
        <v>35</v>
      </c>
      <c r="D104" s="39">
        <v>20</v>
      </c>
      <c r="E104" s="39">
        <v>81</v>
      </c>
    </row>
    <row r="105" s="39" customFormat="1" spans="1:5">
      <c r="A105" s="39" t="s">
        <v>764</v>
      </c>
      <c r="D105" s="39">
        <v>1</v>
      </c>
      <c r="E105" s="39">
        <v>1</v>
      </c>
    </row>
    <row r="106" s="39" customFormat="1" spans="1:5">
      <c r="A106" s="39" t="s">
        <v>765</v>
      </c>
      <c r="D106" s="39">
        <v>2</v>
      </c>
      <c r="E106" s="39">
        <v>2</v>
      </c>
    </row>
    <row r="107" s="39" customFormat="1" spans="1:5">
      <c r="A107" s="39" t="s">
        <v>169</v>
      </c>
      <c r="B107" s="39">
        <v>16</v>
      </c>
      <c r="C107" s="39">
        <v>18</v>
      </c>
      <c r="D107" s="39">
        <v>8</v>
      </c>
      <c r="E107" s="39">
        <v>42</v>
      </c>
    </row>
    <row r="108" s="39" customFormat="1" spans="1:5">
      <c r="A108" s="39" t="s">
        <v>281</v>
      </c>
      <c r="B108" s="39">
        <v>2</v>
      </c>
      <c r="C108" s="39">
        <v>1</v>
      </c>
      <c r="D108" s="39">
        <v>3</v>
      </c>
      <c r="E108" s="39">
        <v>6</v>
      </c>
    </row>
    <row r="109" s="39" customFormat="1" spans="1:5">
      <c r="A109" s="39" t="s">
        <v>159</v>
      </c>
      <c r="B109" s="39">
        <v>14</v>
      </c>
      <c r="C109" s="39">
        <v>16</v>
      </c>
      <c r="D109" s="39">
        <v>30</v>
      </c>
      <c r="E109" s="39">
        <v>60</v>
      </c>
    </row>
    <row r="110" s="39" customFormat="1" spans="1:5">
      <c r="A110" s="39" t="s">
        <v>282</v>
      </c>
      <c r="B110" s="39">
        <v>1</v>
      </c>
      <c r="C110" s="39">
        <v>1</v>
      </c>
      <c r="D110" s="39">
        <v>2</v>
      </c>
      <c r="E110" s="39">
        <v>4</v>
      </c>
    </row>
    <row r="111" s="39" customFormat="1" spans="1:5">
      <c r="A111" s="39" t="s">
        <v>766</v>
      </c>
      <c r="D111" s="39">
        <v>1</v>
      </c>
      <c r="E111" s="39">
        <v>1</v>
      </c>
    </row>
    <row r="112" s="39" customFormat="1" spans="1:5">
      <c r="A112" s="39" t="s">
        <v>102</v>
      </c>
      <c r="B112" s="39">
        <v>21</v>
      </c>
      <c r="C112" s="39">
        <v>28</v>
      </c>
      <c r="D112" s="39">
        <v>69</v>
      </c>
      <c r="E112" s="39">
        <v>118</v>
      </c>
    </row>
    <row r="113" s="39" customFormat="1" spans="1:5">
      <c r="A113" s="39" t="s">
        <v>185</v>
      </c>
      <c r="B113" s="39">
        <v>1</v>
      </c>
      <c r="C113" s="39">
        <v>4</v>
      </c>
      <c r="D113" s="39">
        <v>3</v>
      </c>
      <c r="E113" s="39">
        <v>8</v>
      </c>
    </row>
    <row r="114" s="39" customFormat="1" spans="1:5">
      <c r="A114" s="39" t="s">
        <v>283</v>
      </c>
      <c r="D114" s="39">
        <v>1</v>
      </c>
      <c r="E114" s="39">
        <v>1</v>
      </c>
    </row>
    <row r="115" s="39" customFormat="1" spans="1:5">
      <c r="A115" s="39" t="s">
        <v>284</v>
      </c>
      <c r="D115" s="39">
        <v>1</v>
      </c>
      <c r="E115" s="39">
        <v>1</v>
      </c>
    </row>
    <row r="116" s="39" customFormat="1" spans="1:5">
      <c r="A116" s="39" t="s">
        <v>285</v>
      </c>
      <c r="B116" s="39">
        <v>4</v>
      </c>
      <c r="C116" s="39">
        <v>4</v>
      </c>
      <c r="D116" s="39">
        <v>2</v>
      </c>
      <c r="E116" s="39">
        <v>10</v>
      </c>
    </row>
    <row r="117" s="39" customFormat="1" spans="1:5">
      <c r="A117" s="39" t="s">
        <v>769</v>
      </c>
      <c r="D117" s="39">
        <v>1</v>
      </c>
      <c r="E117" s="39">
        <v>1</v>
      </c>
    </row>
    <row r="118" s="39" customFormat="1" spans="1:5">
      <c r="A118" s="39" t="s">
        <v>286</v>
      </c>
      <c r="C118" s="39">
        <v>1</v>
      </c>
      <c r="D118" s="39">
        <v>2</v>
      </c>
      <c r="E118" s="39">
        <v>3</v>
      </c>
    </row>
    <row r="119" s="39" customFormat="1" spans="1:5">
      <c r="A119" s="39" t="s">
        <v>770</v>
      </c>
      <c r="D119" s="39">
        <v>12</v>
      </c>
      <c r="E119" s="39">
        <v>12</v>
      </c>
    </row>
    <row r="120" s="39" customFormat="1" spans="1:5">
      <c r="A120" s="39" t="s">
        <v>186</v>
      </c>
      <c r="B120" s="39">
        <v>2</v>
      </c>
      <c r="C120" s="39">
        <v>12</v>
      </c>
      <c r="D120" s="39">
        <v>7</v>
      </c>
      <c r="E120" s="39">
        <v>21</v>
      </c>
    </row>
    <row r="121" s="39" customFormat="1" spans="1:5">
      <c r="A121" s="39" t="s">
        <v>187</v>
      </c>
      <c r="B121" s="39">
        <v>12</v>
      </c>
      <c r="C121" s="39">
        <v>8</v>
      </c>
      <c r="D121" s="39">
        <v>46</v>
      </c>
      <c r="E121" s="39">
        <v>66</v>
      </c>
    </row>
    <row r="122" s="39" customFormat="1" spans="1:5">
      <c r="A122" s="39" t="s">
        <v>287</v>
      </c>
      <c r="C122" s="39">
        <v>1</v>
      </c>
      <c r="D122" s="39">
        <v>1</v>
      </c>
      <c r="E122" s="39">
        <v>2</v>
      </c>
    </row>
    <row r="123" s="39" customFormat="1" spans="1:5">
      <c r="A123" s="39" t="s">
        <v>771</v>
      </c>
      <c r="D123" s="39">
        <v>1</v>
      </c>
      <c r="E123" s="39">
        <v>1</v>
      </c>
    </row>
    <row r="124" s="39" customFormat="1" spans="1:5">
      <c r="A124" s="39" t="s">
        <v>56</v>
      </c>
      <c r="B124" s="39">
        <v>350</v>
      </c>
      <c r="C124" s="39">
        <v>291</v>
      </c>
      <c r="D124" s="39">
        <v>534</v>
      </c>
      <c r="E124" s="39">
        <v>1175</v>
      </c>
    </row>
    <row r="125" s="39" customFormat="1" spans="1:5">
      <c r="A125" s="39" t="s">
        <v>288</v>
      </c>
      <c r="D125" s="39">
        <v>3</v>
      </c>
      <c r="E125" s="39">
        <v>3</v>
      </c>
    </row>
    <row r="126" s="39" customFormat="1" spans="1:5">
      <c r="A126" s="39" t="s">
        <v>107</v>
      </c>
      <c r="B126" s="39">
        <v>313</v>
      </c>
      <c r="C126" s="39">
        <v>390</v>
      </c>
      <c r="D126" s="39">
        <v>629</v>
      </c>
      <c r="E126" s="39">
        <v>1332</v>
      </c>
    </row>
    <row r="127" s="39" customFormat="1" spans="1:5">
      <c r="A127" s="39" t="s">
        <v>289</v>
      </c>
      <c r="B127" s="39">
        <v>2</v>
      </c>
      <c r="C127" s="39">
        <v>2</v>
      </c>
      <c r="D127" s="39">
        <v>1</v>
      </c>
      <c r="E127" s="39">
        <v>5</v>
      </c>
    </row>
    <row r="128" s="39" customFormat="1" spans="1:5">
      <c r="A128" s="39" t="s">
        <v>772</v>
      </c>
      <c r="C128" s="39">
        <v>1</v>
      </c>
      <c r="D128" s="39">
        <v>4</v>
      </c>
      <c r="E128" s="39">
        <v>5</v>
      </c>
    </row>
    <row r="129" s="39" customFormat="1" spans="1:5">
      <c r="A129" s="39" t="s">
        <v>773</v>
      </c>
      <c r="C129" s="39">
        <v>1</v>
      </c>
      <c r="D129" s="39">
        <v>3</v>
      </c>
      <c r="E129" s="39">
        <v>4</v>
      </c>
    </row>
    <row r="130" s="39" customFormat="1" spans="1:5">
      <c r="A130" s="39" t="s">
        <v>290</v>
      </c>
      <c r="D130" s="39">
        <v>1</v>
      </c>
      <c r="E130" s="39">
        <v>1</v>
      </c>
    </row>
    <row r="131" s="39" customFormat="1" spans="1:5">
      <c r="A131" s="39" t="s">
        <v>291</v>
      </c>
      <c r="C131" s="39">
        <v>1</v>
      </c>
      <c r="E131" s="39">
        <v>1</v>
      </c>
    </row>
    <row r="132" s="39" customFormat="1" spans="1:5">
      <c r="A132" s="39" t="s">
        <v>292</v>
      </c>
      <c r="B132" s="39">
        <v>1</v>
      </c>
      <c r="E132" s="39">
        <v>1</v>
      </c>
    </row>
    <row r="133" s="39" customFormat="1" spans="1:5">
      <c r="A133" s="39" t="s">
        <v>293</v>
      </c>
      <c r="C133" s="39">
        <v>1</v>
      </c>
      <c r="E133" s="39">
        <v>1</v>
      </c>
    </row>
    <row r="134" s="39" customFormat="1" spans="1:5">
      <c r="A134" s="39" t="s">
        <v>774</v>
      </c>
      <c r="D134" s="39">
        <v>4</v>
      </c>
      <c r="E134" s="39">
        <v>4</v>
      </c>
    </row>
    <row r="135" s="39" customFormat="1" spans="1:5">
      <c r="A135" s="39" t="s">
        <v>775</v>
      </c>
      <c r="D135" s="39">
        <v>3</v>
      </c>
      <c r="E135" s="39">
        <v>3</v>
      </c>
    </row>
    <row r="136" s="39" customFormat="1" spans="1:5">
      <c r="A136" s="39" t="s">
        <v>54</v>
      </c>
      <c r="B136" s="39">
        <v>57</v>
      </c>
      <c r="C136" s="39">
        <v>74</v>
      </c>
      <c r="D136" s="39">
        <v>86</v>
      </c>
      <c r="E136" s="39">
        <v>217</v>
      </c>
    </row>
    <row r="137" s="39" customFormat="1" spans="1:5">
      <c r="A137" s="39" t="s">
        <v>108</v>
      </c>
      <c r="B137" s="39">
        <v>23</v>
      </c>
      <c r="C137" s="39">
        <v>18</v>
      </c>
      <c r="D137" s="39">
        <v>52</v>
      </c>
      <c r="E137" s="39">
        <v>93</v>
      </c>
    </row>
    <row r="138" s="39" customFormat="1" spans="1:5">
      <c r="A138" s="39" t="s">
        <v>205</v>
      </c>
      <c r="B138" s="39">
        <v>206</v>
      </c>
      <c r="C138" s="39">
        <v>129</v>
      </c>
      <c r="D138" s="39">
        <v>380</v>
      </c>
      <c r="E138" s="39">
        <v>715</v>
      </c>
    </row>
    <row r="139" s="39" customFormat="1" spans="1:5">
      <c r="A139" s="39" t="s">
        <v>206</v>
      </c>
      <c r="B139" s="39">
        <v>585</v>
      </c>
      <c r="C139" s="39">
        <v>572</v>
      </c>
      <c r="D139" s="39">
        <v>1652</v>
      </c>
      <c r="E139" s="39">
        <v>2809</v>
      </c>
    </row>
    <row r="140" s="39" customFormat="1" spans="1:5">
      <c r="A140" s="39" t="s">
        <v>776</v>
      </c>
      <c r="C140" s="39">
        <v>1</v>
      </c>
      <c r="D140" s="39">
        <v>40</v>
      </c>
      <c r="E140" s="39">
        <v>41</v>
      </c>
    </row>
    <row r="141" s="39" customFormat="1" spans="1:5">
      <c r="A141" s="39" t="s">
        <v>777</v>
      </c>
      <c r="D141" s="39">
        <v>32</v>
      </c>
      <c r="E141" s="39">
        <v>32</v>
      </c>
    </row>
    <row r="142" s="39" customFormat="1" spans="1:5">
      <c r="A142" s="39" t="s">
        <v>778</v>
      </c>
      <c r="D142" s="39">
        <v>8</v>
      </c>
      <c r="E142" s="39">
        <v>8</v>
      </c>
    </row>
    <row r="143" s="39" customFormat="1" spans="1:5">
      <c r="A143" s="39" t="s">
        <v>294</v>
      </c>
      <c r="B143" s="39">
        <v>7</v>
      </c>
      <c r="C143" s="39">
        <v>2</v>
      </c>
      <c r="E143" s="39">
        <v>9</v>
      </c>
    </row>
    <row r="144" s="39" customFormat="1" spans="1:5">
      <c r="A144" s="39" t="s">
        <v>110</v>
      </c>
      <c r="B144" s="39">
        <v>350</v>
      </c>
      <c r="C144" s="39">
        <v>582</v>
      </c>
      <c r="D144" s="39">
        <v>1355</v>
      </c>
      <c r="E144" s="39">
        <v>2287</v>
      </c>
    </row>
    <row r="145" s="39" customFormat="1" spans="1:5">
      <c r="A145" s="39" t="s">
        <v>296</v>
      </c>
      <c r="B145" s="39">
        <v>2</v>
      </c>
      <c r="C145" s="39">
        <v>5</v>
      </c>
      <c r="D145" s="39">
        <v>3</v>
      </c>
      <c r="E145" s="39">
        <v>10</v>
      </c>
    </row>
    <row r="146" s="39" customFormat="1" spans="1:5">
      <c r="A146" s="39" t="s">
        <v>297</v>
      </c>
      <c r="D146" s="39">
        <v>1</v>
      </c>
      <c r="E146" s="39">
        <v>1</v>
      </c>
    </row>
    <row r="147" s="39" customFormat="1" spans="1:5">
      <c r="A147" s="39" t="s">
        <v>779</v>
      </c>
      <c r="D147" s="39">
        <v>1</v>
      </c>
      <c r="E147" s="39">
        <v>1</v>
      </c>
    </row>
    <row r="148" s="39" customFormat="1" spans="1:5">
      <c r="A148" s="39" t="s">
        <v>780</v>
      </c>
      <c r="D148" s="39">
        <v>1</v>
      </c>
      <c r="E148" s="39">
        <v>1</v>
      </c>
    </row>
    <row r="149" s="39" customFormat="1" spans="1:5">
      <c r="A149" s="39" t="s">
        <v>781</v>
      </c>
      <c r="D149" s="39">
        <v>1</v>
      </c>
      <c r="E149" s="39">
        <v>1</v>
      </c>
    </row>
    <row r="150" s="39" customFormat="1" spans="1:5">
      <c r="A150" s="39" t="s">
        <v>60</v>
      </c>
      <c r="B150" s="39">
        <v>125</v>
      </c>
      <c r="C150" s="39">
        <v>127</v>
      </c>
      <c r="D150" s="39">
        <v>119</v>
      </c>
      <c r="E150" s="39">
        <v>371</v>
      </c>
    </row>
    <row r="151" s="39" customFormat="1" spans="1:5">
      <c r="A151" s="39" t="s">
        <v>72</v>
      </c>
      <c r="B151" s="39">
        <v>229</v>
      </c>
      <c r="C151" s="39">
        <v>204</v>
      </c>
      <c r="D151" s="39">
        <v>191</v>
      </c>
      <c r="E151" s="39">
        <v>624</v>
      </c>
    </row>
    <row r="152" s="39" customFormat="1" spans="1:5">
      <c r="A152" s="39" t="s">
        <v>188</v>
      </c>
      <c r="B152" s="39">
        <v>6</v>
      </c>
      <c r="C152" s="39">
        <v>7</v>
      </c>
      <c r="D152" s="39">
        <v>52</v>
      </c>
      <c r="E152" s="39">
        <v>65</v>
      </c>
    </row>
    <row r="153" s="39" customFormat="1" spans="1:5">
      <c r="A153" s="39" t="s">
        <v>83</v>
      </c>
      <c r="B153" s="39">
        <v>216</v>
      </c>
      <c r="C153" s="39">
        <v>98</v>
      </c>
      <c r="D153" s="39">
        <v>191</v>
      </c>
      <c r="E153" s="39">
        <v>505</v>
      </c>
    </row>
    <row r="154" s="39" customFormat="1" spans="1:5">
      <c r="A154" s="39" t="s">
        <v>298</v>
      </c>
      <c r="B154" s="39">
        <v>1</v>
      </c>
      <c r="E154" s="39">
        <v>1</v>
      </c>
    </row>
    <row r="155" s="39" customFormat="1" spans="1:5">
      <c r="A155" s="39" t="s">
        <v>189</v>
      </c>
      <c r="B155" s="39">
        <v>1</v>
      </c>
      <c r="D155" s="39">
        <v>2</v>
      </c>
      <c r="E155" s="39">
        <v>3</v>
      </c>
    </row>
    <row r="156" s="39" customFormat="1" spans="1:5">
      <c r="A156" s="39" t="s">
        <v>299</v>
      </c>
      <c r="C156" s="39">
        <v>1</v>
      </c>
      <c r="E156" s="39">
        <v>1</v>
      </c>
    </row>
    <row r="157" s="39" customFormat="1" spans="1:5">
      <c r="A157" s="39" t="s">
        <v>190</v>
      </c>
      <c r="B157" s="39">
        <v>1</v>
      </c>
      <c r="C157" s="39">
        <v>4</v>
      </c>
      <c r="D157" s="39">
        <v>3</v>
      </c>
      <c r="E157" s="39">
        <v>8</v>
      </c>
    </row>
    <row r="158" s="39" customFormat="1" spans="1:5">
      <c r="A158" s="39" t="s">
        <v>782</v>
      </c>
      <c r="D158" s="39">
        <v>1</v>
      </c>
      <c r="E158" s="39">
        <v>1</v>
      </c>
    </row>
    <row r="159" s="39" customFormat="1" spans="1:5">
      <c r="A159" s="39" t="s">
        <v>138</v>
      </c>
      <c r="B159" s="39">
        <v>54</v>
      </c>
      <c r="C159" s="39">
        <v>84</v>
      </c>
      <c r="D159" s="39">
        <v>112</v>
      </c>
      <c r="E159" s="39">
        <v>250</v>
      </c>
    </row>
    <row r="160" s="39" customFormat="1" spans="1:5">
      <c r="A160" s="39" t="s">
        <v>160</v>
      </c>
      <c r="B160" s="39">
        <v>33</v>
      </c>
      <c r="C160" s="39">
        <v>46</v>
      </c>
      <c r="D160" s="39">
        <v>83</v>
      </c>
      <c r="E160" s="39">
        <v>162</v>
      </c>
    </row>
    <row r="161" s="39" customFormat="1" spans="1:5">
      <c r="A161" s="39" t="s">
        <v>300</v>
      </c>
      <c r="B161" s="39">
        <v>3</v>
      </c>
      <c r="C161" s="39">
        <v>3</v>
      </c>
      <c r="D161" s="39">
        <v>2</v>
      </c>
      <c r="E161" s="39">
        <v>8</v>
      </c>
    </row>
    <row r="162" s="39" customFormat="1" spans="1:5">
      <c r="A162" s="39" t="s">
        <v>783</v>
      </c>
      <c r="D162" s="39">
        <v>1</v>
      </c>
      <c r="E162" s="39">
        <v>1</v>
      </c>
    </row>
    <row r="163" s="39" customFormat="1" spans="1:5">
      <c r="A163" s="39" t="s">
        <v>51</v>
      </c>
      <c r="B163" s="39">
        <v>48</v>
      </c>
      <c r="C163" s="39">
        <v>57</v>
      </c>
      <c r="D163" s="39">
        <v>63</v>
      </c>
      <c r="E163" s="39">
        <v>168</v>
      </c>
    </row>
    <row r="164" s="39" customFormat="1" spans="1:5">
      <c r="A164" s="39" t="s">
        <v>1593</v>
      </c>
      <c r="C164" s="39">
        <v>2</v>
      </c>
      <c r="D164" s="39">
        <v>2</v>
      </c>
      <c r="E164" s="39">
        <v>4</v>
      </c>
    </row>
    <row r="165" s="39" customFormat="1" spans="1:5">
      <c r="A165" s="39" t="s">
        <v>1594</v>
      </c>
      <c r="B165" s="39">
        <v>5</v>
      </c>
      <c r="C165" s="39">
        <v>4</v>
      </c>
      <c r="D165" s="39">
        <v>5</v>
      </c>
      <c r="E165" s="39">
        <v>14</v>
      </c>
    </row>
    <row r="166" s="39" customFormat="1" spans="1:5">
      <c r="A166" s="39" t="s">
        <v>1595</v>
      </c>
      <c r="C166" s="39">
        <v>4</v>
      </c>
      <c r="D166" s="39">
        <v>3</v>
      </c>
      <c r="E166" s="39">
        <v>7</v>
      </c>
    </row>
    <row r="167" s="39" customFormat="1" spans="1:5">
      <c r="A167" s="39" t="s">
        <v>787</v>
      </c>
      <c r="D167" s="39">
        <v>1</v>
      </c>
      <c r="E167" s="39">
        <v>1</v>
      </c>
    </row>
    <row r="168" s="39" customFormat="1" spans="1:5">
      <c r="A168" s="39" t="s">
        <v>207</v>
      </c>
      <c r="B168" s="39">
        <v>30</v>
      </c>
      <c r="C168" s="39">
        <v>47</v>
      </c>
      <c r="D168" s="39">
        <v>198</v>
      </c>
      <c r="E168" s="39">
        <v>275</v>
      </c>
    </row>
    <row r="169" s="39" customFormat="1" spans="1:5">
      <c r="A169" s="39" t="s">
        <v>788</v>
      </c>
      <c r="D169" s="39">
        <v>19</v>
      </c>
      <c r="E169" s="39">
        <v>19</v>
      </c>
    </row>
    <row r="170" s="39" customFormat="1" spans="1:5">
      <c r="A170" s="39" t="s">
        <v>789</v>
      </c>
      <c r="D170" s="39">
        <v>1</v>
      </c>
      <c r="E170" s="39">
        <v>1</v>
      </c>
    </row>
    <row r="171" s="39" customFormat="1" spans="1:5">
      <c r="A171" s="39" t="s">
        <v>170</v>
      </c>
      <c r="B171" s="39">
        <v>14</v>
      </c>
      <c r="C171" s="39">
        <v>24</v>
      </c>
      <c r="D171" s="39">
        <v>22</v>
      </c>
      <c r="E171" s="39">
        <v>60</v>
      </c>
    </row>
    <row r="172" s="39" customFormat="1" spans="1:5">
      <c r="A172" s="39" t="s">
        <v>790</v>
      </c>
      <c r="D172" s="39">
        <v>1</v>
      </c>
      <c r="E172" s="39">
        <v>1</v>
      </c>
    </row>
    <row r="173" s="39" customFormat="1" spans="1:5">
      <c r="A173" s="39" t="s">
        <v>791</v>
      </c>
      <c r="D173" s="39">
        <v>2</v>
      </c>
      <c r="E173" s="39">
        <v>2</v>
      </c>
    </row>
    <row r="174" s="39" customFormat="1" spans="1:5">
      <c r="A174" s="39" t="s">
        <v>792</v>
      </c>
      <c r="D174" s="39">
        <v>1</v>
      </c>
      <c r="E174" s="39">
        <v>1</v>
      </c>
    </row>
    <row r="175" s="39" customFormat="1" spans="1:5">
      <c r="A175" s="39" t="s">
        <v>181</v>
      </c>
      <c r="B175" s="39">
        <v>1</v>
      </c>
      <c r="C175" s="39">
        <v>3</v>
      </c>
      <c r="D175" s="39">
        <v>25</v>
      </c>
      <c r="E175" s="39">
        <v>29</v>
      </c>
    </row>
    <row r="176" s="39" customFormat="1" spans="1:5">
      <c r="A176" s="39" t="s">
        <v>793</v>
      </c>
      <c r="D176" s="39">
        <v>4</v>
      </c>
      <c r="E176" s="39">
        <v>4</v>
      </c>
    </row>
    <row r="177" s="39" customFormat="1" spans="1:5">
      <c r="A177" s="39" t="s">
        <v>794</v>
      </c>
      <c r="D177" s="39">
        <v>1</v>
      </c>
      <c r="E177" s="39">
        <v>1</v>
      </c>
    </row>
    <row r="178" s="39" customFormat="1" spans="1:5">
      <c r="A178" s="39" t="s">
        <v>795</v>
      </c>
      <c r="D178" s="39">
        <v>1</v>
      </c>
      <c r="E178" s="39">
        <v>1</v>
      </c>
    </row>
    <row r="179" s="39" customFormat="1" spans="1:5">
      <c r="A179" s="39" t="s">
        <v>302</v>
      </c>
      <c r="B179" s="39">
        <v>3</v>
      </c>
      <c r="E179" s="39">
        <v>3</v>
      </c>
    </row>
    <row r="180" s="39" customFormat="1" spans="1:5">
      <c r="A180" s="39" t="s">
        <v>796</v>
      </c>
      <c r="D180" s="39">
        <v>1</v>
      </c>
      <c r="E180" s="39">
        <v>1</v>
      </c>
    </row>
    <row r="181" s="39" customFormat="1" spans="1:5">
      <c r="A181" s="39" t="s">
        <v>163</v>
      </c>
      <c r="B181" s="39">
        <v>22</v>
      </c>
      <c r="C181" s="39">
        <v>23</v>
      </c>
      <c r="D181" s="39">
        <v>21</v>
      </c>
      <c r="E181" s="39">
        <v>66</v>
      </c>
    </row>
    <row r="182" s="39" customFormat="1" spans="1:5">
      <c r="A182" s="39" t="s">
        <v>39</v>
      </c>
      <c r="B182" s="39">
        <v>15</v>
      </c>
      <c r="C182" s="39">
        <v>21</v>
      </c>
      <c r="D182" s="39">
        <v>31</v>
      </c>
      <c r="E182" s="39">
        <v>67</v>
      </c>
    </row>
    <row r="183" s="39" customFormat="1" spans="1:5">
      <c r="A183" s="39" t="s">
        <v>303</v>
      </c>
      <c r="C183" s="39">
        <v>1</v>
      </c>
      <c r="D183" s="39">
        <v>1</v>
      </c>
      <c r="E183" s="39">
        <v>2</v>
      </c>
    </row>
    <row r="184" s="39" customFormat="1" spans="1:5">
      <c r="A184" s="39" t="s">
        <v>175</v>
      </c>
      <c r="B184" s="39">
        <v>8</v>
      </c>
      <c r="C184" s="39">
        <v>12</v>
      </c>
      <c r="D184" s="39">
        <v>7</v>
      </c>
      <c r="E184" s="39">
        <v>27</v>
      </c>
    </row>
    <row r="185" s="39" customFormat="1" spans="1:5">
      <c r="A185" s="39" t="s">
        <v>172</v>
      </c>
      <c r="B185" s="39">
        <v>16</v>
      </c>
      <c r="C185" s="39">
        <v>19</v>
      </c>
      <c r="D185" s="39">
        <v>25</v>
      </c>
      <c r="E185" s="39">
        <v>60</v>
      </c>
    </row>
    <row r="186" s="39" customFormat="1" spans="1:5">
      <c r="A186" s="39" t="s">
        <v>797</v>
      </c>
      <c r="D186" s="39">
        <v>1</v>
      </c>
      <c r="E186" s="39">
        <v>1</v>
      </c>
    </row>
    <row r="187" s="39" customFormat="1" spans="1:5">
      <c r="A187" s="39" t="s">
        <v>1596</v>
      </c>
      <c r="D187" s="39">
        <v>2</v>
      </c>
      <c r="E187" s="39">
        <v>2</v>
      </c>
    </row>
    <row r="188" s="39" customFormat="1" spans="1:5">
      <c r="A188" s="39" t="s">
        <v>304</v>
      </c>
      <c r="B188" s="39">
        <v>1</v>
      </c>
      <c r="D188" s="39">
        <v>1</v>
      </c>
      <c r="E188" s="39">
        <v>2</v>
      </c>
    </row>
    <row r="189" s="39" customFormat="1" spans="1:5">
      <c r="A189" s="39" t="s">
        <v>305</v>
      </c>
      <c r="D189" s="39">
        <v>1</v>
      </c>
      <c r="E189" s="39">
        <v>1</v>
      </c>
    </row>
    <row r="190" s="39" customFormat="1" spans="1:5">
      <c r="A190" s="39" t="s">
        <v>121</v>
      </c>
      <c r="B190" s="39">
        <v>67</v>
      </c>
      <c r="C190" s="39">
        <v>61</v>
      </c>
      <c r="D190" s="39">
        <v>200</v>
      </c>
      <c r="E190" s="39">
        <v>328</v>
      </c>
    </row>
    <row r="191" s="39" customFormat="1" spans="1:5">
      <c r="A191" s="39" t="s">
        <v>208</v>
      </c>
      <c r="B191" s="39">
        <v>155</v>
      </c>
      <c r="C191" s="39">
        <v>216</v>
      </c>
      <c r="D191" s="39">
        <v>344</v>
      </c>
      <c r="E191" s="39">
        <v>715</v>
      </c>
    </row>
    <row r="192" s="39" customFormat="1" spans="1:5">
      <c r="A192" s="39" t="s">
        <v>307</v>
      </c>
      <c r="B192" s="39">
        <v>1</v>
      </c>
      <c r="E192" s="39">
        <v>1</v>
      </c>
    </row>
    <row r="193" s="39" customFormat="1" spans="1:5">
      <c r="A193" s="39" t="s">
        <v>164</v>
      </c>
      <c r="B193" s="39">
        <v>13</v>
      </c>
      <c r="C193" s="39">
        <v>10</v>
      </c>
      <c r="D193" s="39">
        <v>10</v>
      </c>
      <c r="E193" s="39">
        <v>33</v>
      </c>
    </row>
    <row r="194" s="39" customFormat="1" spans="1:5">
      <c r="A194" s="39" t="s">
        <v>308</v>
      </c>
      <c r="D194" s="39">
        <v>2</v>
      </c>
      <c r="E194" s="39">
        <v>2</v>
      </c>
    </row>
    <row r="195" s="39" customFormat="1" spans="1:5">
      <c r="A195" s="39" t="s">
        <v>222</v>
      </c>
      <c r="B195" s="39">
        <v>219</v>
      </c>
      <c r="C195" s="39">
        <v>158</v>
      </c>
      <c r="D195" s="39">
        <v>822</v>
      </c>
      <c r="E195" s="39">
        <v>1199</v>
      </c>
    </row>
    <row r="196" s="39" customFormat="1" spans="1:5">
      <c r="A196" s="39" t="s">
        <v>223</v>
      </c>
      <c r="B196" s="39">
        <v>13</v>
      </c>
      <c r="C196" s="39">
        <v>17</v>
      </c>
      <c r="D196" s="39">
        <v>97</v>
      </c>
      <c r="E196" s="39">
        <v>127</v>
      </c>
    </row>
    <row r="197" s="39" customFormat="1" spans="1:5">
      <c r="A197" s="39" t="s">
        <v>799</v>
      </c>
      <c r="D197" s="39">
        <v>8</v>
      </c>
      <c r="E197" s="39">
        <v>8</v>
      </c>
    </row>
    <row r="198" s="39" customFormat="1" spans="1:5">
      <c r="A198" s="39" t="s">
        <v>800</v>
      </c>
      <c r="D198" s="39">
        <v>4</v>
      </c>
      <c r="E198" s="39">
        <v>4</v>
      </c>
    </row>
    <row r="199" s="39" customFormat="1" spans="1:5">
      <c r="A199" s="39" t="s">
        <v>801</v>
      </c>
      <c r="D199" s="39">
        <v>1</v>
      </c>
      <c r="E199" s="39">
        <v>1</v>
      </c>
    </row>
    <row r="200" s="39" customFormat="1" spans="1:5">
      <c r="A200" s="39" t="s">
        <v>191</v>
      </c>
      <c r="B200" s="39">
        <v>2</v>
      </c>
      <c r="C200" s="39">
        <v>12</v>
      </c>
      <c r="D200" s="39">
        <v>8</v>
      </c>
      <c r="E200" s="39">
        <v>22</v>
      </c>
    </row>
    <row r="201" s="39" customFormat="1" spans="1:5">
      <c r="A201" s="39" t="s">
        <v>802</v>
      </c>
      <c r="D201" s="39">
        <v>1</v>
      </c>
      <c r="E201" s="39">
        <v>1</v>
      </c>
    </row>
    <row r="202" s="39" customFormat="1" spans="1:5">
      <c r="A202" s="39" t="s">
        <v>309</v>
      </c>
      <c r="D202" s="39">
        <v>1</v>
      </c>
      <c r="E202" s="39">
        <v>1</v>
      </c>
    </row>
    <row r="203" s="39" customFormat="1" spans="1:5">
      <c r="A203" s="39" t="s">
        <v>804</v>
      </c>
      <c r="D203" s="39">
        <v>5</v>
      </c>
      <c r="E203" s="39">
        <v>5</v>
      </c>
    </row>
    <row r="204" s="39" customFormat="1" spans="1:5">
      <c r="A204" s="39" t="s">
        <v>927</v>
      </c>
      <c r="C204" s="39">
        <v>1</v>
      </c>
      <c r="E204" s="39">
        <v>1</v>
      </c>
    </row>
    <row r="205" s="39" customFormat="1" spans="1:5">
      <c r="A205" s="39" t="s">
        <v>928</v>
      </c>
      <c r="D205" s="39">
        <v>1</v>
      </c>
      <c r="E205" s="39">
        <v>1</v>
      </c>
    </row>
    <row r="206" s="39" customFormat="1" spans="1:5">
      <c r="A206" s="39" t="s">
        <v>805</v>
      </c>
      <c r="B206" s="39">
        <v>4</v>
      </c>
      <c r="C206" s="39">
        <v>2</v>
      </c>
      <c r="D206" s="39">
        <v>2</v>
      </c>
      <c r="E206" s="39">
        <v>8</v>
      </c>
    </row>
    <row r="207" s="39" customFormat="1" spans="1:5">
      <c r="A207" s="39" t="s">
        <v>806</v>
      </c>
      <c r="B207" s="39">
        <v>1</v>
      </c>
      <c r="D207" s="39">
        <v>1</v>
      </c>
      <c r="E207" s="39">
        <v>2</v>
      </c>
    </row>
    <row r="208" s="39" customFormat="1" spans="1:5">
      <c r="A208" s="39" t="s">
        <v>224</v>
      </c>
      <c r="B208" s="39">
        <v>7</v>
      </c>
      <c r="C208" s="39">
        <v>1</v>
      </c>
      <c r="E208" s="39">
        <v>8</v>
      </c>
    </row>
    <row r="209" s="39" customFormat="1" spans="1:5">
      <c r="A209" s="39" t="s">
        <v>807</v>
      </c>
      <c r="D209" s="39">
        <v>17</v>
      </c>
      <c r="E209" s="39">
        <v>17</v>
      </c>
    </row>
    <row r="210" s="39" customFormat="1" spans="1:5">
      <c r="A210" s="39" t="s">
        <v>312</v>
      </c>
      <c r="B210" s="39">
        <v>1</v>
      </c>
      <c r="E210" s="39">
        <v>1</v>
      </c>
    </row>
    <row r="211" s="39" customFormat="1" spans="1:5">
      <c r="A211" s="39" t="s">
        <v>67</v>
      </c>
      <c r="B211" s="39">
        <v>366</v>
      </c>
      <c r="C211" s="39">
        <v>329</v>
      </c>
      <c r="D211" s="39">
        <v>331</v>
      </c>
      <c r="E211" s="39">
        <v>1026</v>
      </c>
    </row>
    <row r="212" s="39" customFormat="1" spans="1:5">
      <c r="A212" s="39" t="s">
        <v>99</v>
      </c>
      <c r="B212" s="39">
        <v>977</v>
      </c>
      <c r="C212" s="39">
        <v>880</v>
      </c>
      <c r="D212" s="39">
        <v>1645</v>
      </c>
      <c r="E212" s="39">
        <v>3502</v>
      </c>
    </row>
    <row r="213" s="39" customFormat="1" spans="1:5">
      <c r="A213" s="39" t="s">
        <v>148</v>
      </c>
      <c r="B213" s="39">
        <v>34</v>
      </c>
      <c r="C213" s="39">
        <v>86</v>
      </c>
      <c r="D213" s="39">
        <v>175</v>
      </c>
      <c r="E213" s="39">
        <v>295</v>
      </c>
    </row>
    <row r="214" s="39" customFormat="1" spans="1:5">
      <c r="A214" s="39" t="s">
        <v>313</v>
      </c>
      <c r="B214" s="39">
        <v>1</v>
      </c>
      <c r="E214" s="39">
        <v>1</v>
      </c>
    </row>
    <row r="215" s="39" customFormat="1" spans="1:5">
      <c r="A215" s="39" t="s">
        <v>68</v>
      </c>
      <c r="B215" s="39">
        <v>425</v>
      </c>
      <c r="C215" s="39">
        <v>344</v>
      </c>
      <c r="D215" s="39">
        <v>334</v>
      </c>
      <c r="E215" s="39">
        <v>1103</v>
      </c>
    </row>
    <row r="216" s="39" customFormat="1" spans="1:5">
      <c r="A216" s="39" t="s">
        <v>150</v>
      </c>
      <c r="B216" s="39">
        <v>8</v>
      </c>
      <c r="C216" s="39">
        <v>37</v>
      </c>
      <c r="D216" s="39">
        <v>48</v>
      </c>
      <c r="E216" s="39">
        <v>93</v>
      </c>
    </row>
    <row r="217" s="39" customFormat="1" spans="1:5">
      <c r="A217" s="39" t="s">
        <v>95</v>
      </c>
      <c r="B217" s="39">
        <v>776</v>
      </c>
      <c r="C217" s="39">
        <v>460</v>
      </c>
      <c r="D217" s="39">
        <v>941</v>
      </c>
      <c r="E217" s="39">
        <v>2177</v>
      </c>
    </row>
    <row r="218" s="39" customFormat="1" spans="1:5">
      <c r="A218" s="39" t="s">
        <v>96</v>
      </c>
      <c r="B218" s="39">
        <v>500</v>
      </c>
      <c r="C218" s="39">
        <v>333</v>
      </c>
      <c r="D218" s="39">
        <v>443</v>
      </c>
      <c r="E218" s="39">
        <v>1276</v>
      </c>
    </row>
    <row r="219" s="39" customFormat="1" spans="1:5">
      <c r="A219" s="39" t="s">
        <v>146</v>
      </c>
      <c r="B219" s="39">
        <v>50</v>
      </c>
      <c r="C219" s="39">
        <v>69</v>
      </c>
      <c r="D219" s="39">
        <v>181</v>
      </c>
      <c r="E219" s="39">
        <v>300</v>
      </c>
    </row>
    <row r="220" s="39" customFormat="1" spans="1:5">
      <c r="A220" s="39" t="s">
        <v>93</v>
      </c>
      <c r="B220" s="39">
        <v>1177</v>
      </c>
      <c r="C220" s="39">
        <v>859</v>
      </c>
      <c r="D220" s="39">
        <v>898</v>
      </c>
      <c r="E220" s="39">
        <v>2934</v>
      </c>
    </row>
    <row r="221" s="39" customFormat="1" spans="1:5">
      <c r="A221" s="39" t="s">
        <v>48</v>
      </c>
      <c r="B221" s="39">
        <v>4</v>
      </c>
      <c r="C221" s="39">
        <v>10</v>
      </c>
      <c r="D221" s="39">
        <v>9</v>
      </c>
      <c r="E221" s="39">
        <v>23</v>
      </c>
    </row>
    <row r="222" s="39" customFormat="1" spans="1:5">
      <c r="A222" s="39" t="s">
        <v>87</v>
      </c>
      <c r="B222" s="39">
        <v>43</v>
      </c>
      <c r="C222" s="39">
        <v>34</v>
      </c>
      <c r="D222" s="39">
        <v>116</v>
      </c>
      <c r="E222" s="39">
        <v>193</v>
      </c>
    </row>
    <row r="223" s="39" customFormat="1" spans="1:5">
      <c r="A223" s="39" t="s">
        <v>1597</v>
      </c>
      <c r="B223" s="39">
        <v>4</v>
      </c>
      <c r="C223" s="39">
        <v>1</v>
      </c>
      <c r="E223" s="39">
        <v>5</v>
      </c>
    </row>
    <row r="224" s="39" customFormat="1" spans="1:5">
      <c r="A224" s="39" t="s">
        <v>316</v>
      </c>
      <c r="C224" s="39">
        <v>2</v>
      </c>
      <c r="D224" s="39">
        <v>2</v>
      </c>
      <c r="E224" s="39">
        <v>4</v>
      </c>
    </row>
    <row r="225" s="39" customFormat="1" spans="1:5">
      <c r="A225" s="39" t="s">
        <v>317</v>
      </c>
      <c r="B225" s="39">
        <v>2</v>
      </c>
      <c r="C225" s="39">
        <v>1</v>
      </c>
      <c r="D225" s="39">
        <v>1</v>
      </c>
      <c r="E225" s="39">
        <v>4</v>
      </c>
    </row>
    <row r="226" s="39" customFormat="1" spans="1:5">
      <c r="A226" s="39" t="s">
        <v>808</v>
      </c>
      <c r="D226" s="39">
        <v>1</v>
      </c>
      <c r="E226" s="39">
        <v>1</v>
      </c>
    </row>
    <row r="227" s="39" customFormat="1" spans="1:5">
      <c r="A227" s="39" t="s">
        <v>53</v>
      </c>
      <c r="B227" s="39">
        <v>188</v>
      </c>
      <c r="C227" s="39">
        <v>214</v>
      </c>
      <c r="D227" s="39">
        <v>263</v>
      </c>
      <c r="E227" s="39">
        <v>665</v>
      </c>
    </row>
    <row r="228" s="39" customFormat="1" spans="1:5">
      <c r="A228" s="39" t="s">
        <v>809</v>
      </c>
      <c r="D228" s="39">
        <v>1</v>
      </c>
      <c r="E228" s="39">
        <v>1</v>
      </c>
    </row>
    <row r="229" s="39" customFormat="1" spans="1:5">
      <c r="A229" s="39" t="s">
        <v>810</v>
      </c>
      <c r="D229" s="39">
        <v>37</v>
      </c>
      <c r="E229" s="39">
        <v>37</v>
      </c>
    </row>
    <row r="230" s="39" customFormat="1" spans="1:5">
      <c r="A230" s="39" t="s">
        <v>811</v>
      </c>
      <c r="D230" s="39">
        <v>3</v>
      </c>
      <c r="E230" s="39">
        <v>3</v>
      </c>
    </row>
    <row r="231" s="39" customFormat="1" spans="1:5">
      <c r="A231" s="39" t="s">
        <v>318</v>
      </c>
      <c r="B231" s="39">
        <v>5</v>
      </c>
      <c r="C231" s="39">
        <v>6</v>
      </c>
      <c r="D231" s="39">
        <v>6</v>
      </c>
      <c r="E231" s="39">
        <v>17</v>
      </c>
    </row>
    <row r="232" s="39" customFormat="1" spans="1:5">
      <c r="A232" s="39" t="s">
        <v>319</v>
      </c>
      <c r="C232" s="39">
        <v>2</v>
      </c>
      <c r="D232" s="39">
        <v>5</v>
      </c>
      <c r="E232" s="39">
        <v>7</v>
      </c>
    </row>
    <row r="233" s="39" customFormat="1" spans="1:5">
      <c r="A233" s="39" t="s">
        <v>812</v>
      </c>
      <c r="D233" s="39">
        <v>3</v>
      </c>
      <c r="E233" s="39">
        <v>3</v>
      </c>
    </row>
    <row r="234" s="39" customFormat="1" spans="1:5">
      <c r="A234" s="39" t="s">
        <v>225</v>
      </c>
      <c r="B234" s="39">
        <v>5</v>
      </c>
      <c r="C234" s="39">
        <v>10</v>
      </c>
      <c r="D234" s="39">
        <v>39</v>
      </c>
      <c r="E234" s="39">
        <v>54</v>
      </c>
    </row>
    <row r="235" s="39" customFormat="1" spans="1:5">
      <c r="A235" s="39" t="s">
        <v>813</v>
      </c>
      <c r="D235" s="39">
        <v>8</v>
      </c>
      <c r="E235" s="39">
        <v>8</v>
      </c>
    </row>
    <row r="236" s="39" customFormat="1" spans="1:5">
      <c r="A236" s="39" t="s">
        <v>136</v>
      </c>
      <c r="B236" s="39">
        <v>28</v>
      </c>
      <c r="C236" s="39">
        <v>36</v>
      </c>
      <c r="D236" s="39">
        <v>43</v>
      </c>
      <c r="E236" s="39">
        <v>107</v>
      </c>
    </row>
    <row r="237" s="39" customFormat="1" spans="1:5">
      <c r="A237" s="39" t="s">
        <v>320</v>
      </c>
      <c r="B237" s="39">
        <v>1</v>
      </c>
      <c r="D237" s="39">
        <v>1</v>
      </c>
      <c r="E237" s="39">
        <v>2</v>
      </c>
    </row>
    <row r="238" s="39" customFormat="1" spans="1:5">
      <c r="A238" s="39" t="s">
        <v>814</v>
      </c>
      <c r="D238" s="39">
        <v>1</v>
      </c>
      <c r="E238" s="39">
        <v>1</v>
      </c>
    </row>
    <row r="239" s="39" customFormat="1" spans="1:5">
      <c r="A239" s="39" t="s">
        <v>321</v>
      </c>
      <c r="B239" s="39">
        <v>1</v>
      </c>
      <c r="D239" s="39">
        <v>2</v>
      </c>
      <c r="E239" s="39">
        <v>3</v>
      </c>
    </row>
    <row r="240" s="39" customFormat="1" spans="1:5">
      <c r="A240" s="39" t="s">
        <v>70</v>
      </c>
      <c r="B240" s="39">
        <v>242</v>
      </c>
      <c r="C240" s="39">
        <v>247</v>
      </c>
      <c r="D240" s="39">
        <v>236</v>
      </c>
      <c r="E240" s="39">
        <v>725</v>
      </c>
    </row>
    <row r="241" s="39" customFormat="1" spans="1:5">
      <c r="A241" s="39" t="s">
        <v>815</v>
      </c>
      <c r="D241" s="39">
        <v>2</v>
      </c>
      <c r="E241" s="39">
        <v>2</v>
      </c>
    </row>
    <row r="242" s="39" customFormat="1" spans="1:5">
      <c r="A242" s="39" t="s">
        <v>157</v>
      </c>
      <c r="B242" s="39">
        <v>35</v>
      </c>
      <c r="C242" s="39">
        <v>51</v>
      </c>
      <c r="D242" s="39">
        <v>72</v>
      </c>
      <c r="E242" s="39">
        <v>158</v>
      </c>
    </row>
    <row r="243" s="39" customFormat="1" spans="1:5">
      <c r="A243" s="39" t="s">
        <v>109</v>
      </c>
      <c r="B243" s="39">
        <v>61</v>
      </c>
      <c r="C243" s="39">
        <v>121</v>
      </c>
      <c r="D243" s="39">
        <v>239</v>
      </c>
      <c r="E243" s="39">
        <v>421</v>
      </c>
    </row>
    <row r="244" s="39" customFormat="1" spans="1:5">
      <c r="A244" s="39" t="s">
        <v>322</v>
      </c>
      <c r="D244" s="39">
        <v>4</v>
      </c>
      <c r="E244" s="39">
        <v>4</v>
      </c>
    </row>
    <row r="245" s="39" customFormat="1" spans="1:5">
      <c r="A245" s="39" t="s">
        <v>816</v>
      </c>
      <c r="D245" s="39">
        <v>1</v>
      </c>
      <c r="E245" s="39">
        <v>1</v>
      </c>
    </row>
    <row r="246" s="39" customFormat="1" spans="1:5">
      <c r="A246" s="39" t="s">
        <v>817</v>
      </c>
      <c r="D246" s="39">
        <v>1</v>
      </c>
      <c r="E246" s="39">
        <v>1</v>
      </c>
    </row>
    <row r="247" s="39" customFormat="1" spans="1:5">
      <c r="A247" s="39" t="s">
        <v>818</v>
      </c>
      <c r="D247" s="39">
        <v>1</v>
      </c>
      <c r="E247" s="39">
        <v>1</v>
      </c>
    </row>
    <row r="248" s="39" customFormat="1" spans="1:5">
      <c r="A248" s="39" t="s">
        <v>62</v>
      </c>
      <c r="B248" s="39">
        <v>170</v>
      </c>
      <c r="C248" s="39">
        <v>147</v>
      </c>
      <c r="D248" s="39">
        <v>164</v>
      </c>
      <c r="E248" s="39">
        <v>481</v>
      </c>
    </row>
    <row r="249" s="39" customFormat="1" spans="1:5">
      <c r="A249" s="39" t="s">
        <v>130</v>
      </c>
      <c r="B249" s="39">
        <v>60</v>
      </c>
      <c r="C249" s="39">
        <v>90</v>
      </c>
      <c r="D249" s="39">
        <v>212</v>
      </c>
      <c r="E249" s="39">
        <v>362</v>
      </c>
    </row>
    <row r="250" s="39" customFormat="1" spans="1:5">
      <c r="A250" s="39" t="s">
        <v>192</v>
      </c>
      <c r="C250" s="39">
        <v>2</v>
      </c>
      <c r="E250" s="39">
        <v>2</v>
      </c>
    </row>
    <row r="251" s="39" customFormat="1" spans="1:5">
      <c r="A251" s="39" t="s">
        <v>819</v>
      </c>
      <c r="D251" s="39">
        <v>20</v>
      </c>
      <c r="E251" s="39">
        <v>20</v>
      </c>
    </row>
    <row r="252" s="39" customFormat="1" spans="1:5">
      <c r="A252" s="39" t="s">
        <v>820</v>
      </c>
      <c r="C252" s="39">
        <v>1</v>
      </c>
      <c r="E252" s="39">
        <v>1</v>
      </c>
    </row>
    <row r="253" s="39" customFormat="1" spans="1:5">
      <c r="A253" s="39" t="s">
        <v>165</v>
      </c>
      <c r="B253" s="39">
        <v>26</v>
      </c>
      <c r="C253" s="39">
        <v>22</v>
      </c>
      <c r="D253" s="39">
        <v>23</v>
      </c>
      <c r="E253" s="39">
        <v>71</v>
      </c>
    </row>
    <row r="254" s="39" customFormat="1" spans="1:5">
      <c r="A254" s="39" t="s">
        <v>115</v>
      </c>
      <c r="B254" s="39">
        <v>47</v>
      </c>
      <c r="C254" s="39">
        <v>63</v>
      </c>
      <c r="D254" s="39">
        <v>65</v>
      </c>
      <c r="E254" s="39">
        <v>175</v>
      </c>
    </row>
    <row r="255" s="39" customFormat="1" spans="1:5">
      <c r="A255" s="39" t="s">
        <v>323</v>
      </c>
      <c r="C255" s="39">
        <v>3</v>
      </c>
      <c r="D255" s="39">
        <v>8</v>
      </c>
      <c r="E255" s="39">
        <v>11</v>
      </c>
    </row>
    <row r="256" s="39" customFormat="1" spans="1:5">
      <c r="A256" s="39" t="s">
        <v>929</v>
      </c>
      <c r="D256" s="39">
        <v>1</v>
      </c>
      <c r="E256" s="39">
        <v>1</v>
      </c>
    </row>
    <row r="257" s="39" customFormat="1" spans="1:5">
      <c r="A257" s="39" t="s">
        <v>324</v>
      </c>
      <c r="C257" s="39">
        <v>1</v>
      </c>
      <c r="E257" s="39">
        <v>1</v>
      </c>
    </row>
    <row r="258" s="39" customFormat="1" spans="1:5">
      <c r="A258" s="39" t="s">
        <v>176</v>
      </c>
      <c r="B258" s="39">
        <v>30</v>
      </c>
      <c r="C258" s="39">
        <v>16</v>
      </c>
      <c r="D258" s="39">
        <v>28</v>
      </c>
      <c r="E258" s="39">
        <v>74</v>
      </c>
    </row>
    <row r="259" s="39" customFormat="1" spans="1:5">
      <c r="A259" s="39" t="s">
        <v>325</v>
      </c>
      <c r="C259" s="39">
        <v>1</v>
      </c>
      <c r="D259" s="39">
        <v>2</v>
      </c>
      <c r="E259" s="39">
        <v>3</v>
      </c>
    </row>
    <row r="260" s="39" customFormat="1" spans="1:5">
      <c r="A260" s="39" t="s">
        <v>821</v>
      </c>
      <c r="D260" s="39">
        <v>1</v>
      </c>
      <c r="E260" s="39">
        <v>1</v>
      </c>
    </row>
    <row r="261" s="39" customFormat="1" spans="1:5">
      <c r="A261" s="39" t="s">
        <v>326</v>
      </c>
      <c r="B261" s="39">
        <v>4</v>
      </c>
      <c r="C261" s="39">
        <v>2</v>
      </c>
      <c r="D261" s="39">
        <v>6</v>
      </c>
      <c r="E261" s="39">
        <v>12</v>
      </c>
    </row>
    <row r="262" s="39" customFormat="1" spans="1:5">
      <c r="A262" s="39" t="s">
        <v>327</v>
      </c>
      <c r="B262" s="39">
        <v>1</v>
      </c>
      <c r="E262" s="39">
        <v>1</v>
      </c>
    </row>
    <row r="263" s="39" customFormat="1" spans="1:5">
      <c r="A263" s="39" t="s">
        <v>328</v>
      </c>
      <c r="D263" s="39">
        <v>1</v>
      </c>
      <c r="E263" s="39">
        <v>1</v>
      </c>
    </row>
    <row r="264" s="39" customFormat="1" spans="1:5">
      <c r="A264" s="39" t="s">
        <v>1598</v>
      </c>
      <c r="B264" s="39">
        <v>5</v>
      </c>
      <c r="C264" s="39">
        <v>20</v>
      </c>
      <c r="D264" s="39">
        <v>14</v>
      </c>
      <c r="E264" s="39">
        <v>39</v>
      </c>
    </row>
    <row r="265" s="39" customFormat="1" spans="1:5">
      <c r="A265" s="39" t="s">
        <v>142</v>
      </c>
      <c r="D265" s="39">
        <v>2</v>
      </c>
      <c r="E265" s="39">
        <v>2</v>
      </c>
    </row>
    <row r="266" s="39" customFormat="1" spans="1:5">
      <c r="A266" s="39" t="s">
        <v>822</v>
      </c>
      <c r="C266" s="39">
        <v>1</v>
      </c>
      <c r="E266" s="39">
        <v>1</v>
      </c>
    </row>
    <row r="267" s="39" customFormat="1" spans="1:5">
      <c r="A267" s="39" t="s">
        <v>329</v>
      </c>
      <c r="C267" s="39">
        <v>1</v>
      </c>
      <c r="E267" s="39">
        <v>1</v>
      </c>
    </row>
    <row r="268" s="39" customFormat="1" spans="1:5">
      <c r="A268" s="39" t="s">
        <v>330</v>
      </c>
      <c r="D268" s="39">
        <v>5</v>
      </c>
      <c r="E268" s="39">
        <v>5</v>
      </c>
    </row>
    <row r="269" s="39" customFormat="1" spans="1:5">
      <c r="A269" s="39" t="s">
        <v>331</v>
      </c>
      <c r="C269" s="39">
        <v>1</v>
      </c>
      <c r="D269" s="39">
        <v>10</v>
      </c>
      <c r="E269" s="39">
        <v>11</v>
      </c>
    </row>
    <row r="270" s="39" customFormat="1" spans="1:5">
      <c r="A270" s="39" t="s">
        <v>332</v>
      </c>
      <c r="C270" s="39">
        <v>1</v>
      </c>
      <c r="D270" s="39">
        <v>1</v>
      </c>
      <c r="E270" s="39">
        <v>2</v>
      </c>
    </row>
    <row r="271" s="39" customFormat="1" spans="1:5">
      <c r="A271" s="39" t="s">
        <v>333</v>
      </c>
      <c r="B271" s="39">
        <v>6</v>
      </c>
      <c r="C271" s="39">
        <v>1</v>
      </c>
      <c r="D271" s="39">
        <v>3</v>
      </c>
      <c r="E271" s="39">
        <v>10</v>
      </c>
    </row>
    <row r="272" s="39" customFormat="1" spans="1:5">
      <c r="A272" s="39" t="s">
        <v>823</v>
      </c>
      <c r="D272" s="39">
        <v>3</v>
      </c>
      <c r="E272" s="39">
        <v>3</v>
      </c>
    </row>
    <row r="273" s="39" customFormat="1" spans="1:5">
      <c r="A273" s="39" t="s">
        <v>824</v>
      </c>
      <c r="B273" s="39">
        <v>1</v>
      </c>
      <c r="C273" s="39">
        <v>16</v>
      </c>
      <c r="D273" s="39">
        <v>45</v>
      </c>
      <c r="E273" s="39">
        <v>62</v>
      </c>
    </row>
    <row r="274" s="39" customFormat="1" spans="1:5">
      <c r="A274" s="39" t="s">
        <v>825</v>
      </c>
      <c r="D274" s="39">
        <v>2</v>
      </c>
      <c r="E274" s="39">
        <v>2</v>
      </c>
    </row>
    <row r="275" s="39" customFormat="1" spans="1:5">
      <c r="A275" s="39" t="s">
        <v>193</v>
      </c>
      <c r="B275" s="39">
        <v>7</v>
      </c>
      <c r="C275" s="39">
        <v>15</v>
      </c>
      <c r="D275" s="39">
        <v>16</v>
      </c>
      <c r="E275" s="39">
        <v>38</v>
      </c>
    </row>
    <row r="276" s="39" customFormat="1" spans="1:5">
      <c r="A276" s="39" t="s">
        <v>826</v>
      </c>
      <c r="D276" s="39">
        <v>3</v>
      </c>
      <c r="E276" s="39">
        <v>3</v>
      </c>
    </row>
    <row r="277" s="39" customFormat="1" spans="1:5">
      <c r="A277" s="39" t="s">
        <v>226</v>
      </c>
      <c r="B277" s="39">
        <v>53</v>
      </c>
      <c r="C277" s="39">
        <v>12</v>
      </c>
      <c r="D277" s="39">
        <v>25</v>
      </c>
      <c r="E277" s="39">
        <v>90</v>
      </c>
    </row>
    <row r="278" s="39" customFormat="1" spans="1:5">
      <c r="A278" s="39" t="s">
        <v>827</v>
      </c>
      <c r="D278" s="39">
        <v>1</v>
      </c>
      <c r="E278" s="39">
        <v>1</v>
      </c>
    </row>
    <row r="279" s="39" customFormat="1" spans="1:5">
      <c r="A279" s="39" t="s">
        <v>334</v>
      </c>
      <c r="B279" s="39">
        <v>1</v>
      </c>
      <c r="E279" s="39">
        <v>1</v>
      </c>
    </row>
    <row r="280" s="39" customFormat="1" spans="1:5">
      <c r="A280" s="39" t="s">
        <v>828</v>
      </c>
      <c r="D280" s="39">
        <v>2</v>
      </c>
      <c r="E280" s="39">
        <v>2</v>
      </c>
    </row>
    <row r="281" s="39" customFormat="1" spans="1:5">
      <c r="A281" s="39" t="s">
        <v>61</v>
      </c>
      <c r="B281" s="39">
        <v>96</v>
      </c>
      <c r="C281" s="39">
        <v>118</v>
      </c>
      <c r="D281" s="39">
        <v>118</v>
      </c>
      <c r="E281" s="39">
        <v>332</v>
      </c>
    </row>
    <row r="282" s="39" customFormat="1" spans="1:5">
      <c r="A282" s="39" t="s">
        <v>335</v>
      </c>
      <c r="B282" s="39">
        <v>2</v>
      </c>
      <c r="D282" s="39">
        <v>1</v>
      </c>
      <c r="E282" s="39">
        <v>3</v>
      </c>
    </row>
    <row r="283" s="39" customFormat="1" spans="1:5">
      <c r="A283" s="39" t="s">
        <v>336</v>
      </c>
      <c r="B283" s="39">
        <v>1</v>
      </c>
      <c r="C283" s="39">
        <v>3</v>
      </c>
      <c r="D283" s="39">
        <v>8</v>
      </c>
      <c r="E283" s="39">
        <v>12</v>
      </c>
    </row>
    <row r="284" s="39" customFormat="1" spans="1:5">
      <c r="A284" s="39" t="s">
        <v>1599</v>
      </c>
      <c r="B284" s="39">
        <v>1</v>
      </c>
      <c r="E284" s="39">
        <v>1</v>
      </c>
    </row>
    <row r="285" s="39" customFormat="1" spans="1:5">
      <c r="A285" s="39" t="s">
        <v>227</v>
      </c>
      <c r="B285" s="39">
        <v>41</v>
      </c>
      <c r="C285" s="39">
        <v>33</v>
      </c>
      <c r="D285" s="39">
        <v>114</v>
      </c>
      <c r="E285" s="39">
        <v>188</v>
      </c>
    </row>
    <row r="286" s="39" customFormat="1" spans="1:5">
      <c r="A286" s="39" t="s">
        <v>829</v>
      </c>
      <c r="D286" s="39">
        <v>3</v>
      </c>
      <c r="E286" s="39">
        <v>3</v>
      </c>
    </row>
    <row r="287" s="39" customFormat="1" spans="1:5">
      <c r="A287" s="39" t="s">
        <v>338</v>
      </c>
      <c r="B287" s="39">
        <v>2</v>
      </c>
      <c r="C287" s="39">
        <v>4</v>
      </c>
      <c r="D287" s="39">
        <v>2</v>
      </c>
      <c r="E287" s="39">
        <v>8</v>
      </c>
    </row>
    <row r="288" s="39" customFormat="1" spans="1:5">
      <c r="A288" s="39" t="s">
        <v>830</v>
      </c>
      <c r="D288" s="39">
        <v>9</v>
      </c>
      <c r="E288" s="39">
        <v>9</v>
      </c>
    </row>
    <row r="289" s="39" customFormat="1" spans="1:5">
      <c r="A289" s="39" t="s">
        <v>339</v>
      </c>
      <c r="C289" s="39">
        <v>4</v>
      </c>
      <c r="D289" s="39">
        <v>25</v>
      </c>
      <c r="E289" s="39">
        <v>29</v>
      </c>
    </row>
    <row r="290" s="39" customFormat="1" spans="1:5">
      <c r="A290" s="39" t="s">
        <v>340</v>
      </c>
      <c r="B290" s="39">
        <v>9</v>
      </c>
      <c r="C290" s="39">
        <v>6</v>
      </c>
      <c r="D290" s="39">
        <v>14</v>
      </c>
      <c r="E290" s="39">
        <v>29</v>
      </c>
    </row>
    <row r="291" s="39" customFormat="1" spans="1:5">
      <c r="A291" s="39" t="s">
        <v>116</v>
      </c>
      <c r="B291" s="39">
        <v>44</v>
      </c>
      <c r="C291" s="39">
        <v>50</v>
      </c>
      <c r="D291" s="39">
        <v>79</v>
      </c>
      <c r="E291" s="39">
        <v>173</v>
      </c>
    </row>
    <row r="292" s="39" customFormat="1" spans="1:5">
      <c r="A292" s="39" t="s">
        <v>112</v>
      </c>
      <c r="B292" s="39">
        <v>36</v>
      </c>
      <c r="C292" s="39">
        <v>30</v>
      </c>
      <c r="D292" s="39">
        <v>36</v>
      </c>
      <c r="E292" s="39">
        <v>102</v>
      </c>
    </row>
    <row r="293" s="39" customFormat="1" spans="1:5">
      <c r="A293" s="39" t="s">
        <v>831</v>
      </c>
      <c r="C293" s="39">
        <v>1</v>
      </c>
      <c r="D293" s="39">
        <v>2</v>
      </c>
      <c r="E293" s="39">
        <v>3</v>
      </c>
    </row>
    <row r="294" s="39" customFormat="1" spans="1:5">
      <c r="A294" s="39" t="s">
        <v>228</v>
      </c>
      <c r="B294" s="39">
        <v>18</v>
      </c>
      <c r="C294" s="39">
        <v>9</v>
      </c>
      <c r="D294" s="39">
        <v>46</v>
      </c>
      <c r="E294" s="39">
        <v>73</v>
      </c>
    </row>
    <row r="295" s="39" customFormat="1" spans="1:5">
      <c r="A295" s="39" t="s">
        <v>832</v>
      </c>
      <c r="D295" s="39">
        <v>1</v>
      </c>
      <c r="E295" s="39">
        <v>1</v>
      </c>
    </row>
    <row r="296" s="39" customFormat="1" spans="1:5">
      <c r="A296" s="39" t="s">
        <v>833</v>
      </c>
      <c r="D296" s="39">
        <v>1</v>
      </c>
      <c r="E296" s="39">
        <v>1</v>
      </c>
    </row>
    <row r="297" s="39" customFormat="1" spans="1:5">
      <c r="A297" s="39" t="s">
        <v>229</v>
      </c>
      <c r="B297" s="39">
        <v>51</v>
      </c>
      <c r="C297" s="39">
        <v>74</v>
      </c>
      <c r="D297" s="39">
        <v>291</v>
      </c>
      <c r="E297" s="39">
        <v>416</v>
      </c>
    </row>
    <row r="298" s="39" customFormat="1" spans="1:5">
      <c r="A298" s="39" t="s">
        <v>834</v>
      </c>
      <c r="D298" s="39">
        <v>1</v>
      </c>
      <c r="E298" s="39">
        <v>1</v>
      </c>
    </row>
    <row r="299" s="39" customFormat="1" spans="1:5">
      <c r="A299" s="39" t="s">
        <v>835</v>
      </c>
      <c r="D299" s="39">
        <v>1</v>
      </c>
      <c r="E299" s="39">
        <v>1</v>
      </c>
    </row>
    <row r="300" s="39" customFormat="1" spans="1:5">
      <c r="A300" s="39" t="s">
        <v>162</v>
      </c>
      <c r="B300" s="39">
        <v>14</v>
      </c>
      <c r="C300" s="39">
        <v>8</v>
      </c>
      <c r="D300" s="39">
        <v>18</v>
      </c>
      <c r="E300" s="39">
        <v>40</v>
      </c>
    </row>
    <row r="301" s="39" customFormat="1" spans="1:5">
      <c r="A301" s="39" t="s">
        <v>341</v>
      </c>
      <c r="B301" s="39">
        <v>3</v>
      </c>
      <c r="E301" s="39">
        <v>3</v>
      </c>
    </row>
    <row r="302" s="39" customFormat="1" spans="1:5">
      <c r="A302" s="39" t="s">
        <v>836</v>
      </c>
      <c r="B302" s="39">
        <v>1</v>
      </c>
      <c r="D302" s="39">
        <v>1</v>
      </c>
      <c r="E302" s="39">
        <v>2</v>
      </c>
    </row>
    <row r="303" s="39" customFormat="1" spans="1:5">
      <c r="A303" s="39" t="s">
        <v>837</v>
      </c>
      <c r="D303" s="39">
        <v>11</v>
      </c>
      <c r="E303" s="39">
        <v>11</v>
      </c>
    </row>
    <row r="304" s="39" customFormat="1" spans="1:5">
      <c r="A304" s="39" t="s">
        <v>838</v>
      </c>
      <c r="D304" s="39">
        <v>5</v>
      </c>
      <c r="E304" s="39">
        <v>5</v>
      </c>
    </row>
    <row r="305" s="39" customFormat="1" spans="1:5">
      <c r="A305" s="39" t="s">
        <v>839</v>
      </c>
      <c r="D305" s="39">
        <v>7</v>
      </c>
      <c r="E305" s="39">
        <v>7</v>
      </c>
    </row>
    <row r="306" s="39" customFormat="1" spans="1:5">
      <c r="A306" s="39" t="s">
        <v>209</v>
      </c>
      <c r="B306" s="39">
        <v>238</v>
      </c>
      <c r="C306" s="39">
        <v>110</v>
      </c>
      <c r="D306" s="39">
        <v>605</v>
      </c>
      <c r="E306" s="39">
        <v>953</v>
      </c>
    </row>
    <row r="307" s="39" customFormat="1" spans="1:5">
      <c r="A307" s="39" t="s">
        <v>342</v>
      </c>
      <c r="B307" s="39">
        <v>1</v>
      </c>
      <c r="C307" s="39">
        <v>2</v>
      </c>
      <c r="D307" s="39">
        <v>11</v>
      </c>
      <c r="E307" s="39">
        <v>14</v>
      </c>
    </row>
    <row r="308" s="39" customFormat="1" spans="1:5">
      <c r="A308" s="39" t="s">
        <v>343</v>
      </c>
      <c r="B308" s="39">
        <v>2</v>
      </c>
      <c r="C308" s="39">
        <v>6</v>
      </c>
      <c r="D308" s="39">
        <v>53</v>
      </c>
      <c r="E308" s="39">
        <v>61</v>
      </c>
    </row>
    <row r="309" s="39" customFormat="1" spans="1:5">
      <c r="A309" s="39" t="s">
        <v>65</v>
      </c>
      <c r="B309" s="39">
        <v>604</v>
      </c>
      <c r="C309" s="39">
        <v>548</v>
      </c>
      <c r="D309" s="39">
        <v>1210</v>
      </c>
      <c r="E309" s="39">
        <v>2362</v>
      </c>
    </row>
    <row r="310" s="39" customFormat="1" spans="1:5">
      <c r="A310" s="39" t="s">
        <v>840</v>
      </c>
      <c r="D310" s="39">
        <v>3</v>
      </c>
      <c r="E310" s="39">
        <v>3</v>
      </c>
    </row>
    <row r="311" s="39" customFormat="1" spans="1:5">
      <c r="A311" s="39" t="s">
        <v>344</v>
      </c>
      <c r="B311" s="39">
        <v>5</v>
      </c>
      <c r="C311" s="39">
        <v>5</v>
      </c>
      <c r="D311" s="39">
        <v>73</v>
      </c>
      <c r="E311" s="39">
        <v>83</v>
      </c>
    </row>
    <row r="312" s="39" customFormat="1" spans="1:5">
      <c r="A312" s="39" t="s">
        <v>345</v>
      </c>
      <c r="B312" s="39">
        <v>14</v>
      </c>
      <c r="C312" s="39">
        <v>12</v>
      </c>
      <c r="D312" s="39">
        <v>97</v>
      </c>
      <c r="E312" s="39">
        <v>123</v>
      </c>
    </row>
    <row r="313" s="39" customFormat="1" spans="1:5">
      <c r="A313" s="39" t="s">
        <v>64</v>
      </c>
      <c r="B313" s="39">
        <v>42</v>
      </c>
      <c r="C313" s="39">
        <v>73</v>
      </c>
      <c r="D313" s="39">
        <v>200</v>
      </c>
      <c r="E313" s="39">
        <v>315</v>
      </c>
    </row>
    <row r="314" s="39" customFormat="1" spans="1:5">
      <c r="A314" s="39" t="s">
        <v>114</v>
      </c>
      <c r="B314" s="39">
        <v>66</v>
      </c>
      <c r="C314" s="39">
        <v>62</v>
      </c>
      <c r="D314" s="39">
        <v>111</v>
      </c>
      <c r="E314" s="39">
        <v>239</v>
      </c>
    </row>
    <row r="315" s="39" customFormat="1" spans="1:5">
      <c r="A315" s="39" t="s">
        <v>97</v>
      </c>
      <c r="B315" s="39">
        <v>156</v>
      </c>
      <c r="C315" s="39">
        <v>205</v>
      </c>
      <c r="D315" s="39">
        <v>283</v>
      </c>
      <c r="E315" s="39">
        <v>644</v>
      </c>
    </row>
    <row r="316" s="39" customFormat="1" spans="1:5">
      <c r="A316" s="39" t="s">
        <v>346</v>
      </c>
      <c r="B316" s="39">
        <v>2</v>
      </c>
      <c r="C316" s="39">
        <v>4</v>
      </c>
      <c r="D316" s="39">
        <v>9</v>
      </c>
      <c r="E316" s="39">
        <v>15</v>
      </c>
    </row>
    <row r="317" s="39" customFormat="1" spans="1:5">
      <c r="A317" s="39" t="s">
        <v>86</v>
      </c>
      <c r="B317" s="39">
        <v>15</v>
      </c>
      <c r="C317" s="39">
        <v>24</v>
      </c>
      <c r="D317" s="39">
        <v>27</v>
      </c>
      <c r="E317" s="39">
        <v>66</v>
      </c>
    </row>
    <row r="318" s="39" customFormat="1" spans="1:5">
      <c r="A318" s="39" t="s">
        <v>347</v>
      </c>
      <c r="B318" s="39">
        <v>1</v>
      </c>
      <c r="C318" s="39">
        <v>1</v>
      </c>
      <c r="E318" s="39">
        <v>2</v>
      </c>
    </row>
    <row r="319" s="39" customFormat="1" spans="1:5">
      <c r="A319" s="39" t="s">
        <v>122</v>
      </c>
      <c r="B319" s="39">
        <v>158</v>
      </c>
      <c r="C319" s="39">
        <v>110</v>
      </c>
      <c r="D319" s="39">
        <v>295</v>
      </c>
      <c r="E319" s="39">
        <v>563</v>
      </c>
    </row>
    <row r="320" s="39" customFormat="1" spans="1:5">
      <c r="A320" s="39" t="s">
        <v>348</v>
      </c>
      <c r="B320" s="39">
        <v>1</v>
      </c>
      <c r="C320" s="39">
        <v>2</v>
      </c>
      <c r="D320" s="39">
        <v>12</v>
      </c>
      <c r="E320" s="39">
        <v>15</v>
      </c>
    </row>
    <row r="321" s="39" customFormat="1" spans="1:5">
      <c r="A321" s="39" t="s">
        <v>842</v>
      </c>
      <c r="D321" s="39">
        <v>16</v>
      </c>
      <c r="E321" s="39">
        <v>16</v>
      </c>
    </row>
    <row r="322" s="39" customFormat="1" spans="1:5">
      <c r="A322" s="39" t="s">
        <v>230</v>
      </c>
      <c r="B322" s="39">
        <v>33</v>
      </c>
      <c r="C322" s="39">
        <v>40</v>
      </c>
      <c r="D322" s="39">
        <v>44</v>
      </c>
      <c r="E322" s="39">
        <v>117</v>
      </c>
    </row>
    <row r="323" s="39" customFormat="1" spans="1:5">
      <c r="A323" s="39" t="s">
        <v>1600</v>
      </c>
      <c r="C323" s="39">
        <v>3</v>
      </c>
      <c r="E323" s="39">
        <v>3</v>
      </c>
    </row>
    <row r="324" s="39" customFormat="1" spans="1:5">
      <c r="A324" s="39" t="s">
        <v>843</v>
      </c>
      <c r="D324" s="39">
        <v>1</v>
      </c>
      <c r="E324" s="39">
        <v>1</v>
      </c>
    </row>
    <row r="325" s="39" customFormat="1" spans="1:5">
      <c r="A325" s="39" t="s">
        <v>351</v>
      </c>
      <c r="B325" s="39">
        <v>6</v>
      </c>
      <c r="C325" s="39">
        <v>1</v>
      </c>
      <c r="D325" s="39">
        <v>2</v>
      </c>
      <c r="E325" s="39">
        <v>9</v>
      </c>
    </row>
    <row r="326" s="39" customFormat="1" spans="1:5">
      <c r="A326" s="39" t="s">
        <v>844</v>
      </c>
      <c r="D326" s="39">
        <v>14</v>
      </c>
      <c r="E326" s="39">
        <v>14</v>
      </c>
    </row>
    <row r="327" s="39" customFormat="1" spans="1:5">
      <c r="A327" s="39" t="s">
        <v>143</v>
      </c>
      <c r="B327" s="39">
        <v>3</v>
      </c>
      <c r="C327" s="39">
        <v>8</v>
      </c>
      <c r="D327" s="39">
        <v>12</v>
      </c>
      <c r="E327" s="39">
        <v>23</v>
      </c>
    </row>
    <row r="328" s="39" customFormat="1" spans="1:5">
      <c r="A328" s="39" t="s">
        <v>930</v>
      </c>
      <c r="C328" s="39">
        <v>1</v>
      </c>
      <c r="D328" s="39">
        <v>2</v>
      </c>
      <c r="E328" s="39">
        <v>3</v>
      </c>
    </row>
    <row r="329" s="39" customFormat="1" spans="1:5">
      <c r="A329" s="39" t="s">
        <v>352</v>
      </c>
      <c r="B329" s="39">
        <v>1</v>
      </c>
      <c r="D329" s="39">
        <v>4</v>
      </c>
      <c r="E329" s="39">
        <v>5</v>
      </c>
    </row>
    <row r="330" s="39" customFormat="1" spans="1:5">
      <c r="A330" s="39" t="s">
        <v>353</v>
      </c>
      <c r="D330" s="39">
        <v>1</v>
      </c>
      <c r="E330" s="39">
        <v>1</v>
      </c>
    </row>
    <row r="331" s="39" customFormat="1" spans="1:5">
      <c r="A331" s="39" t="s">
        <v>354</v>
      </c>
      <c r="B331" s="39">
        <v>1</v>
      </c>
      <c r="E331" s="39">
        <v>1</v>
      </c>
    </row>
    <row r="332" s="39" customFormat="1" spans="1:5">
      <c r="A332" s="39" t="s">
        <v>37</v>
      </c>
      <c r="B332" s="39">
        <v>23</v>
      </c>
      <c r="C332" s="39">
        <v>30</v>
      </c>
      <c r="D332" s="39">
        <v>37</v>
      </c>
      <c r="E332" s="39">
        <v>90</v>
      </c>
    </row>
    <row r="333" s="39" customFormat="1" spans="1:5">
      <c r="A333" s="39" t="s">
        <v>355</v>
      </c>
      <c r="D333" s="39">
        <v>3</v>
      </c>
      <c r="E333" s="39">
        <v>3</v>
      </c>
    </row>
    <row r="334" s="39" customFormat="1" spans="1:5">
      <c r="A334" s="39" t="s">
        <v>356</v>
      </c>
      <c r="B334" s="39">
        <v>2</v>
      </c>
      <c r="C334" s="39">
        <v>1</v>
      </c>
      <c r="D334" s="39">
        <v>5</v>
      </c>
      <c r="E334" s="39">
        <v>8</v>
      </c>
    </row>
    <row r="335" s="39" customFormat="1" spans="1:5">
      <c r="A335" s="39" t="s">
        <v>357</v>
      </c>
      <c r="B335" s="39">
        <v>1</v>
      </c>
      <c r="D335" s="39">
        <v>4</v>
      </c>
      <c r="E335" s="39">
        <v>5</v>
      </c>
    </row>
    <row r="336" s="39" customFormat="1" spans="1:5">
      <c r="A336" s="39" t="s">
        <v>845</v>
      </c>
      <c r="D336" s="39">
        <v>5</v>
      </c>
      <c r="E336" s="39">
        <v>5</v>
      </c>
    </row>
    <row r="337" s="39" customFormat="1" spans="1:5">
      <c r="A337" s="39" t="s">
        <v>123</v>
      </c>
      <c r="B337" s="39">
        <v>16</v>
      </c>
      <c r="C337" s="39">
        <v>23</v>
      </c>
      <c r="D337" s="39">
        <v>39</v>
      </c>
      <c r="E337" s="39">
        <v>78</v>
      </c>
    </row>
    <row r="338" s="39" customFormat="1" spans="1:5">
      <c r="A338" s="39" t="s">
        <v>846</v>
      </c>
      <c r="D338" s="39">
        <v>19</v>
      </c>
      <c r="E338" s="39">
        <v>19</v>
      </c>
    </row>
    <row r="339" s="39" customFormat="1" spans="1:5">
      <c r="A339" s="39" t="s">
        <v>358</v>
      </c>
      <c r="B339" s="39">
        <v>26</v>
      </c>
      <c r="C339" s="39">
        <v>8</v>
      </c>
      <c r="D339" s="39">
        <v>44</v>
      </c>
      <c r="E339" s="39">
        <v>78</v>
      </c>
    </row>
    <row r="340" s="39" customFormat="1" spans="1:5">
      <c r="A340" s="39" t="s">
        <v>359</v>
      </c>
      <c r="D340" s="39">
        <v>2</v>
      </c>
      <c r="E340" s="39">
        <v>2</v>
      </c>
    </row>
    <row r="341" s="39" customFormat="1" spans="1:5">
      <c r="A341" s="39" t="s">
        <v>131</v>
      </c>
      <c r="B341" s="39">
        <v>58</v>
      </c>
      <c r="C341" s="39">
        <v>64</v>
      </c>
      <c r="D341" s="39">
        <v>139</v>
      </c>
      <c r="E341" s="39">
        <v>261</v>
      </c>
    </row>
    <row r="342" s="39" customFormat="1" spans="1:5">
      <c r="A342" s="39" t="s">
        <v>117</v>
      </c>
      <c r="B342" s="39">
        <v>24</v>
      </c>
      <c r="C342" s="39">
        <v>5</v>
      </c>
      <c r="D342" s="39">
        <v>39</v>
      </c>
      <c r="E342" s="39">
        <v>68</v>
      </c>
    </row>
    <row r="343" s="39" customFormat="1" spans="1:5">
      <c r="A343" s="39" t="s">
        <v>360</v>
      </c>
      <c r="D343" s="39">
        <v>1</v>
      </c>
      <c r="E343" s="39">
        <v>1</v>
      </c>
    </row>
    <row r="344" s="39" customFormat="1" spans="1:5">
      <c r="A344" s="39" t="s">
        <v>361</v>
      </c>
      <c r="C344" s="39">
        <v>1</v>
      </c>
      <c r="D344" s="39">
        <v>1</v>
      </c>
      <c r="E344" s="39">
        <v>2</v>
      </c>
    </row>
    <row r="345" s="39" customFormat="1" spans="1:5">
      <c r="A345" s="39" t="s">
        <v>124</v>
      </c>
      <c r="B345" s="39">
        <v>64</v>
      </c>
      <c r="C345" s="39">
        <v>26</v>
      </c>
      <c r="D345" s="39">
        <v>34</v>
      </c>
      <c r="E345" s="39">
        <v>124</v>
      </c>
    </row>
    <row r="346" s="39" customFormat="1" spans="1:5">
      <c r="A346" s="39" t="s">
        <v>362</v>
      </c>
      <c r="B346" s="39">
        <v>1</v>
      </c>
      <c r="E346" s="39">
        <v>1</v>
      </c>
    </row>
    <row r="347" s="39" customFormat="1" spans="1:5">
      <c r="A347" s="39" t="s">
        <v>231</v>
      </c>
      <c r="B347" s="39">
        <v>19</v>
      </c>
      <c r="C347" s="39">
        <v>2</v>
      </c>
      <c r="D347" s="39">
        <v>23</v>
      </c>
      <c r="E347" s="39">
        <v>44</v>
      </c>
    </row>
    <row r="348" s="39" customFormat="1" spans="1:5">
      <c r="A348" s="39" t="s">
        <v>210</v>
      </c>
      <c r="B348" s="39">
        <v>23</v>
      </c>
      <c r="C348" s="39">
        <v>60</v>
      </c>
      <c r="D348" s="39">
        <v>306</v>
      </c>
      <c r="E348" s="39">
        <v>389</v>
      </c>
    </row>
    <row r="349" s="39" customFormat="1" spans="1:5">
      <c r="A349" s="39" t="s">
        <v>364</v>
      </c>
      <c r="B349" s="39">
        <v>19</v>
      </c>
      <c r="C349" s="39">
        <v>15</v>
      </c>
      <c r="D349" s="39">
        <v>10</v>
      </c>
      <c r="E349" s="39">
        <v>44</v>
      </c>
    </row>
    <row r="350" s="39" customFormat="1" spans="1:5">
      <c r="A350" s="39" t="s">
        <v>365</v>
      </c>
      <c r="B350" s="39">
        <v>1</v>
      </c>
      <c r="C350" s="39">
        <v>7</v>
      </c>
      <c r="D350" s="39">
        <v>114</v>
      </c>
      <c r="E350" s="39">
        <v>122</v>
      </c>
    </row>
    <row r="351" s="39" customFormat="1" spans="1:5">
      <c r="A351" s="39" t="s">
        <v>847</v>
      </c>
      <c r="D351" s="39">
        <v>7</v>
      </c>
      <c r="E351" s="39">
        <v>7</v>
      </c>
    </row>
    <row r="352" s="39" customFormat="1" spans="1:5">
      <c r="A352" s="39" t="s">
        <v>211</v>
      </c>
      <c r="B352" s="39">
        <v>326</v>
      </c>
      <c r="C352" s="39">
        <v>300</v>
      </c>
      <c r="D352" s="39">
        <v>1365</v>
      </c>
      <c r="E352" s="39">
        <v>1991</v>
      </c>
    </row>
    <row r="353" s="39" customFormat="1" spans="1:5">
      <c r="A353" s="39" t="s">
        <v>366</v>
      </c>
      <c r="C353" s="39">
        <v>1</v>
      </c>
      <c r="E353" s="39">
        <v>1</v>
      </c>
    </row>
    <row r="354" s="39" customFormat="1" spans="1:5">
      <c r="A354" s="39" t="s">
        <v>848</v>
      </c>
      <c r="D354" s="39">
        <v>5</v>
      </c>
      <c r="E354" s="39">
        <v>5</v>
      </c>
    </row>
    <row r="355" s="39" customFormat="1" spans="1:5">
      <c r="A355" s="39" t="s">
        <v>158</v>
      </c>
      <c r="B355" s="39">
        <v>35</v>
      </c>
      <c r="C355" s="39">
        <v>46</v>
      </c>
      <c r="D355" s="39">
        <v>44</v>
      </c>
      <c r="E355" s="39">
        <v>125</v>
      </c>
    </row>
    <row r="356" s="39" customFormat="1" spans="1:5">
      <c r="A356" s="39" t="s">
        <v>849</v>
      </c>
      <c r="D356" s="39">
        <v>1</v>
      </c>
      <c r="E356" s="39">
        <v>1</v>
      </c>
    </row>
    <row r="357" s="39" customFormat="1" spans="1:5">
      <c r="A357" s="39" t="s">
        <v>850</v>
      </c>
      <c r="D357" s="39">
        <v>3</v>
      </c>
      <c r="E357" s="39">
        <v>3</v>
      </c>
    </row>
    <row r="358" s="39" customFormat="1" spans="1:5">
      <c r="A358" s="39" t="s">
        <v>1601</v>
      </c>
      <c r="C358" s="39">
        <v>4</v>
      </c>
      <c r="D358" s="39">
        <v>12</v>
      </c>
      <c r="E358" s="39">
        <v>16</v>
      </c>
    </row>
    <row r="359" s="39" customFormat="1" spans="1:5">
      <c r="A359" s="39" t="s">
        <v>852</v>
      </c>
      <c r="D359" s="39">
        <v>1</v>
      </c>
      <c r="E359" s="39">
        <v>1</v>
      </c>
    </row>
    <row r="360" s="39" customFormat="1" spans="1:5">
      <c r="A360" s="39" t="s">
        <v>367</v>
      </c>
      <c r="D360" s="39">
        <v>1</v>
      </c>
      <c r="E360" s="39">
        <v>1</v>
      </c>
    </row>
    <row r="361" s="39" customFormat="1" spans="1:5">
      <c r="A361" s="39" t="s">
        <v>194</v>
      </c>
      <c r="B361" s="39">
        <v>13</v>
      </c>
      <c r="C361" s="39">
        <v>7</v>
      </c>
      <c r="D361" s="39">
        <v>16</v>
      </c>
      <c r="E361" s="39">
        <v>36</v>
      </c>
    </row>
    <row r="362" s="39" customFormat="1" spans="1:5">
      <c r="A362" s="39" t="s">
        <v>368</v>
      </c>
      <c r="B362" s="39">
        <v>1</v>
      </c>
      <c r="C362" s="39">
        <v>13</v>
      </c>
      <c r="D362" s="39">
        <v>100</v>
      </c>
      <c r="E362" s="39">
        <v>114</v>
      </c>
    </row>
    <row r="363" s="39" customFormat="1" spans="1:5">
      <c r="A363" s="39" t="s">
        <v>853</v>
      </c>
      <c r="D363" s="39">
        <v>1</v>
      </c>
      <c r="E363" s="39">
        <v>1</v>
      </c>
    </row>
    <row r="364" s="39" customFormat="1" spans="1:5">
      <c r="A364" s="39" t="s">
        <v>854</v>
      </c>
      <c r="D364" s="39">
        <v>1</v>
      </c>
      <c r="E364" s="39">
        <v>1</v>
      </c>
    </row>
    <row r="365" s="39" customFormat="1" spans="1:5">
      <c r="A365" s="39" t="s">
        <v>855</v>
      </c>
      <c r="D365" s="39">
        <v>1</v>
      </c>
      <c r="E365" s="39">
        <v>1</v>
      </c>
    </row>
    <row r="366" s="39" customFormat="1" spans="1:5">
      <c r="A366" s="39" t="s">
        <v>856</v>
      </c>
      <c r="D366" s="39">
        <v>3</v>
      </c>
      <c r="E366" s="39">
        <v>3</v>
      </c>
    </row>
    <row r="367" s="39" customFormat="1" spans="1:5">
      <c r="A367" s="39" t="s">
        <v>857</v>
      </c>
      <c r="D367" s="39">
        <v>2</v>
      </c>
      <c r="E367" s="39">
        <v>2</v>
      </c>
    </row>
    <row r="368" s="39" customFormat="1" spans="1:5">
      <c r="A368" s="39" t="s">
        <v>370</v>
      </c>
      <c r="B368" s="39">
        <v>2</v>
      </c>
      <c r="C368" s="39">
        <v>3</v>
      </c>
      <c r="D368" s="39">
        <v>1</v>
      </c>
      <c r="E368" s="39">
        <v>6</v>
      </c>
    </row>
    <row r="369" s="39" customFormat="1" spans="1:5">
      <c r="A369" s="39" t="s">
        <v>79</v>
      </c>
      <c r="B369" s="39">
        <v>140</v>
      </c>
      <c r="C369" s="39">
        <v>129</v>
      </c>
      <c r="D369" s="39">
        <v>129</v>
      </c>
      <c r="E369" s="39">
        <v>398</v>
      </c>
    </row>
    <row r="370" s="39" customFormat="1" spans="1:5">
      <c r="A370" s="39" t="s">
        <v>858</v>
      </c>
      <c r="D370" s="39">
        <v>3</v>
      </c>
      <c r="E370" s="39">
        <v>3</v>
      </c>
    </row>
    <row r="371" s="39" customFormat="1" spans="1:5">
      <c r="A371" s="39" t="s">
        <v>372</v>
      </c>
      <c r="D371" s="39">
        <v>2</v>
      </c>
      <c r="E371" s="39">
        <v>2</v>
      </c>
    </row>
    <row r="372" s="39" customFormat="1" spans="1:5">
      <c r="A372" s="39" t="s">
        <v>144</v>
      </c>
      <c r="B372" s="39">
        <v>73</v>
      </c>
      <c r="C372" s="39">
        <v>89</v>
      </c>
      <c r="D372" s="39">
        <v>226</v>
      </c>
      <c r="E372" s="39">
        <v>388</v>
      </c>
    </row>
    <row r="373" s="39" customFormat="1" spans="1:5">
      <c r="A373" s="39" t="s">
        <v>859</v>
      </c>
      <c r="D373" s="39">
        <v>2</v>
      </c>
      <c r="E373" s="39">
        <v>2</v>
      </c>
    </row>
    <row r="374" s="39" customFormat="1" spans="1:5">
      <c r="A374" s="39" t="s">
        <v>118</v>
      </c>
      <c r="B374" s="39">
        <v>43</v>
      </c>
      <c r="C374" s="39">
        <v>46</v>
      </c>
      <c r="D374" s="39">
        <v>56</v>
      </c>
      <c r="E374" s="39">
        <v>145</v>
      </c>
    </row>
    <row r="375" s="39" customFormat="1" spans="1:5">
      <c r="A375" s="39" t="s">
        <v>232</v>
      </c>
      <c r="C375" s="39">
        <v>6</v>
      </c>
      <c r="E375" s="39">
        <v>6</v>
      </c>
    </row>
    <row r="376" s="39" customFormat="1" spans="1:5">
      <c r="A376" s="39" t="s">
        <v>126</v>
      </c>
      <c r="B376" s="39">
        <v>75</v>
      </c>
      <c r="C376" s="39">
        <v>82</v>
      </c>
      <c r="D376" s="39">
        <v>268</v>
      </c>
      <c r="E376" s="39">
        <v>425</v>
      </c>
    </row>
    <row r="377" s="39" customFormat="1" spans="1:5">
      <c r="A377" s="39" t="s">
        <v>861</v>
      </c>
      <c r="D377" s="39">
        <v>1</v>
      </c>
      <c r="E377" s="39">
        <v>1</v>
      </c>
    </row>
    <row r="378" s="39" customFormat="1" spans="1:5">
      <c r="A378" s="39" t="s">
        <v>862</v>
      </c>
      <c r="D378" s="39">
        <v>2</v>
      </c>
      <c r="E378" s="39">
        <v>2</v>
      </c>
    </row>
    <row r="379" s="39" customFormat="1" spans="1:5">
      <c r="A379" s="39" t="s">
        <v>374</v>
      </c>
      <c r="C379" s="39">
        <v>1</v>
      </c>
      <c r="E379" s="39">
        <v>1</v>
      </c>
    </row>
    <row r="380" s="39" customFormat="1" spans="1:5">
      <c r="A380" s="39" t="s">
        <v>375</v>
      </c>
      <c r="B380" s="39">
        <v>5</v>
      </c>
      <c r="C380" s="39">
        <v>84</v>
      </c>
      <c r="D380" s="39">
        <v>453</v>
      </c>
      <c r="E380" s="39">
        <v>542</v>
      </c>
    </row>
    <row r="381" s="39" customFormat="1" spans="1:5">
      <c r="A381" s="39" t="s">
        <v>233</v>
      </c>
      <c r="B381" s="39">
        <v>29</v>
      </c>
      <c r="C381" s="39">
        <v>61</v>
      </c>
      <c r="D381" s="39">
        <v>437</v>
      </c>
      <c r="E381" s="39">
        <v>527</v>
      </c>
    </row>
    <row r="382" s="39" customFormat="1" spans="1:5">
      <c r="A382" s="39" t="s">
        <v>195</v>
      </c>
      <c r="C382" s="39">
        <v>2</v>
      </c>
      <c r="D382" s="39">
        <v>3</v>
      </c>
      <c r="E382" s="39">
        <v>5</v>
      </c>
    </row>
    <row r="383" s="39" customFormat="1" spans="1:5">
      <c r="A383" s="39" t="s">
        <v>377</v>
      </c>
      <c r="D383" s="39">
        <v>1</v>
      </c>
      <c r="E383" s="39">
        <v>1</v>
      </c>
    </row>
    <row r="384" s="39" customFormat="1" spans="1:5">
      <c r="A384" s="39" t="s">
        <v>378</v>
      </c>
      <c r="C384" s="39">
        <v>1</v>
      </c>
      <c r="D384" s="39">
        <v>1</v>
      </c>
      <c r="E384" s="39">
        <v>2</v>
      </c>
    </row>
    <row r="385" s="39" customFormat="1" spans="1:5">
      <c r="A385" s="39" t="s">
        <v>379</v>
      </c>
      <c r="B385" s="39">
        <v>1</v>
      </c>
      <c r="D385" s="39">
        <v>1</v>
      </c>
      <c r="E385" s="39">
        <v>2</v>
      </c>
    </row>
    <row r="386" s="39" customFormat="1" spans="1:5">
      <c r="A386" s="39" t="s">
        <v>71</v>
      </c>
      <c r="B386" s="39">
        <v>325</v>
      </c>
      <c r="C386" s="39">
        <v>353</v>
      </c>
      <c r="D386" s="39">
        <v>462</v>
      </c>
      <c r="E386" s="39">
        <v>1140</v>
      </c>
    </row>
    <row r="387" s="39" customFormat="1" spans="1:5">
      <c r="A387" s="39" t="s">
        <v>380</v>
      </c>
      <c r="B387" s="39">
        <v>6</v>
      </c>
      <c r="E387" s="39">
        <v>6</v>
      </c>
    </row>
    <row r="388" s="39" customFormat="1" spans="1:5">
      <c r="A388" s="39" t="s">
        <v>381</v>
      </c>
      <c r="B388" s="39">
        <v>1</v>
      </c>
      <c r="E388" s="39">
        <v>1</v>
      </c>
    </row>
    <row r="389" s="39" customFormat="1" spans="1:5">
      <c r="A389" s="39" t="s">
        <v>382</v>
      </c>
      <c r="D389" s="39">
        <v>1</v>
      </c>
      <c r="E389" s="39">
        <v>1</v>
      </c>
    </row>
    <row r="390" s="39" customFormat="1" spans="1:5">
      <c r="A390" s="39" t="s">
        <v>139</v>
      </c>
      <c r="B390" s="39">
        <v>2</v>
      </c>
      <c r="C390" s="39">
        <v>1</v>
      </c>
      <c r="D390" s="39">
        <v>6</v>
      </c>
      <c r="E390" s="39">
        <v>9</v>
      </c>
    </row>
    <row r="391" s="39" customFormat="1" spans="1:5">
      <c r="A391" s="39" t="s">
        <v>383</v>
      </c>
      <c r="C391" s="39">
        <v>1</v>
      </c>
      <c r="D391" s="39">
        <v>1</v>
      </c>
      <c r="E391" s="39">
        <v>2</v>
      </c>
    </row>
    <row r="392" s="39" customFormat="1" spans="1:5">
      <c r="A392" s="39" t="s">
        <v>863</v>
      </c>
      <c r="D392" s="39">
        <v>2</v>
      </c>
      <c r="E392" s="39">
        <v>2</v>
      </c>
    </row>
    <row r="393" s="39" customFormat="1" spans="1:5">
      <c r="A393" s="39" t="s">
        <v>52</v>
      </c>
      <c r="B393" s="39">
        <v>164</v>
      </c>
      <c r="C393" s="39">
        <v>198</v>
      </c>
      <c r="D393" s="39">
        <v>220</v>
      </c>
      <c r="E393" s="39">
        <v>582</v>
      </c>
    </row>
    <row r="394" s="39" customFormat="1" spans="1:5">
      <c r="A394" s="39" t="s">
        <v>234</v>
      </c>
      <c r="B394" s="39">
        <v>4</v>
      </c>
      <c r="C394" s="39">
        <v>9</v>
      </c>
      <c r="D394" s="39">
        <v>55</v>
      </c>
      <c r="E394" s="39">
        <v>68</v>
      </c>
    </row>
    <row r="395" s="39" customFormat="1" spans="1:5">
      <c r="A395" s="39" t="s">
        <v>384</v>
      </c>
      <c r="B395" s="39">
        <v>1</v>
      </c>
      <c r="E395" s="39">
        <v>1</v>
      </c>
    </row>
    <row r="396" s="39" customFormat="1" spans="1:5">
      <c r="A396" s="39" t="s">
        <v>80</v>
      </c>
      <c r="B396" s="39">
        <v>665</v>
      </c>
      <c r="C396" s="39">
        <v>831</v>
      </c>
      <c r="D396" s="39">
        <v>923</v>
      </c>
      <c r="E396" s="39">
        <v>2419</v>
      </c>
    </row>
    <row r="397" s="39" customFormat="1" spans="1:5">
      <c r="A397" s="39" t="s">
        <v>235</v>
      </c>
      <c r="B397" s="39">
        <v>9</v>
      </c>
      <c r="C397" s="39">
        <v>16</v>
      </c>
      <c r="D397" s="39">
        <v>5</v>
      </c>
      <c r="E397" s="39">
        <v>30</v>
      </c>
    </row>
    <row r="398" s="39" customFormat="1" spans="1:5">
      <c r="A398" s="39" t="s">
        <v>173</v>
      </c>
      <c r="B398" s="39">
        <v>17</v>
      </c>
      <c r="C398" s="39">
        <v>13</v>
      </c>
      <c r="D398" s="39">
        <v>21</v>
      </c>
      <c r="E398" s="39">
        <v>51</v>
      </c>
    </row>
    <row r="399" s="39" customFormat="1" spans="1:5">
      <c r="A399" s="39" t="s">
        <v>84</v>
      </c>
      <c r="B399" s="39">
        <v>31</v>
      </c>
      <c r="C399" s="39">
        <v>28</v>
      </c>
      <c r="D399" s="39">
        <v>33</v>
      </c>
      <c r="E399" s="39">
        <v>92</v>
      </c>
    </row>
    <row r="400" s="39" customFormat="1" spans="1:5">
      <c r="A400" s="39" t="s">
        <v>864</v>
      </c>
      <c r="D400" s="39">
        <v>1</v>
      </c>
      <c r="E400" s="39">
        <v>1</v>
      </c>
    </row>
    <row r="401" s="39" customFormat="1" spans="1:5">
      <c r="A401" s="39" t="s">
        <v>865</v>
      </c>
      <c r="D401" s="39">
        <v>1</v>
      </c>
      <c r="E401" s="39">
        <v>1</v>
      </c>
    </row>
    <row r="402" s="39" customFormat="1" spans="1:5">
      <c r="A402" s="39" t="s">
        <v>385</v>
      </c>
      <c r="C402" s="39">
        <v>1</v>
      </c>
      <c r="D402" s="39">
        <v>3</v>
      </c>
      <c r="E402" s="39">
        <v>4</v>
      </c>
    </row>
    <row r="403" s="39" customFormat="1" spans="1:5">
      <c r="A403" s="39" t="s">
        <v>386</v>
      </c>
      <c r="C403" s="39">
        <v>1</v>
      </c>
      <c r="E403" s="39">
        <v>1</v>
      </c>
    </row>
    <row r="404" s="39" customFormat="1" spans="1:5">
      <c r="A404" s="39" t="s">
        <v>166</v>
      </c>
      <c r="B404" s="39">
        <v>58</v>
      </c>
      <c r="C404" s="39">
        <v>38</v>
      </c>
      <c r="D404" s="39">
        <v>115</v>
      </c>
      <c r="E404" s="39">
        <v>211</v>
      </c>
    </row>
    <row r="405" s="39" customFormat="1" spans="1:5">
      <c r="A405" s="39" t="s">
        <v>387</v>
      </c>
      <c r="C405" s="39">
        <v>1</v>
      </c>
      <c r="E405" s="39">
        <v>1</v>
      </c>
    </row>
    <row r="406" s="39" customFormat="1" spans="1:5">
      <c r="A406" s="39" t="s">
        <v>388</v>
      </c>
      <c r="B406" s="39">
        <v>11</v>
      </c>
      <c r="C406" s="39">
        <v>20</v>
      </c>
      <c r="D406" s="39">
        <v>36</v>
      </c>
      <c r="E406" s="39">
        <v>67</v>
      </c>
    </row>
    <row r="407" s="39" customFormat="1" spans="1:5">
      <c r="A407" s="39" t="s">
        <v>149</v>
      </c>
      <c r="B407" s="39">
        <v>27</v>
      </c>
      <c r="C407" s="39">
        <v>22</v>
      </c>
      <c r="D407" s="39">
        <v>54</v>
      </c>
      <c r="E407" s="39">
        <v>103</v>
      </c>
    </row>
    <row r="408" s="39" customFormat="1" spans="1:5">
      <c r="A408" s="39" t="s">
        <v>866</v>
      </c>
      <c r="D408" s="39">
        <v>1</v>
      </c>
      <c r="E408" s="39">
        <v>1</v>
      </c>
    </row>
    <row r="409" s="39" customFormat="1" spans="1:5">
      <c r="A409" s="39" t="s">
        <v>145</v>
      </c>
      <c r="B409" s="39">
        <v>29</v>
      </c>
      <c r="C409" s="39">
        <v>15</v>
      </c>
      <c r="D409" s="39">
        <v>59</v>
      </c>
      <c r="E409" s="39">
        <v>103</v>
      </c>
    </row>
    <row r="410" s="39" customFormat="1" spans="1:5">
      <c r="A410" s="39" t="s">
        <v>867</v>
      </c>
      <c r="D410" s="39">
        <v>1</v>
      </c>
      <c r="E410" s="39">
        <v>1</v>
      </c>
    </row>
    <row r="411" s="39" customFormat="1" spans="1:5">
      <c r="A411" s="39" t="s">
        <v>236</v>
      </c>
      <c r="B411" s="39">
        <v>13</v>
      </c>
      <c r="C411" s="39">
        <v>36</v>
      </c>
      <c r="D411" s="39">
        <v>65</v>
      </c>
      <c r="E411" s="39">
        <v>114</v>
      </c>
    </row>
    <row r="412" s="39" customFormat="1" spans="1:5">
      <c r="A412" s="39" t="s">
        <v>868</v>
      </c>
      <c r="D412" s="39">
        <v>1</v>
      </c>
      <c r="E412" s="39">
        <v>1</v>
      </c>
    </row>
    <row r="413" s="39" customFormat="1" spans="1:5">
      <c r="A413" s="39" t="s">
        <v>869</v>
      </c>
      <c r="D413" s="39">
        <v>7</v>
      </c>
      <c r="E413" s="39">
        <v>7</v>
      </c>
    </row>
    <row r="414" s="39" customFormat="1" spans="1:5">
      <c r="A414" s="39" t="s">
        <v>391</v>
      </c>
      <c r="C414" s="39">
        <v>1</v>
      </c>
      <c r="D414" s="39">
        <v>2</v>
      </c>
      <c r="E414" s="39">
        <v>3</v>
      </c>
    </row>
    <row r="415" s="39" customFormat="1" spans="1:5">
      <c r="A415" s="39" t="s">
        <v>871</v>
      </c>
      <c r="D415" s="39">
        <v>1</v>
      </c>
      <c r="E415" s="39">
        <v>1</v>
      </c>
    </row>
    <row r="416" s="39" customFormat="1" spans="1:5">
      <c r="A416" s="39" t="s">
        <v>872</v>
      </c>
      <c r="B416" s="39">
        <v>1</v>
      </c>
      <c r="C416" s="39">
        <v>15</v>
      </c>
      <c r="D416" s="39">
        <v>125</v>
      </c>
      <c r="E416" s="39">
        <v>141</v>
      </c>
    </row>
    <row r="417" s="39" customFormat="1" spans="1:5">
      <c r="A417" s="39" t="s">
        <v>196</v>
      </c>
      <c r="B417" s="39">
        <v>24</v>
      </c>
      <c r="C417" s="39">
        <v>28</v>
      </c>
      <c r="D417" s="39">
        <v>39</v>
      </c>
      <c r="E417" s="39">
        <v>91</v>
      </c>
    </row>
    <row r="418" s="39" customFormat="1" spans="1:5">
      <c r="A418" s="39" t="s">
        <v>873</v>
      </c>
      <c r="D418" s="39">
        <v>2</v>
      </c>
      <c r="E418" s="39">
        <v>2</v>
      </c>
    </row>
    <row r="419" s="39" customFormat="1" spans="1:5">
      <c r="A419" s="39" t="s">
        <v>88</v>
      </c>
      <c r="B419" s="39">
        <v>39</v>
      </c>
      <c r="C419" s="39">
        <v>32</v>
      </c>
      <c r="D419" s="39">
        <v>87</v>
      </c>
      <c r="E419" s="39">
        <v>158</v>
      </c>
    </row>
    <row r="420" s="39" customFormat="1" spans="1:5">
      <c r="A420" s="39" t="s">
        <v>120</v>
      </c>
      <c r="B420" s="39">
        <v>37</v>
      </c>
      <c r="C420" s="39">
        <v>46</v>
      </c>
      <c r="D420" s="39">
        <v>50</v>
      </c>
      <c r="E420" s="39">
        <v>133</v>
      </c>
    </row>
    <row r="421" s="39" customFormat="1" spans="1:5">
      <c r="A421" s="39" t="s">
        <v>392</v>
      </c>
      <c r="B421" s="39">
        <v>2</v>
      </c>
      <c r="E421" s="39">
        <v>2</v>
      </c>
    </row>
    <row r="422" s="39" customFormat="1" spans="1:5">
      <c r="A422" s="39" t="s">
        <v>393</v>
      </c>
      <c r="B422" s="39">
        <v>1</v>
      </c>
      <c r="E422" s="39">
        <v>1</v>
      </c>
    </row>
    <row r="423" s="39" customFormat="1" spans="1:5">
      <c r="A423" s="39" t="s">
        <v>197</v>
      </c>
      <c r="B423" s="39">
        <v>3</v>
      </c>
      <c r="C423" s="39">
        <v>8</v>
      </c>
      <c r="D423" s="39">
        <v>6</v>
      </c>
      <c r="E423" s="39">
        <v>17</v>
      </c>
    </row>
    <row r="424" s="39" customFormat="1" spans="1:5">
      <c r="A424" s="39" t="s">
        <v>127</v>
      </c>
      <c r="B424" s="39">
        <v>52</v>
      </c>
      <c r="C424" s="39">
        <v>86</v>
      </c>
      <c r="D424" s="39">
        <v>180</v>
      </c>
      <c r="E424" s="39">
        <v>318</v>
      </c>
    </row>
    <row r="425" s="39" customFormat="1" spans="1:5">
      <c r="A425" s="39" t="s">
        <v>394</v>
      </c>
      <c r="D425" s="39">
        <v>1</v>
      </c>
      <c r="E425" s="39">
        <v>1</v>
      </c>
    </row>
    <row r="426" s="39" customFormat="1" spans="1:5">
      <c r="A426" s="39" t="s">
        <v>395</v>
      </c>
      <c r="C426" s="39">
        <v>2</v>
      </c>
      <c r="E426" s="39">
        <v>2</v>
      </c>
    </row>
    <row r="427" s="39" customFormat="1" spans="1:5">
      <c r="A427" s="39" t="s">
        <v>396</v>
      </c>
      <c r="D427" s="39">
        <v>2</v>
      </c>
      <c r="E427" s="39">
        <v>2</v>
      </c>
    </row>
    <row r="428" s="39" customFormat="1" spans="1:5">
      <c r="A428" s="39" t="s">
        <v>874</v>
      </c>
      <c r="D428" s="39">
        <v>1</v>
      </c>
      <c r="E428" s="39">
        <v>1</v>
      </c>
    </row>
    <row r="429" s="39" customFormat="1" spans="1:5">
      <c r="A429" s="39" t="s">
        <v>113</v>
      </c>
      <c r="B429" s="39">
        <v>111</v>
      </c>
      <c r="C429" s="39">
        <v>97</v>
      </c>
      <c r="D429" s="39">
        <v>276</v>
      </c>
      <c r="E429" s="39">
        <v>484</v>
      </c>
    </row>
    <row r="430" s="39" customFormat="1" spans="1:5">
      <c r="A430" s="39" t="s">
        <v>397</v>
      </c>
      <c r="D430" s="39">
        <v>2</v>
      </c>
      <c r="E430" s="39">
        <v>2</v>
      </c>
    </row>
    <row r="431" s="39" customFormat="1" spans="1:5">
      <c r="A431" s="39" t="s">
        <v>398</v>
      </c>
      <c r="D431" s="39">
        <v>17</v>
      </c>
      <c r="E431" s="39">
        <v>17</v>
      </c>
    </row>
    <row r="432" s="39" customFormat="1" spans="1:5">
      <c r="A432" s="39" t="s">
        <v>875</v>
      </c>
      <c r="D432" s="39">
        <v>1</v>
      </c>
      <c r="E432" s="39">
        <v>1</v>
      </c>
    </row>
    <row r="433" s="39" customFormat="1" spans="1:5">
      <c r="A433" s="39" t="s">
        <v>35</v>
      </c>
      <c r="B433" s="39">
        <v>25</v>
      </c>
      <c r="C433" s="39">
        <v>33</v>
      </c>
      <c r="D433" s="39">
        <v>28</v>
      </c>
      <c r="E433" s="39">
        <v>86</v>
      </c>
    </row>
    <row r="434" s="39" customFormat="1" spans="1:5">
      <c r="A434" s="39" t="s">
        <v>89</v>
      </c>
      <c r="B434" s="39">
        <v>75</v>
      </c>
      <c r="C434" s="39">
        <v>42</v>
      </c>
      <c r="D434" s="39">
        <v>94</v>
      </c>
      <c r="E434" s="39">
        <v>211</v>
      </c>
    </row>
    <row r="435" s="39" customFormat="1" spans="1:5">
      <c r="A435" s="39" t="s">
        <v>1602</v>
      </c>
      <c r="B435" s="39">
        <v>13</v>
      </c>
      <c r="C435" s="39">
        <v>35</v>
      </c>
      <c r="D435" s="39">
        <v>33</v>
      </c>
      <c r="E435" s="39">
        <v>81</v>
      </c>
    </row>
    <row r="436" s="39" customFormat="1" spans="1:5">
      <c r="A436" s="39" t="s">
        <v>69</v>
      </c>
      <c r="B436" s="39">
        <v>41</v>
      </c>
      <c r="C436" s="39">
        <v>60</v>
      </c>
      <c r="D436" s="39">
        <v>52</v>
      </c>
      <c r="E436" s="39">
        <v>153</v>
      </c>
    </row>
    <row r="437" s="39" customFormat="1" spans="1:5">
      <c r="A437" s="39" t="s">
        <v>399</v>
      </c>
      <c r="B437" s="39">
        <v>1</v>
      </c>
      <c r="C437" s="39">
        <v>1</v>
      </c>
      <c r="D437" s="39">
        <v>1</v>
      </c>
      <c r="E437" s="39">
        <v>3</v>
      </c>
    </row>
    <row r="438" s="39" customFormat="1" spans="1:5">
      <c r="A438" s="39" t="s">
        <v>876</v>
      </c>
      <c r="D438" s="39">
        <v>1</v>
      </c>
      <c r="E438" s="39">
        <v>1</v>
      </c>
    </row>
    <row r="439" s="39" customFormat="1" spans="1:5">
      <c r="A439" s="39" t="s">
        <v>877</v>
      </c>
      <c r="D439" s="39">
        <v>1</v>
      </c>
      <c r="E439" s="39">
        <v>1</v>
      </c>
    </row>
    <row r="440" s="39" customFormat="1" spans="1:5">
      <c r="A440" s="39" t="s">
        <v>878</v>
      </c>
      <c r="D440" s="39">
        <v>2</v>
      </c>
      <c r="E440" s="39">
        <v>2</v>
      </c>
    </row>
    <row r="441" s="39" customFormat="1" spans="1:5">
      <c r="A441" s="39" t="s">
        <v>1603</v>
      </c>
      <c r="B441" s="39">
        <v>1</v>
      </c>
      <c r="C441" s="39">
        <v>2</v>
      </c>
      <c r="D441" s="39">
        <v>1</v>
      </c>
      <c r="E441" s="39">
        <v>4</v>
      </c>
    </row>
    <row r="442" s="39" customFormat="1" spans="1:5">
      <c r="A442" s="39" t="s">
        <v>212</v>
      </c>
      <c r="B442" s="39">
        <v>5</v>
      </c>
      <c r="C442" s="39">
        <v>2</v>
      </c>
      <c r="D442" s="39">
        <v>20</v>
      </c>
      <c r="E442" s="39">
        <v>27</v>
      </c>
    </row>
    <row r="443" s="39" customFormat="1" spans="1:5">
      <c r="A443" s="39" t="s">
        <v>880</v>
      </c>
      <c r="D443" s="39">
        <v>3</v>
      </c>
      <c r="E443" s="39">
        <v>3</v>
      </c>
    </row>
    <row r="444" s="39" customFormat="1" spans="1:5">
      <c r="A444" s="39" t="s">
        <v>881</v>
      </c>
      <c r="D444" s="39">
        <v>2</v>
      </c>
      <c r="E444" s="39">
        <v>2</v>
      </c>
    </row>
    <row r="445" s="39" customFormat="1" spans="1:5">
      <c r="A445" s="39" t="s">
        <v>882</v>
      </c>
      <c r="B445" s="39">
        <v>1</v>
      </c>
      <c r="C445" s="39">
        <v>6</v>
      </c>
      <c r="D445" s="39">
        <v>12</v>
      </c>
      <c r="E445" s="39">
        <v>19</v>
      </c>
    </row>
    <row r="446" s="39" customFormat="1" spans="1:5">
      <c r="A446" s="39" t="s">
        <v>237</v>
      </c>
      <c r="B446" s="39">
        <v>25</v>
      </c>
      <c r="C446" s="39">
        <v>14</v>
      </c>
      <c r="D446" s="39">
        <v>71</v>
      </c>
      <c r="E446" s="39">
        <v>110</v>
      </c>
    </row>
    <row r="447" s="39" customFormat="1" spans="1:5">
      <c r="A447" s="39" t="s">
        <v>400</v>
      </c>
      <c r="B447" s="39">
        <v>3</v>
      </c>
      <c r="E447" s="39">
        <v>3</v>
      </c>
    </row>
    <row r="448" s="39" customFormat="1" spans="1:5">
      <c r="A448" s="39" t="s">
        <v>401</v>
      </c>
      <c r="D448" s="39">
        <v>1</v>
      </c>
      <c r="E448" s="39">
        <v>1</v>
      </c>
    </row>
    <row r="449" s="39" customFormat="1" spans="1:5">
      <c r="A449" s="39" t="s">
        <v>883</v>
      </c>
      <c r="B449" s="39">
        <v>1</v>
      </c>
      <c r="C449" s="39">
        <v>3</v>
      </c>
      <c r="D449" s="39">
        <v>10</v>
      </c>
      <c r="E449" s="39">
        <v>14</v>
      </c>
    </row>
    <row r="450" s="39" customFormat="1" spans="1:5">
      <c r="A450" s="39" t="s">
        <v>402</v>
      </c>
      <c r="B450" s="39">
        <v>1</v>
      </c>
      <c r="C450" s="39">
        <v>2</v>
      </c>
      <c r="D450" s="39">
        <v>19</v>
      </c>
      <c r="E450" s="39">
        <v>22</v>
      </c>
    </row>
    <row r="451" s="39" customFormat="1" spans="1:5">
      <c r="A451" s="39" t="s">
        <v>403</v>
      </c>
      <c r="B451" s="39">
        <v>1</v>
      </c>
      <c r="C451" s="39">
        <v>1</v>
      </c>
      <c r="E451" s="39">
        <v>2</v>
      </c>
    </row>
    <row r="452" s="39" customFormat="1" spans="1:5">
      <c r="A452" s="39" t="s">
        <v>182</v>
      </c>
      <c r="B452" s="39">
        <v>9</v>
      </c>
      <c r="C452" s="39">
        <v>6</v>
      </c>
      <c r="D452" s="39">
        <v>4</v>
      </c>
      <c r="E452" s="39">
        <v>19</v>
      </c>
    </row>
    <row r="453" s="39" customFormat="1" spans="1:5">
      <c r="A453" s="39" t="s">
        <v>884</v>
      </c>
      <c r="D453" s="39">
        <v>1</v>
      </c>
      <c r="E453" s="39">
        <v>1</v>
      </c>
    </row>
    <row r="454" s="39" customFormat="1" spans="1:5">
      <c r="A454" s="39" t="s">
        <v>404</v>
      </c>
      <c r="B454" s="39">
        <v>3</v>
      </c>
      <c r="C454" s="39">
        <v>5</v>
      </c>
      <c r="E454" s="39">
        <v>8</v>
      </c>
    </row>
    <row r="455" s="39" customFormat="1" spans="1:5">
      <c r="A455" s="39" t="s">
        <v>405</v>
      </c>
      <c r="D455" s="39">
        <v>2</v>
      </c>
      <c r="E455" s="39">
        <v>2</v>
      </c>
    </row>
    <row r="456" s="39" customFormat="1" spans="1:5">
      <c r="A456" s="39" t="s">
        <v>924</v>
      </c>
      <c r="C456" s="39">
        <v>1</v>
      </c>
      <c r="D456" s="39">
        <v>3</v>
      </c>
      <c r="E456" s="39">
        <v>4</v>
      </c>
    </row>
    <row r="457" s="39" customFormat="1" spans="1:5">
      <c r="A457" s="39" t="s">
        <v>885</v>
      </c>
      <c r="D457" s="39">
        <v>2</v>
      </c>
      <c r="E457" s="39">
        <v>2</v>
      </c>
    </row>
    <row r="458" s="39" customFormat="1" spans="1:5">
      <c r="A458" s="39" t="s">
        <v>238</v>
      </c>
      <c r="B458" s="39">
        <v>64</v>
      </c>
      <c r="C458" s="39">
        <v>58</v>
      </c>
      <c r="D458" s="39">
        <v>65</v>
      </c>
      <c r="E458" s="39">
        <v>187</v>
      </c>
    </row>
    <row r="459" s="39" customFormat="1" spans="1:5">
      <c r="A459" s="39" t="s">
        <v>406</v>
      </c>
      <c r="C459" s="39">
        <v>1</v>
      </c>
      <c r="D459" s="39">
        <v>3</v>
      </c>
      <c r="E459" s="39">
        <v>4</v>
      </c>
    </row>
    <row r="460" s="39" customFormat="1" spans="1:5">
      <c r="A460" s="39" t="s">
        <v>886</v>
      </c>
      <c r="D460" s="39">
        <v>1</v>
      </c>
      <c r="E460" s="39">
        <v>1</v>
      </c>
    </row>
    <row r="461" s="39" customFormat="1" spans="1:5">
      <c r="A461" s="39" t="s">
        <v>151</v>
      </c>
      <c r="B461" s="39">
        <v>2</v>
      </c>
      <c r="D461" s="39">
        <v>1</v>
      </c>
      <c r="E461" s="39">
        <v>3</v>
      </c>
    </row>
    <row r="462" s="39" customFormat="1" spans="1:5">
      <c r="A462" s="39" t="s">
        <v>407</v>
      </c>
      <c r="B462" s="39">
        <v>1</v>
      </c>
      <c r="E462" s="39">
        <v>1</v>
      </c>
    </row>
    <row r="463" s="39" customFormat="1" spans="1:5">
      <c r="A463" s="39" t="s">
        <v>408</v>
      </c>
      <c r="D463" s="39">
        <v>2</v>
      </c>
      <c r="E463" s="39">
        <v>2</v>
      </c>
    </row>
    <row r="464" s="39" customFormat="1" spans="1:5">
      <c r="A464" s="39" t="s">
        <v>409</v>
      </c>
      <c r="B464" s="39">
        <v>2</v>
      </c>
      <c r="E464" s="39">
        <v>2</v>
      </c>
    </row>
    <row r="465" s="39" customFormat="1" spans="1:5">
      <c r="A465" s="39" t="s">
        <v>410</v>
      </c>
      <c r="B465" s="39">
        <v>2</v>
      </c>
      <c r="C465" s="39">
        <v>1</v>
      </c>
      <c r="D465" s="39">
        <v>1</v>
      </c>
      <c r="E465" s="39">
        <v>4</v>
      </c>
    </row>
    <row r="466" s="39" customFormat="1" spans="1:5">
      <c r="A466" s="39" t="s">
        <v>66</v>
      </c>
      <c r="B466" s="39">
        <v>99</v>
      </c>
      <c r="C466" s="39">
        <v>195</v>
      </c>
      <c r="D466" s="39">
        <v>223</v>
      </c>
      <c r="E466" s="39">
        <v>517</v>
      </c>
    </row>
    <row r="467" s="39" customFormat="1" spans="1:5">
      <c r="A467" s="39" t="s">
        <v>411</v>
      </c>
      <c r="D467" s="39">
        <v>1</v>
      </c>
      <c r="E467" s="39">
        <v>1</v>
      </c>
    </row>
    <row r="468" s="39" customFormat="1" spans="1:5">
      <c r="A468" s="39" t="s">
        <v>63</v>
      </c>
      <c r="B468" s="39">
        <v>41</v>
      </c>
      <c r="C468" s="39">
        <v>27</v>
      </c>
      <c r="D468" s="39">
        <v>29</v>
      </c>
      <c r="E468" s="39">
        <v>97</v>
      </c>
    </row>
    <row r="469" s="39" customFormat="1" spans="1:5">
      <c r="A469" s="39" t="s">
        <v>198</v>
      </c>
      <c r="B469" s="39">
        <v>1</v>
      </c>
      <c r="C469" s="39">
        <v>11</v>
      </c>
      <c r="D469" s="39">
        <v>15</v>
      </c>
      <c r="E469" s="39">
        <v>27</v>
      </c>
    </row>
    <row r="470" s="39" customFormat="1" spans="1:5">
      <c r="A470" s="39" t="s">
        <v>125</v>
      </c>
      <c r="B470" s="39">
        <v>17</v>
      </c>
      <c r="C470" s="39">
        <v>51</v>
      </c>
      <c r="D470" s="39">
        <v>65</v>
      </c>
      <c r="E470" s="39">
        <v>133</v>
      </c>
    </row>
    <row r="471" s="39" customFormat="1" spans="1:5">
      <c r="A471" s="39" t="s">
        <v>413</v>
      </c>
      <c r="C471" s="39">
        <v>1</v>
      </c>
      <c r="E471" s="39">
        <v>1</v>
      </c>
    </row>
    <row r="472" s="39" customFormat="1" spans="1:5">
      <c r="A472" s="39" t="s">
        <v>888</v>
      </c>
      <c r="C472" s="39">
        <v>4</v>
      </c>
      <c r="D472" s="39">
        <v>4</v>
      </c>
      <c r="E472" s="39">
        <v>8</v>
      </c>
    </row>
    <row r="473" s="39" customFormat="1" spans="1:5">
      <c r="A473" s="39" t="s">
        <v>414</v>
      </c>
      <c r="B473" s="39">
        <v>1</v>
      </c>
      <c r="C473" s="39">
        <v>1</v>
      </c>
      <c r="D473" s="39">
        <v>14</v>
      </c>
      <c r="E473" s="39">
        <v>16</v>
      </c>
    </row>
    <row r="474" s="39" customFormat="1" spans="1:5">
      <c r="A474" s="39" t="s">
        <v>415</v>
      </c>
      <c r="B474" s="39">
        <v>1</v>
      </c>
      <c r="E474" s="39">
        <v>1</v>
      </c>
    </row>
    <row r="475" s="39" customFormat="1" spans="1:5">
      <c r="A475" s="39" t="s">
        <v>171</v>
      </c>
      <c r="B475" s="39">
        <v>42</v>
      </c>
      <c r="C475" s="39">
        <v>33</v>
      </c>
      <c r="D475" s="39">
        <v>50</v>
      </c>
      <c r="E475" s="39">
        <v>125</v>
      </c>
    </row>
    <row r="476" s="39" customFormat="1" spans="1:5">
      <c r="A476" s="39" t="s">
        <v>889</v>
      </c>
      <c r="D476" s="39">
        <v>2</v>
      </c>
      <c r="E476" s="39">
        <v>2</v>
      </c>
    </row>
    <row r="477" s="39" customFormat="1" spans="1:5">
      <c r="A477" s="39" t="s">
        <v>147</v>
      </c>
      <c r="B477" s="39">
        <v>1</v>
      </c>
      <c r="C477" s="39">
        <v>1</v>
      </c>
      <c r="D477" s="39">
        <v>3</v>
      </c>
      <c r="E477" s="39">
        <v>5</v>
      </c>
    </row>
    <row r="478" s="39" customFormat="1" spans="1:5">
      <c r="A478" s="39" t="s">
        <v>161</v>
      </c>
      <c r="B478" s="39">
        <v>27</v>
      </c>
      <c r="C478" s="39">
        <v>37</v>
      </c>
      <c r="D478" s="39">
        <v>32</v>
      </c>
      <c r="E478" s="39">
        <v>96</v>
      </c>
    </row>
    <row r="479" s="39" customFormat="1" spans="1:5">
      <c r="A479" s="39" t="s">
        <v>179</v>
      </c>
      <c r="B479" s="39">
        <v>2</v>
      </c>
      <c r="C479" s="39">
        <v>3</v>
      </c>
      <c r="D479" s="39">
        <v>11</v>
      </c>
      <c r="E479" s="39">
        <v>16</v>
      </c>
    </row>
    <row r="480" s="39" customFormat="1" spans="1:5">
      <c r="A480" s="39" t="s">
        <v>43</v>
      </c>
      <c r="B480" s="39">
        <v>49</v>
      </c>
      <c r="C480" s="39">
        <v>53</v>
      </c>
      <c r="D480" s="39">
        <v>51</v>
      </c>
      <c r="E480" s="39">
        <v>153</v>
      </c>
    </row>
    <row r="481" s="39" customFormat="1" spans="1:5">
      <c r="A481" s="39" t="s">
        <v>890</v>
      </c>
      <c r="D481" s="39">
        <v>1</v>
      </c>
      <c r="E481" s="39">
        <v>1</v>
      </c>
    </row>
    <row r="482" s="39" customFormat="1" spans="1:5">
      <c r="A482" s="39" t="s">
        <v>85</v>
      </c>
      <c r="B482" s="39">
        <v>29</v>
      </c>
      <c r="C482" s="39">
        <v>34</v>
      </c>
      <c r="D482" s="39">
        <v>44</v>
      </c>
      <c r="E482" s="39">
        <v>107</v>
      </c>
    </row>
    <row r="483" s="39" customFormat="1" spans="1:5">
      <c r="A483" s="39" t="s">
        <v>891</v>
      </c>
      <c r="D483" s="39">
        <v>2</v>
      </c>
      <c r="E483" s="39">
        <v>2</v>
      </c>
    </row>
    <row r="484" s="39" customFormat="1" spans="1:5">
      <c r="A484" s="39" t="s">
        <v>416</v>
      </c>
      <c r="D484" s="39">
        <v>1</v>
      </c>
      <c r="E484" s="39">
        <v>1</v>
      </c>
    </row>
    <row r="485" s="39" customFormat="1" spans="1:5">
      <c r="A485" s="39" t="s">
        <v>94</v>
      </c>
      <c r="B485" s="39">
        <v>46</v>
      </c>
      <c r="C485" s="39">
        <v>68</v>
      </c>
      <c r="D485" s="39">
        <v>64</v>
      </c>
      <c r="E485" s="39">
        <v>178</v>
      </c>
    </row>
    <row r="486" s="39" customFormat="1" spans="1:5">
      <c r="A486" s="39" t="s">
        <v>417</v>
      </c>
      <c r="D486" s="39">
        <v>1</v>
      </c>
      <c r="E486" s="39">
        <v>1</v>
      </c>
    </row>
    <row r="487" s="39" customFormat="1" spans="1:5">
      <c r="A487" s="39" t="s">
        <v>893</v>
      </c>
      <c r="D487" s="39">
        <v>1</v>
      </c>
      <c r="E487" s="39">
        <v>1</v>
      </c>
    </row>
    <row r="488" s="39" customFormat="1" spans="1:5">
      <c r="A488" s="39" t="s">
        <v>418</v>
      </c>
      <c r="B488" s="39">
        <v>24</v>
      </c>
      <c r="C488" s="39">
        <v>7</v>
      </c>
      <c r="D488" s="39">
        <v>15</v>
      </c>
      <c r="E488" s="39">
        <v>46</v>
      </c>
    </row>
    <row r="489" s="39" customFormat="1" spans="1:5">
      <c r="A489" s="39" t="s">
        <v>894</v>
      </c>
      <c r="D489" s="39">
        <v>6</v>
      </c>
      <c r="E489" s="39">
        <v>6</v>
      </c>
    </row>
    <row r="490" s="39" customFormat="1" spans="1:5">
      <c r="A490" s="39" t="s">
        <v>419</v>
      </c>
      <c r="B490" s="39">
        <v>3</v>
      </c>
      <c r="C490" s="39">
        <v>2</v>
      </c>
      <c r="D490" s="39">
        <v>8</v>
      </c>
      <c r="E490" s="39">
        <v>13</v>
      </c>
    </row>
    <row r="491" s="39" customFormat="1" spans="1:5">
      <c r="A491" s="39" t="s">
        <v>895</v>
      </c>
      <c r="D491" s="39">
        <v>1</v>
      </c>
      <c r="E491" s="39">
        <v>1</v>
      </c>
    </row>
    <row r="492" s="39" customFormat="1" spans="1:5">
      <c r="A492" s="39" t="s">
        <v>896</v>
      </c>
      <c r="D492" s="39">
        <v>1</v>
      </c>
      <c r="E492" s="39">
        <v>1</v>
      </c>
    </row>
    <row r="493" s="39" customFormat="1" spans="1:5">
      <c r="A493" s="39" t="s">
        <v>177</v>
      </c>
      <c r="B493" s="39">
        <v>32</v>
      </c>
      <c r="C493" s="39">
        <v>34</v>
      </c>
      <c r="D493" s="39">
        <v>27</v>
      </c>
      <c r="E493" s="39">
        <v>93</v>
      </c>
    </row>
    <row r="494" s="39" customFormat="1" spans="1:5">
      <c r="A494" s="39" t="s">
        <v>119</v>
      </c>
      <c r="B494" s="39">
        <v>32</v>
      </c>
      <c r="C494" s="39">
        <v>46</v>
      </c>
      <c r="D494" s="39">
        <v>48</v>
      </c>
      <c r="E494" s="39">
        <v>126</v>
      </c>
    </row>
    <row r="495" s="39" customFormat="1" spans="1:5">
      <c r="A495" s="39" t="s">
        <v>104</v>
      </c>
      <c r="B495" s="39">
        <v>51</v>
      </c>
      <c r="C495" s="39">
        <v>56</v>
      </c>
      <c r="D495" s="39">
        <v>80</v>
      </c>
      <c r="E495" s="39">
        <v>187</v>
      </c>
    </row>
    <row r="496" s="39" customFormat="1" spans="1:5">
      <c r="A496" s="39" t="s">
        <v>91</v>
      </c>
      <c r="B496" s="39">
        <v>15</v>
      </c>
      <c r="C496" s="39">
        <v>20</v>
      </c>
      <c r="D496" s="39">
        <v>23</v>
      </c>
      <c r="E496" s="39">
        <v>58</v>
      </c>
    </row>
    <row r="497" s="39" customFormat="1" spans="1:5">
      <c r="A497" s="39" t="s">
        <v>421</v>
      </c>
      <c r="B497" s="39">
        <v>1</v>
      </c>
      <c r="C497" s="39">
        <v>2</v>
      </c>
      <c r="E497" s="39">
        <v>3</v>
      </c>
    </row>
    <row r="498" s="39" customFormat="1" spans="1:5">
      <c r="A498" s="39" t="s">
        <v>101</v>
      </c>
      <c r="B498" s="39">
        <v>402</v>
      </c>
      <c r="C498" s="39">
        <v>302</v>
      </c>
      <c r="D498" s="39">
        <v>405</v>
      </c>
      <c r="E498" s="39">
        <v>1109</v>
      </c>
    </row>
    <row r="499" s="39" customFormat="1" spans="1:5">
      <c r="A499" s="39" t="s">
        <v>423</v>
      </c>
      <c r="B499" s="39">
        <v>1</v>
      </c>
      <c r="D499" s="39">
        <v>15</v>
      </c>
      <c r="E499" s="39">
        <v>16</v>
      </c>
    </row>
    <row r="500" s="39" customFormat="1" spans="1:5">
      <c r="A500" s="39" t="s">
        <v>424</v>
      </c>
      <c r="B500" s="39">
        <v>3</v>
      </c>
      <c r="C500" s="39">
        <v>3</v>
      </c>
      <c r="D500" s="39">
        <v>13</v>
      </c>
      <c r="E500" s="39">
        <v>19</v>
      </c>
    </row>
    <row r="501" s="39" customFormat="1" spans="1:5">
      <c r="A501" s="39" t="s">
        <v>425</v>
      </c>
      <c r="C501" s="39">
        <v>1</v>
      </c>
      <c r="E501" s="39">
        <v>1</v>
      </c>
    </row>
    <row r="502" s="39" customFormat="1" spans="1:5">
      <c r="A502" s="39" t="s">
        <v>239</v>
      </c>
      <c r="B502" s="39">
        <v>2</v>
      </c>
      <c r="C502" s="39">
        <v>3</v>
      </c>
      <c r="D502" s="39">
        <v>73</v>
      </c>
      <c r="E502" s="39">
        <v>78</v>
      </c>
    </row>
    <row r="503" s="39" customFormat="1" spans="1:5">
      <c r="A503" s="39" t="s">
        <v>897</v>
      </c>
      <c r="C503" s="39">
        <v>1</v>
      </c>
      <c r="D503" s="39">
        <v>4</v>
      </c>
      <c r="E503" s="39">
        <v>5</v>
      </c>
    </row>
    <row r="504" s="39" customFormat="1" spans="1:5">
      <c r="A504" s="39" t="s">
        <v>898</v>
      </c>
      <c r="D504" s="39">
        <v>9</v>
      </c>
      <c r="E504" s="39">
        <v>9</v>
      </c>
    </row>
    <row r="505" s="39" customFormat="1" spans="1:5">
      <c r="A505" s="39" t="s">
        <v>81</v>
      </c>
      <c r="B505" s="39">
        <v>77</v>
      </c>
      <c r="C505" s="39">
        <v>50</v>
      </c>
      <c r="D505" s="39">
        <v>70</v>
      </c>
      <c r="E505" s="39">
        <v>197</v>
      </c>
    </row>
    <row r="506" s="39" customFormat="1" spans="1:5">
      <c r="A506" s="39" t="s">
        <v>180</v>
      </c>
      <c r="B506" s="39">
        <v>9</v>
      </c>
      <c r="C506" s="39">
        <v>13</v>
      </c>
      <c r="D506" s="39">
        <v>10</v>
      </c>
      <c r="E506" s="39">
        <v>32</v>
      </c>
    </row>
    <row r="507" s="39" customFormat="1" spans="1:5">
      <c r="A507" s="39" t="s">
        <v>167</v>
      </c>
      <c r="B507" s="39">
        <v>24</v>
      </c>
      <c r="C507" s="39">
        <v>43</v>
      </c>
      <c r="D507" s="39">
        <v>47</v>
      </c>
      <c r="E507" s="39">
        <v>114</v>
      </c>
    </row>
    <row r="508" s="39" customFormat="1" spans="1:5">
      <c r="A508" s="39" t="s">
        <v>426</v>
      </c>
      <c r="C508" s="39">
        <v>3</v>
      </c>
      <c r="D508" s="39">
        <v>1</v>
      </c>
      <c r="E508" s="39">
        <v>4</v>
      </c>
    </row>
    <row r="509" s="39" customFormat="1" spans="1:5">
      <c r="A509" s="39" t="s">
        <v>899</v>
      </c>
      <c r="D509" s="39">
        <v>1</v>
      </c>
      <c r="E509" s="39">
        <v>1</v>
      </c>
    </row>
    <row r="510" s="39" customFormat="1" spans="1:5">
      <c r="A510" s="39" t="s">
        <v>932</v>
      </c>
      <c r="D510" s="39">
        <v>1</v>
      </c>
      <c r="E510" s="39">
        <v>1</v>
      </c>
    </row>
    <row r="511" s="39" customFormat="1" spans="1:5">
      <c r="A511" s="39" t="s">
        <v>1604</v>
      </c>
      <c r="C511" s="39">
        <v>15</v>
      </c>
      <c r="D511" s="39">
        <v>69</v>
      </c>
      <c r="E511" s="39">
        <v>84</v>
      </c>
    </row>
    <row r="512" s="39" customFormat="1" spans="1:5">
      <c r="A512" s="39" t="s">
        <v>900</v>
      </c>
      <c r="D512" s="39">
        <v>3</v>
      </c>
      <c r="E512" s="39">
        <v>3</v>
      </c>
    </row>
    <row r="513" s="39" customFormat="1" spans="1:5">
      <c r="A513" s="39" t="s">
        <v>132</v>
      </c>
      <c r="B513" s="39">
        <v>10</v>
      </c>
      <c r="C513" s="39">
        <v>16</v>
      </c>
      <c r="D513" s="39">
        <v>16</v>
      </c>
      <c r="E513" s="39">
        <v>42</v>
      </c>
    </row>
    <row r="514" s="39" customFormat="1" spans="1:5">
      <c r="A514" s="39" t="s">
        <v>427</v>
      </c>
      <c r="B514" s="39">
        <v>1</v>
      </c>
      <c r="D514" s="39">
        <v>2</v>
      </c>
      <c r="E514" s="39">
        <v>3</v>
      </c>
    </row>
    <row r="515" s="39" customFormat="1" spans="1:5">
      <c r="A515" s="39" t="s">
        <v>901</v>
      </c>
      <c r="D515" s="39">
        <v>1</v>
      </c>
      <c r="E515" s="39">
        <v>1</v>
      </c>
    </row>
    <row r="516" s="39" customFormat="1" spans="1:5">
      <c r="A516" s="39" t="s">
        <v>902</v>
      </c>
      <c r="B516" s="39">
        <v>1</v>
      </c>
      <c r="C516" s="39">
        <v>10</v>
      </c>
      <c r="D516" s="39">
        <v>56</v>
      </c>
      <c r="E516" s="39">
        <v>67</v>
      </c>
    </row>
    <row r="517" s="39" customFormat="1" spans="1:5">
      <c r="A517" s="39" t="s">
        <v>428</v>
      </c>
      <c r="B517" s="39">
        <v>1</v>
      </c>
      <c r="D517" s="39">
        <v>6</v>
      </c>
      <c r="E517" s="39">
        <v>7</v>
      </c>
    </row>
    <row r="518" s="39" customFormat="1" spans="1:5">
      <c r="A518" s="39" t="s">
        <v>55</v>
      </c>
      <c r="B518" s="39">
        <v>61</v>
      </c>
      <c r="C518" s="39">
        <v>58</v>
      </c>
      <c r="D518" s="39">
        <v>70</v>
      </c>
      <c r="E518" s="39">
        <v>189</v>
      </c>
    </row>
    <row r="519" s="39" customFormat="1" spans="1:5">
      <c r="A519" s="39" t="s">
        <v>240</v>
      </c>
      <c r="B519" s="39">
        <v>11</v>
      </c>
      <c r="C519" s="39">
        <v>20</v>
      </c>
      <c r="D519" s="39">
        <v>13</v>
      </c>
      <c r="E519" s="39">
        <v>44</v>
      </c>
    </row>
    <row r="520" s="39" customFormat="1" spans="1:5">
      <c r="A520" s="39" t="s">
        <v>429</v>
      </c>
      <c r="D520" s="39">
        <v>1</v>
      </c>
      <c r="E520" s="39">
        <v>1</v>
      </c>
    </row>
    <row r="521" s="39" customFormat="1" spans="1:5">
      <c r="A521" s="39" t="s">
        <v>199</v>
      </c>
      <c r="B521" s="39">
        <v>4</v>
      </c>
      <c r="C521" s="39">
        <v>7</v>
      </c>
      <c r="D521" s="39">
        <v>9</v>
      </c>
      <c r="E521" s="39">
        <v>20</v>
      </c>
    </row>
    <row r="522" s="39" customFormat="1" spans="1:5">
      <c r="A522" s="39" t="s">
        <v>430</v>
      </c>
      <c r="C522" s="39">
        <v>1</v>
      </c>
      <c r="E522" s="39">
        <v>1</v>
      </c>
    </row>
    <row r="523" s="39" customFormat="1" spans="1:5">
      <c r="A523" s="39" t="s">
        <v>903</v>
      </c>
      <c r="D523" s="39">
        <v>1</v>
      </c>
      <c r="E523" s="39">
        <v>1</v>
      </c>
    </row>
    <row r="524" s="39" customFormat="1" spans="1:5">
      <c r="A524" s="39" t="s">
        <v>431</v>
      </c>
      <c r="B524" s="39">
        <v>1</v>
      </c>
      <c r="C524" s="39">
        <v>5</v>
      </c>
      <c r="D524" s="39">
        <v>52</v>
      </c>
      <c r="E524" s="39">
        <v>58</v>
      </c>
    </row>
    <row r="525" s="39" customFormat="1" spans="1:5">
      <c r="A525" s="39" t="s">
        <v>432</v>
      </c>
      <c r="D525" s="39">
        <v>1</v>
      </c>
      <c r="E525" s="39">
        <v>1</v>
      </c>
    </row>
    <row r="526" s="39" customFormat="1" spans="1:5">
      <c r="A526" s="39" t="s">
        <v>433</v>
      </c>
      <c r="B526" s="39">
        <v>1</v>
      </c>
      <c r="E526" s="39">
        <v>1</v>
      </c>
    </row>
    <row r="527" s="39" customFormat="1" spans="1:5">
      <c r="A527" s="39" t="s">
        <v>904</v>
      </c>
      <c r="D527" s="39">
        <v>1</v>
      </c>
      <c r="E527" s="39">
        <v>1</v>
      </c>
    </row>
    <row r="528" s="39" customFormat="1" spans="1:5">
      <c r="A528" s="39" t="s">
        <v>434</v>
      </c>
      <c r="B528" s="39">
        <v>7</v>
      </c>
      <c r="C528" s="39">
        <v>1</v>
      </c>
      <c r="D528" s="39">
        <v>1</v>
      </c>
      <c r="E528" s="39">
        <v>9</v>
      </c>
    </row>
    <row r="529" s="39" customFormat="1" spans="1:5">
      <c r="A529" s="39" t="s">
        <v>905</v>
      </c>
      <c r="D529" s="39">
        <v>1</v>
      </c>
      <c r="E529" s="39">
        <v>1</v>
      </c>
    </row>
    <row r="530" s="39" customFormat="1" spans="1:5">
      <c r="A530" s="39" t="s">
        <v>213</v>
      </c>
      <c r="B530" s="39">
        <v>13</v>
      </c>
      <c r="C530" s="39">
        <v>112</v>
      </c>
      <c r="D530" s="39">
        <v>463</v>
      </c>
      <c r="E530" s="39">
        <v>588</v>
      </c>
    </row>
    <row r="531" s="39" customFormat="1" spans="1:5">
      <c r="A531" s="39" t="s">
        <v>906</v>
      </c>
      <c r="C531" s="39">
        <v>2</v>
      </c>
      <c r="D531" s="39">
        <v>5</v>
      </c>
      <c r="E531" s="39">
        <v>7</v>
      </c>
    </row>
    <row r="532" s="39" customFormat="1" spans="1:5">
      <c r="A532" s="39" t="s">
        <v>908</v>
      </c>
      <c r="B532" s="39">
        <v>1</v>
      </c>
      <c r="D532" s="39">
        <v>75</v>
      </c>
      <c r="E532" s="39">
        <v>76</v>
      </c>
    </row>
    <row r="533" s="39" customFormat="1" spans="1:5">
      <c r="A533" s="39" t="s">
        <v>73</v>
      </c>
      <c r="B533" s="39">
        <v>10</v>
      </c>
      <c r="C533" s="39">
        <v>96</v>
      </c>
      <c r="D533" s="39">
        <v>764</v>
      </c>
      <c r="E533" s="39">
        <v>870</v>
      </c>
    </row>
    <row r="534" s="39" customFormat="1" spans="1:5">
      <c r="A534" s="39" t="s">
        <v>909</v>
      </c>
      <c r="D534" s="39">
        <v>1</v>
      </c>
      <c r="E534" s="39">
        <v>1</v>
      </c>
    </row>
    <row r="535" s="39" customFormat="1" spans="1:5">
      <c r="A535" s="39" t="s">
        <v>910</v>
      </c>
      <c r="D535" s="39">
        <v>1</v>
      </c>
      <c r="E535" s="39">
        <v>1</v>
      </c>
    </row>
    <row r="536" s="39" customFormat="1" spans="1:5">
      <c r="A536" s="39" t="s">
        <v>911</v>
      </c>
      <c r="D536" s="39">
        <v>4</v>
      </c>
      <c r="E536" s="39">
        <v>4</v>
      </c>
    </row>
    <row r="537" s="39" customFormat="1" spans="1:5">
      <c r="A537" s="39" t="s">
        <v>435</v>
      </c>
      <c r="B537" s="39">
        <v>6</v>
      </c>
      <c r="C537" s="39">
        <v>21</v>
      </c>
      <c r="D537" s="39">
        <v>174</v>
      </c>
      <c r="E537" s="39">
        <v>201</v>
      </c>
    </row>
    <row r="538" s="39" customFormat="1" spans="1:5">
      <c r="A538" s="39" t="s">
        <v>912</v>
      </c>
      <c r="D538" s="39">
        <v>2</v>
      </c>
      <c r="E538" s="39">
        <v>2</v>
      </c>
    </row>
    <row r="539" s="39" customFormat="1" spans="1:5">
      <c r="A539" s="39" t="s">
        <v>76</v>
      </c>
      <c r="B539" s="39">
        <v>2</v>
      </c>
      <c r="C539" s="39">
        <v>25</v>
      </c>
      <c r="D539" s="39">
        <v>87</v>
      </c>
      <c r="E539" s="39">
        <v>114</v>
      </c>
    </row>
    <row r="540" s="39" customFormat="1" spans="1:5">
      <c r="A540" s="39" t="s">
        <v>436</v>
      </c>
      <c r="D540" s="39">
        <v>2</v>
      </c>
      <c r="E540" s="39">
        <v>2</v>
      </c>
    </row>
    <row r="541" s="39" customFormat="1" spans="1:5">
      <c r="A541" s="39" t="s">
        <v>241</v>
      </c>
      <c r="B541" s="39">
        <v>57</v>
      </c>
      <c r="C541" s="39">
        <v>67</v>
      </c>
      <c r="D541" s="39">
        <v>401</v>
      </c>
      <c r="E541" s="39">
        <v>525</v>
      </c>
    </row>
    <row r="542" s="39" customFormat="1" spans="1:5">
      <c r="A542" s="39" t="s">
        <v>913</v>
      </c>
      <c r="D542" s="39">
        <v>3</v>
      </c>
      <c r="E542" s="39">
        <v>3</v>
      </c>
    </row>
    <row r="543" s="39" customFormat="1" spans="1:5">
      <c r="A543" s="39" t="s">
        <v>914</v>
      </c>
      <c r="C543" s="39">
        <v>1</v>
      </c>
      <c r="D543" s="39">
        <v>4</v>
      </c>
      <c r="E543" s="39">
        <v>5</v>
      </c>
    </row>
    <row r="544" s="39" customFormat="1" spans="1:5">
      <c r="A544" s="39" t="s">
        <v>437</v>
      </c>
      <c r="B544" s="39">
        <v>1</v>
      </c>
      <c r="D544" s="39">
        <v>5</v>
      </c>
      <c r="E544" s="39">
        <v>6</v>
      </c>
    </row>
    <row r="545" s="39" customFormat="1" spans="1:5">
      <c r="A545" s="39" t="s">
        <v>931</v>
      </c>
      <c r="C545" s="39">
        <v>1</v>
      </c>
      <c r="E545" s="39">
        <v>1</v>
      </c>
    </row>
    <row r="546" s="39" customFormat="1" spans="1:5">
      <c r="A546" s="39" t="s">
        <v>438</v>
      </c>
      <c r="C546" s="39">
        <v>1</v>
      </c>
      <c r="E546" s="39">
        <v>1</v>
      </c>
    </row>
    <row r="547" s="39" customFormat="1" spans="1:5">
      <c r="A547" s="39" t="s">
        <v>74</v>
      </c>
      <c r="B547" s="39">
        <v>1</v>
      </c>
      <c r="C547" s="39">
        <v>21</v>
      </c>
      <c r="D547" s="39">
        <v>40</v>
      </c>
      <c r="E547" s="39">
        <v>62</v>
      </c>
    </row>
    <row r="548" s="39" customFormat="1" spans="1:5">
      <c r="A548" s="39" t="s">
        <v>915</v>
      </c>
      <c r="D548" s="39">
        <v>1</v>
      </c>
      <c r="E548" s="39">
        <v>1</v>
      </c>
    </row>
    <row r="549" s="39" customFormat="1" spans="1:5">
      <c r="A549" s="39" t="s">
        <v>78</v>
      </c>
      <c r="B549" s="39">
        <v>1</v>
      </c>
      <c r="C549" s="39">
        <v>16</v>
      </c>
      <c r="D549" s="39">
        <v>21</v>
      </c>
      <c r="E549" s="39">
        <v>38</v>
      </c>
    </row>
    <row r="550" s="39" customFormat="1" spans="1:5">
      <c r="A550" s="39" t="s">
        <v>439</v>
      </c>
      <c r="B550" s="39">
        <v>2</v>
      </c>
      <c r="C550" s="39">
        <v>35</v>
      </c>
      <c r="D550" s="39">
        <v>202</v>
      </c>
      <c r="E550" s="39">
        <v>239</v>
      </c>
    </row>
    <row r="551" s="39" customFormat="1" spans="1:5">
      <c r="A551" s="39" t="s">
        <v>440</v>
      </c>
      <c r="B551" s="39">
        <v>3</v>
      </c>
      <c r="C551" s="39">
        <v>1</v>
      </c>
      <c r="D551" s="39">
        <v>1</v>
      </c>
      <c r="E551" s="39">
        <v>5</v>
      </c>
    </row>
    <row r="552" s="39" customFormat="1" spans="1:5">
      <c r="A552" s="39" t="s">
        <v>454</v>
      </c>
      <c r="C552" s="39">
        <v>1</v>
      </c>
      <c r="D552" s="39">
        <v>1</v>
      </c>
      <c r="E552" s="39">
        <v>2</v>
      </c>
    </row>
    <row r="553" s="39" customFormat="1" spans="1:5">
      <c r="A553" s="39" t="s">
        <v>153</v>
      </c>
      <c r="D553" s="39">
        <v>2</v>
      </c>
      <c r="E553" s="39">
        <v>2</v>
      </c>
    </row>
    <row r="554" s="39" customFormat="1" spans="1:5">
      <c r="A554" s="39" t="s">
        <v>129</v>
      </c>
      <c r="B554" s="39">
        <v>122</v>
      </c>
      <c r="C554" s="39">
        <v>137</v>
      </c>
      <c r="D554" s="39">
        <v>246</v>
      </c>
      <c r="E554" s="39">
        <v>505</v>
      </c>
    </row>
    <row r="555" s="39" customFormat="1" spans="1:5">
      <c r="A555" s="39" t="s">
        <v>916</v>
      </c>
      <c r="C555" s="39">
        <v>1</v>
      </c>
      <c r="D555" s="39">
        <v>1</v>
      </c>
      <c r="E555" s="39">
        <v>2</v>
      </c>
    </row>
    <row r="556" s="39" customFormat="1" spans="1:5">
      <c r="A556" s="39" t="s">
        <v>242</v>
      </c>
      <c r="B556" s="39">
        <v>4</v>
      </c>
      <c r="C556" s="39">
        <v>14</v>
      </c>
      <c r="D556" s="39">
        <v>13</v>
      </c>
      <c r="E556" s="39">
        <v>31</v>
      </c>
    </row>
    <row r="557" s="39" customFormat="1" spans="1:5">
      <c r="A557" s="39" t="s">
        <v>441</v>
      </c>
      <c r="B557" s="39">
        <v>7</v>
      </c>
      <c r="C557" s="39">
        <v>13</v>
      </c>
      <c r="D557" s="39">
        <v>31</v>
      </c>
      <c r="E557" s="39">
        <v>51</v>
      </c>
    </row>
    <row r="558" s="39" customFormat="1" spans="1:5">
      <c r="A558" s="39" t="s">
        <v>41</v>
      </c>
      <c r="B558" s="39">
        <v>27</v>
      </c>
      <c r="C558" s="39">
        <v>35</v>
      </c>
      <c r="D558" s="39">
        <v>47</v>
      </c>
      <c r="E558" s="39">
        <v>109</v>
      </c>
    </row>
    <row r="559" s="39" customFormat="1" spans="1:5">
      <c r="A559" s="39" t="s">
        <v>1605</v>
      </c>
      <c r="B559" s="39">
        <v>26</v>
      </c>
      <c r="C559" s="39">
        <v>1</v>
      </c>
      <c r="E559" s="39">
        <v>27</v>
      </c>
    </row>
    <row r="560" s="39" customFormat="1" spans="1:5">
      <c r="A560" s="39" t="s">
        <v>105</v>
      </c>
      <c r="B560" s="39">
        <v>608</v>
      </c>
      <c r="C560" s="39">
        <v>864</v>
      </c>
      <c r="D560" s="39">
        <v>1320</v>
      </c>
      <c r="E560" s="39">
        <v>2792</v>
      </c>
    </row>
    <row r="561" s="39" customFormat="1" spans="1:5">
      <c r="A561" s="39" t="s">
        <v>152</v>
      </c>
      <c r="B561" s="39">
        <v>2</v>
      </c>
      <c r="C561" s="39">
        <v>1</v>
      </c>
      <c r="D561" s="39">
        <v>4</v>
      </c>
      <c r="E561" s="39">
        <v>7</v>
      </c>
    </row>
    <row r="562" s="39" customFormat="1" spans="1:5">
      <c r="A562" s="39" t="s">
        <v>243</v>
      </c>
      <c r="B562" s="39">
        <v>1</v>
      </c>
      <c r="C562" s="39">
        <v>2</v>
      </c>
      <c r="D562" s="39">
        <v>1</v>
      </c>
      <c r="E562" s="39">
        <v>4</v>
      </c>
    </row>
    <row r="563" s="39" customFormat="1" spans="1:5">
      <c r="A563" s="39" t="s">
        <v>444</v>
      </c>
      <c r="D563" s="39">
        <v>2</v>
      </c>
      <c r="E563" s="39">
        <v>2</v>
      </c>
    </row>
    <row r="564" s="39" customFormat="1" spans="1:5">
      <c r="A564" s="39" t="s">
        <v>445</v>
      </c>
      <c r="B564" s="39">
        <v>14</v>
      </c>
      <c r="C564" s="39">
        <v>9</v>
      </c>
      <c r="D564" s="39">
        <v>44</v>
      </c>
      <c r="E564" s="39">
        <v>67</v>
      </c>
    </row>
    <row r="565" s="39" customFormat="1" spans="1:5">
      <c r="A565" s="39" t="s">
        <v>133</v>
      </c>
      <c r="B565" s="39">
        <v>46</v>
      </c>
      <c r="C565" s="39">
        <v>69</v>
      </c>
      <c r="D565" s="39">
        <v>120</v>
      </c>
      <c r="E565" s="39">
        <v>235</v>
      </c>
    </row>
    <row r="566" s="39" customFormat="1" spans="1:5">
      <c r="A566" s="39" t="s">
        <v>917</v>
      </c>
      <c r="D566" s="39">
        <v>1</v>
      </c>
      <c r="E566" s="39">
        <v>1</v>
      </c>
    </row>
    <row r="567" s="39" customFormat="1" spans="1:5">
      <c r="A567" s="39" t="s">
        <v>446</v>
      </c>
      <c r="B567" s="39">
        <v>2</v>
      </c>
      <c r="E567" s="39">
        <v>2</v>
      </c>
    </row>
    <row r="568" s="39" customFormat="1" spans="1:5">
      <c r="A568" s="39" t="s">
        <v>918</v>
      </c>
      <c r="D568" s="39">
        <v>3</v>
      </c>
      <c r="E568" s="39">
        <v>3</v>
      </c>
    </row>
    <row r="569" s="39" customFormat="1" spans="1:5">
      <c r="A569" s="39" t="s">
        <v>919</v>
      </c>
      <c r="D569" s="39">
        <v>2</v>
      </c>
      <c r="E569" s="39">
        <v>2</v>
      </c>
    </row>
    <row r="570" s="39" customFormat="1" spans="1:5">
      <c r="A570" s="39" t="s">
        <v>447</v>
      </c>
      <c r="B570" s="39">
        <v>4</v>
      </c>
      <c r="C570" s="39">
        <v>3</v>
      </c>
      <c r="D570" s="39">
        <v>10</v>
      </c>
      <c r="E570" s="39">
        <v>17</v>
      </c>
    </row>
    <row r="571" s="39" customFormat="1" spans="1:5">
      <c r="A571" s="39" t="s">
        <v>58</v>
      </c>
      <c r="B571" s="39">
        <v>121</v>
      </c>
      <c r="C571" s="39">
        <v>117</v>
      </c>
      <c r="D571" s="39">
        <v>135</v>
      </c>
      <c r="E571" s="39">
        <v>373</v>
      </c>
    </row>
    <row r="572" s="39" customFormat="1" spans="1:5">
      <c r="A572" s="39" t="s">
        <v>244</v>
      </c>
      <c r="B572" s="39">
        <v>20</v>
      </c>
      <c r="C572" s="39">
        <v>29</v>
      </c>
      <c r="D572" s="39">
        <v>108</v>
      </c>
      <c r="E572" s="39">
        <v>157</v>
      </c>
    </row>
    <row r="573" s="39" customFormat="1" spans="1:5">
      <c r="A573" s="39" t="s">
        <v>920</v>
      </c>
      <c r="D573" s="39">
        <v>8</v>
      </c>
      <c r="E573" s="39">
        <v>8</v>
      </c>
    </row>
    <row r="574" s="39" customFormat="1" spans="1:5">
      <c r="A574" s="39" t="s">
        <v>1606</v>
      </c>
      <c r="D574" s="39">
        <v>1</v>
      </c>
      <c r="E574" s="39">
        <v>1</v>
      </c>
    </row>
    <row r="575" s="39" customFormat="1" spans="1:5">
      <c r="A575" s="39" t="s">
        <v>448</v>
      </c>
      <c r="D575" s="39">
        <v>1</v>
      </c>
      <c r="E575" s="39">
        <v>1</v>
      </c>
    </row>
    <row r="576" s="39" customFormat="1" spans="1:5">
      <c r="A576" s="39" t="s">
        <v>1607</v>
      </c>
      <c r="B576" s="39">
        <v>18</v>
      </c>
      <c r="E576" s="39">
        <v>18</v>
      </c>
    </row>
    <row r="577" s="39" customFormat="1" spans="1:5">
      <c r="A577" s="39" t="s">
        <v>57</v>
      </c>
      <c r="B577" s="39">
        <v>146</v>
      </c>
      <c r="C577" s="39">
        <v>84</v>
      </c>
      <c r="D577" s="39">
        <v>76</v>
      </c>
      <c r="E577" s="39">
        <v>306</v>
      </c>
    </row>
    <row r="578" s="39" customFormat="1" spans="1:5">
      <c r="A578" s="39" t="s">
        <v>922</v>
      </c>
      <c r="D578" s="39">
        <v>7</v>
      </c>
      <c r="E578" s="39">
        <v>7</v>
      </c>
    </row>
    <row r="579" s="39" customFormat="1" spans="1:5">
      <c r="A579" s="39" t="s">
        <v>90</v>
      </c>
      <c r="B579" s="39">
        <v>58</v>
      </c>
      <c r="C579" s="39">
        <v>49</v>
      </c>
      <c r="D579" s="39">
        <v>96</v>
      </c>
      <c r="E579" s="39">
        <v>203</v>
      </c>
    </row>
    <row r="580" s="39" customFormat="1" spans="1:5">
      <c r="A580" s="39" t="s">
        <v>452</v>
      </c>
      <c r="C580" s="39">
        <v>3</v>
      </c>
      <c r="D580" s="39">
        <v>1</v>
      </c>
      <c r="E580" s="39">
        <v>4</v>
      </c>
    </row>
    <row r="581" s="39" customFormat="1" spans="1:5">
      <c r="A581" s="39" t="s">
        <v>923</v>
      </c>
      <c r="D581" s="39">
        <v>1</v>
      </c>
      <c r="E581" s="39">
        <v>1</v>
      </c>
    </row>
    <row r="582" s="39" customFormat="1" spans="1:5">
      <c r="A582" s="39" t="s">
        <v>154</v>
      </c>
      <c r="C582" s="39">
        <v>1</v>
      </c>
      <c r="D582" s="39">
        <v>1</v>
      </c>
      <c r="E582" s="39">
        <v>2</v>
      </c>
    </row>
    <row r="583" s="39" customFormat="1" spans="1:5">
      <c r="A583" s="39" t="s">
        <v>111</v>
      </c>
      <c r="B583" s="39">
        <v>33</v>
      </c>
      <c r="C583" s="39">
        <v>10</v>
      </c>
      <c r="D583" s="39">
        <v>12</v>
      </c>
      <c r="E583" s="39">
        <v>55</v>
      </c>
    </row>
    <row r="584" s="39" customFormat="1" spans="1:5">
      <c r="A584" s="39" t="s">
        <v>155</v>
      </c>
      <c r="B584" s="39">
        <v>122</v>
      </c>
      <c r="C584" s="39">
        <v>91</v>
      </c>
      <c r="D584" s="39">
        <v>92</v>
      </c>
      <c r="E584" s="39">
        <v>305</v>
      </c>
    </row>
    <row r="585" s="39" customFormat="1" spans="1:5">
      <c r="A585" s="39" t="s">
        <v>453</v>
      </c>
      <c r="B585" s="39">
        <v>1</v>
      </c>
      <c r="E585" s="39">
        <v>1</v>
      </c>
    </row>
    <row r="586" s="39" customFormat="1" spans="1:5">
      <c r="A586" s="39" t="s">
        <v>1590</v>
      </c>
      <c r="B586" s="39">
        <v>18026</v>
      </c>
      <c r="C586" s="39">
        <v>18339</v>
      </c>
      <c r="D586" s="39">
        <v>36994</v>
      </c>
      <c r="E586" s="39">
        <v>73359</v>
      </c>
    </row>
  </sheetData>
  <autoFilter ref="A1:E586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4"/>
  <sheetViews>
    <sheetView workbookViewId="0">
      <selection activeCell="E18" sqref="E18"/>
    </sheetView>
  </sheetViews>
  <sheetFormatPr defaultColWidth="8.72727272727273" defaultRowHeight="14" outlineLevelCol="6"/>
  <cols>
    <col min="1" max="1" width="19.1818181818182" customWidth="1"/>
    <col min="2" max="2" width="26.6363636363636" customWidth="1"/>
    <col min="3" max="3" width="16.2727272727273" customWidth="1"/>
    <col min="4" max="4" width="25.2727272727273" customWidth="1"/>
    <col min="5" max="5" width="15.0909090909091" customWidth="1"/>
    <col min="6" max="6" width="21.3636363636364" customWidth="1"/>
    <col min="7" max="7" width="59" customWidth="1"/>
  </cols>
  <sheetData>
    <row r="1" ht="14.75"/>
    <row r="2" ht="16.5" spans="1:7">
      <c r="A2" s="7" t="s">
        <v>937</v>
      </c>
      <c r="B2" s="8"/>
      <c r="C2" s="9" t="s">
        <v>939</v>
      </c>
      <c r="D2" s="10" t="s">
        <v>940</v>
      </c>
      <c r="E2" s="4" t="s">
        <v>1608</v>
      </c>
      <c r="F2" s="4" t="s">
        <v>1584</v>
      </c>
      <c r="G2" s="11" t="s">
        <v>1609</v>
      </c>
    </row>
    <row r="3" ht="17.25" spans="1:7">
      <c r="A3" s="12" t="s">
        <v>943</v>
      </c>
      <c r="B3" s="13" t="s">
        <v>27</v>
      </c>
      <c r="C3" s="14"/>
      <c r="D3" s="15"/>
      <c r="G3" s="16"/>
    </row>
    <row r="4" ht="16.5" spans="1:6">
      <c r="A4" s="17">
        <v>1</v>
      </c>
      <c r="B4" s="18" t="s">
        <v>944</v>
      </c>
      <c r="C4" s="36">
        <v>0.057</v>
      </c>
      <c r="D4" s="20">
        <v>28</v>
      </c>
      <c r="E4" s="21">
        <v>1</v>
      </c>
      <c r="F4" s="37">
        <v>11</v>
      </c>
    </row>
    <row r="5" ht="16.5" spans="1:6">
      <c r="A5" s="24">
        <v>2</v>
      </c>
      <c r="B5" s="25" t="s">
        <v>945</v>
      </c>
      <c r="C5" s="29">
        <v>0.047</v>
      </c>
      <c r="D5" s="27">
        <v>37</v>
      </c>
      <c r="E5" s="28">
        <v>2</v>
      </c>
      <c r="F5" s="37">
        <v>6</v>
      </c>
    </row>
    <row r="6" ht="16.5" spans="1:6">
      <c r="A6" s="24">
        <v>3</v>
      </c>
      <c r="B6" s="25" t="s">
        <v>946</v>
      </c>
      <c r="C6" s="29">
        <v>0.034</v>
      </c>
      <c r="D6" s="27">
        <v>31</v>
      </c>
      <c r="E6" s="28">
        <v>3</v>
      </c>
      <c r="F6" s="37">
        <v>1</v>
      </c>
    </row>
    <row r="7" ht="16.5" spans="1:6">
      <c r="A7" s="24">
        <v>4</v>
      </c>
      <c r="B7" s="25" t="s">
        <v>947</v>
      </c>
      <c r="C7" s="29">
        <v>0.044</v>
      </c>
      <c r="D7" s="27">
        <v>47</v>
      </c>
      <c r="E7" s="28">
        <v>4</v>
      </c>
      <c r="F7" s="37">
        <v>5</v>
      </c>
    </row>
    <row r="8" ht="16.5" spans="1:6">
      <c r="A8" s="24">
        <v>5</v>
      </c>
      <c r="B8" s="25" t="s">
        <v>948</v>
      </c>
      <c r="C8" s="30">
        <v>0.037</v>
      </c>
      <c r="D8" s="27">
        <v>51</v>
      </c>
      <c r="E8" s="28">
        <v>5</v>
      </c>
      <c r="F8" s="37">
        <v>2</v>
      </c>
    </row>
    <row r="9" ht="16.5" spans="1:6">
      <c r="A9" s="24">
        <v>6</v>
      </c>
      <c r="B9" s="31" t="s">
        <v>949</v>
      </c>
      <c r="C9" s="29">
        <v>0.058</v>
      </c>
      <c r="D9" s="27">
        <v>73</v>
      </c>
      <c r="E9" s="28">
        <v>6</v>
      </c>
      <c r="F9" s="37">
        <v>12</v>
      </c>
    </row>
    <row r="10" ht="16.5" spans="1:6">
      <c r="A10" s="24">
        <v>7</v>
      </c>
      <c r="B10" s="32" t="s">
        <v>951</v>
      </c>
      <c r="C10" s="29">
        <v>0.098</v>
      </c>
      <c r="D10" s="27">
        <v>23</v>
      </c>
      <c r="E10" s="28">
        <v>7</v>
      </c>
      <c r="F10" s="37">
        <v>30</v>
      </c>
    </row>
    <row r="11" ht="16.5" spans="1:6">
      <c r="A11" s="24">
        <v>8</v>
      </c>
      <c r="B11" s="32" t="s">
        <v>953</v>
      </c>
      <c r="C11" s="29">
        <v>0.09</v>
      </c>
      <c r="D11" s="27">
        <v>22</v>
      </c>
      <c r="E11" s="28">
        <v>8</v>
      </c>
      <c r="F11" s="37">
        <v>26</v>
      </c>
    </row>
    <row r="12" ht="16.5" spans="1:6">
      <c r="A12" s="24">
        <v>9</v>
      </c>
      <c r="B12" s="31" t="s">
        <v>950</v>
      </c>
      <c r="C12" s="30">
        <v>0.039</v>
      </c>
      <c r="D12" s="27">
        <v>9</v>
      </c>
      <c r="E12" s="28">
        <v>9</v>
      </c>
      <c r="F12" s="37">
        <v>3</v>
      </c>
    </row>
    <row r="13" ht="16.5" spans="1:6">
      <c r="A13" s="24">
        <v>10</v>
      </c>
      <c r="B13" s="31" t="s">
        <v>952</v>
      </c>
      <c r="C13" s="29">
        <v>0.052</v>
      </c>
      <c r="D13" s="27">
        <v>73</v>
      </c>
      <c r="E13" s="28">
        <v>10</v>
      </c>
      <c r="F13" s="37">
        <v>8</v>
      </c>
    </row>
    <row r="14" ht="16.5" spans="1:6">
      <c r="A14" s="24">
        <v>11</v>
      </c>
      <c r="B14" s="32" t="s">
        <v>957</v>
      </c>
      <c r="C14" s="29">
        <v>0.07</v>
      </c>
      <c r="D14" s="27">
        <v>44</v>
      </c>
      <c r="E14" s="28">
        <v>11</v>
      </c>
      <c r="F14" s="37">
        <v>16</v>
      </c>
    </row>
    <row r="15" ht="16.5" spans="1:6">
      <c r="A15" s="24">
        <v>12</v>
      </c>
      <c r="B15" s="32" t="s">
        <v>959</v>
      </c>
      <c r="C15" s="29">
        <v>0.08</v>
      </c>
      <c r="D15" s="27">
        <v>5</v>
      </c>
      <c r="E15" s="28">
        <v>12</v>
      </c>
      <c r="F15" s="37">
        <v>22</v>
      </c>
    </row>
    <row r="16" ht="16.5" spans="1:6">
      <c r="A16" s="24">
        <v>13</v>
      </c>
      <c r="B16" s="31" t="s">
        <v>954</v>
      </c>
      <c r="C16" s="29">
        <v>0.039</v>
      </c>
      <c r="D16" s="27">
        <v>63</v>
      </c>
      <c r="E16" s="28">
        <v>13</v>
      </c>
      <c r="F16" s="37">
        <v>4</v>
      </c>
    </row>
    <row r="17" ht="16.5" spans="1:6">
      <c r="A17" s="24">
        <v>14</v>
      </c>
      <c r="B17" s="32" t="s">
        <v>962</v>
      </c>
      <c r="C17" s="30">
        <v>0.104</v>
      </c>
      <c r="D17" s="27">
        <v>14</v>
      </c>
      <c r="E17" s="28">
        <v>14</v>
      </c>
      <c r="F17" s="37">
        <v>32</v>
      </c>
    </row>
    <row r="18" ht="16.5" spans="1:6">
      <c r="A18" s="24">
        <v>15</v>
      </c>
      <c r="B18" s="32" t="s">
        <v>964</v>
      </c>
      <c r="C18" s="30">
        <v>0.07</v>
      </c>
      <c r="D18" s="27">
        <v>14</v>
      </c>
      <c r="E18" s="28">
        <v>15</v>
      </c>
      <c r="F18" s="37">
        <v>17</v>
      </c>
    </row>
    <row r="19" ht="16.5" spans="1:6">
      <c r="A19" s="24">
        <v>16</v>
      </c>
      <c r="B19" s="31" t="s">
        <v>958</v>
      </c>
      <c r="C19" s="29">
        <v>0.06</v>
      </c>
      <c r="D19" s="27">
        <v>86</v>
      </c>
      <c r="E19" s="28">
        <v>16</v>
      </c>
      <c r="F19" s="37">
        <v>13</v>
      </c>
    </row>
    <row r="20" ht="16.5" spans="1:6">
      <c r="A20" s="24">
        <v>17</v>
      </c>
      <c r="B20" s="31" t="s">
        <v>960</v>
      </c>
      <c r="C20" s="29">
        <v>0.07</v>
      </c>
      <c r="D20" s="27">
        <v>70</v>
      </c>
      <c r="E20" s="28">
        <v>17</v>
      </c>
      <c r="F20" s="37">
        <v>18</v>
      </c>
    </row>
    <row r="21" ht="16.5" spans="1:6">
      <c r="A21" s="24">
        <v>18</v>
      </c>
      <c r="B21" s="31" t="s">
        <v>955</v>
      </c>
      <c r="C21" s="29">
        <v>0.175</v>
      </c>
      <c r="D21" s="27">
        <v>220</v>
      </c>
      <c r="E21" s="28">
        <v>18</v>
      </c>
      <c r="F21" s="37">
        <v>59</v>
      </c>
    </row>
    <row r="22" ht="16.5" spans="1:6">
      <c r="A22" s="24">
        <v>19</v>
      </c>
      <c r="B22" s="31" t="s">
        <v>956</v>
      </c>
      <c r="C22" s="29">
        <v>0.21</v>
      </c>
      <c r="D22" s="27">
        <v>263</v>
      </c>
      <c r="E22" s="28">
        <v>19</v>
      </c>
      <c r="F22" s="37">
        <v>68</v>
      </c>
    </row>
    <row r="23" ht="16.5" spans="1:6">
      <c r="A23" s="24">
        <v>20</v>
      </c>
      <c r="B23" s="31" t="s">
        <v>963</v>
      </c>
      <c r="C23" s="29">
        <v>0.05</v>
      </c>
      <c r="D23" s="27">
        <v>76</v>
      </c>
      <c r="E23" s="28">
        <v>20</v>
      </c>
      <c r="F23" s="37">
        <v>7</v>
      </c>
    </row>
    <row r="24" ht="16.5" spans="1:6">
      <c r="A24" s="24">
        <v>21</v>
      </c>
      <c r="B24" s="31" t="s">
        <v>965</v>
      </c>
      <c r="C24" s="30">
        <v>0.072</v>
      </c>
      <c r="D24" s="27">
        <v>135</v>
      </c>
      <c r="E24" s="28">
        <v>21</v>
      </c>
      <c r="F24" s="37">
        <v>20</v>
      </c>
    </row>
    <row r="25" ht="16.5" spans="1:6">
      <c r="A25" s="24">
        <v>22</v>
      </c>
      <c r="B25" s="31" t="s">
        <v>966</v>
      </c>
      <c r="C25" s="29">
        <v>0.06</v>
      </c>
      <c r="D25" s="27">
        <v>20</v>
      </c>
      <c r="E25" s="28">
        <v>22</v>
      </c>
      <c r="F25" s="37">
        <v>14</v>
      </c>
    </row>
    <row r="26" ht="16.5" spans="1:6">
      <c r="A26" s="24">
        <v>23</v>
      </c>
      <c r="B26" s="31" t="s">
        <v>967</v>
      </c>
      <c r="C26" s="29">
        <v>0.056</v>
      </c>
      <c r="D26" s="27">
        <v>119</v>
      </c>
      <c r="E26" s="28">
        <v>23</v>
      </c>
      <c r="F26" s="37">
        <v>9</v>
      </c>
    </row>
    <row r="27" ht="16.5" spans="1:6">
      <c r="A27" s="24">
        <v>24</v>
      </c>
      <c r="B27" s="33" t="s">
        <v>974</v>
      </c>
      <c r="C27" s="29">
        <v>0.11</v>
      </c>
      <c r="D27" s="27">
        <v>56</v>
      </c>
      <c r="E27" s="28">
        <v>24</v>
      </c>
      <c r="F27" s="37">
        <v>34</v>
      </c>
    </row>
    <row r="28" ht="16.5" spans="1:6">
      <c r="A28" s="24">
        <v>25</v>
      </c>
      <c r="B28" s="33" t="s">
        <v>976</v>
      </c>
      <c r="C28" s="29">
        <v>0.218</v>
      </c>
      <c r="D28" s="27">
        <v>43</v>
      </c>
      <c r="E28" s="28">
        <v>25</v>
      </c>
      <c r="F28" s="37">
        <v>72</v>
      </c>
    </row>
    <row r="29" ht="16.5" spans="1:6">
      <c r="A29" s="24">
        <v>26</v>
      </c>
      <c r="B29" s="31" t="s">
        <v>968</v>
      </c>
      <c r="C29" s="29">
        <v>0.079</v>
      </c>
      <c r="D29" s="27">
        <v>118</v>
      </c>
      <c r="E29" s="28">
        <v>26</v>
      </c>
      <c r="F29" s="37">
        <v>21</v>
      </c>
    </row>
    <row r="30" ht="16.5" spans="1:6">
      <c r="A30" s="24">
        <v>27</v>
      </c>
      <c r="B30" s="33" t="s">
        <v>979</v>
      </c>
      <c r="C30" s="29">
        <v>0.174</v>
      </c>
      <c r="D30" s="27">
        <v>10</v>
      </c>
      <c r="E30" s="28">
        <v>27</v>
      </c>
      <c r="F30" s="37">
        <v>58</v>
      </c>
    </row>
    <row r="31" ht="16.5" spans="1:6">
      <c r="A31" s="24">
        <v>28</v>
      </c>
      <c r="B31" s="33" t="s">
        <v>981</v>
      </c>
      <c r="C31" s="29">
        <v>0.08</v>
      </c>
      <c r="D31" s="27">
        <v>21</v>
      </c>
      <c r="E31" s="28">
        <v>28</v>
      </c>
      <c r="F31" s="37">
        <v>23</v>
      </c>
    </row>
    <row r="32" ht="16.5" spans="1:6">
      <c r="A32" s="24">
        <v>29</v>
      </c>
      <c r="B32" s="33" t="s">
        <v>983</v>
      </c>
      <c r="C32" s="29">
        <v>0.127</v>
      </c>
      <c r="D32" s="27">
        <v>22</v>
      </c>
      <c r="E32" s="28">
        <v>29</v>
      </c>
      <c r="F32" s="37">
        <v>44</v>
      </c>
    </row>
    <row r="33" ht="16.5" spans="1:6">
      <c r="A33" s="24">
        <v>30</v>
      </c>
      <c r="B33" s="33" t="s">
        <v>985</v>
      </c>
      <c r="C33" s="29">
        <v>0.112</v>
      </c>
      <c r="D33" s="27">
        <v>25</v>
      </c>
      <c r="E33" s="28">
        <v>30</v>
      </c>
      <c r="F33" s="37">
        <v>37</v>
      </c>
    </row>
    <row r="34" ht="16.5" spans="1:6">
      <c r="A34" s="24">
        <v>31</v>
      </c>
      <c r="B34" s="31" t="s">
        <v>969</v>
      </c>
      <c r="C34" s="29">
        <v>0.097</v>
      </c>
      <c r="D34" s="27">
        <v>164</v>
      </c>
      <c r="E34" s="28">
        <v>31</v>
      </c>
      <c r="F34" s="37">
        <v>28</v>
      </c>
    </row>
    <row r="35" ht="16.5" spans="1:6">
      <c r="A35" s="24">
        <v>32</v>
      </c>
      <c r="B35" s="31" t="s">
        <v>970</v>
      </c>
      <c r="C35" s="29">
        <v>0.119</v>
      </c>
      <c r="D35" s="27">
        <v>29</v>
      </c>
      <c r="E35" s="28">
        <v>32</v>
      </c>
      <c r="F35" s="37">
        <v>39</v>
      </c>
    </row>
    <row r="36" ht="16.5" spans="1:6">
      <c r="A36" s="24">
        <v>33</v>
      </c>
      <c r="B36" s="34" t="s">
        <v>989</v>
      </c>
      <c r="C36" s="29">
        <v>0.066</v>
      </c>
      <c r="D36" s="27">
        <v>33</v>
      </c>
      <c r="E36" s="28">
        <v>33</v>
      </c>
      <c r="F36" s="37">
        <v>15</v>
      </c>
    </row>
    <row r="37" ht="16.5" spans="1:6">
      <c r="A37" s="24">
        <v>34</v>
      </c>
      <c r="B37" s="31" t="s">
        <v>973</v>
      </c>
      <c r="C37" s="29">
        <v>0.12</v>
      </c>
      <c r="D37" s="27">
        <v>223</v>
      </c>
      <c r="E37" s="28">
        <v>34</v>
      </c>
      <c r="F37" s="37">
        <v>40</v>
      </c>
    </row>
    <row r="38" ht="16.5" spans="1:6">
      <c r="A38" s="24">
        <v>35</v>
      </c>
      <c r="B38" s="31" t="s">
        <v>975</v>
      </c>
      <c r="C38" s="29">
        <v>0.116</v>
      </c>
      <c r="D38" s="27">
        <v>331</v>
      </c>
      <c r="E38" s="28">
        <v>35</v>
      </c>
      <c r="F38" s="37">
        <v>38</v>
      </c>
    </row>
    <row r="39" ht="16.5" spans="1:6">
      <c r="A39" s="24">
        <v>36</v>
      </c>
      <c r="B39" s="31" t="s">
        <v>977</v>
      </c>
      <c r="C39" s="29">
        <v>0.088</v>
      </c>
      <c r="D39" s="27">
        <v>334</v>
      </c>
      <c r="E39" s="28">
        <v>36</v>
      </c>
      <c r="F39" s="37">
        <v>25</v>
      </c>
    </row>
    <row r="40" ht="16.5" spans="1:6">
      <c r="A40" s="24">
        <v>37</v>
      </c>
      <c r="B40" s="32" t="s">
        <v>961</v>
      </c>
      <c r="C40" s="29">
        <v>0.18</v>
      </c>
      <c r="D40" s="27">
        <v>534</v>
      </c>
      <c r="E40" s="28">
        <v>37</v>
      </c>
      <c r="F40" s="37">
        <v>61</v>
      </c>
    </row>
    <row r="41" ht="16.5" spans="1:6">
      <c r="A41" s="24">
        <v>38</v>
      </c>
      <c r="B41" s="35" t="s">
        <v>64</v>
      </c>
      <c r="C41" s="29">
        <v>0.122</v>
      </c>
      <c r="D41" s="27">
        <v>200</v>
      </c>
      <c r="E41" s="28">
        <v>38</v>
      </c>
      <c r="F41" s="37">
        <v>43</v>
      </c>
    </row>
    <row r="42" ht="16.5" spans="1:6">
      <c r="A42" s="24">
        <v>39</v>
      </c>
      <c r="B42" s="35" t="s">
        <v>65</v>
      </c>
      <c r="C42" s="29">
        <v>0.296</v>
      </c>
      <c r="D42" s="27">
        <v>1210</v>
      </c>
      <c r="E42" s="28">
        <v>39</v>
      </c>
      <c r="F42" s="37">
        <v>84</v>
      </c>
    </row>
    <row r="43" ht="16.5" spans="1:6">
      <c r="A43" s="24">
        <v>40</v>
      </c>
      <c r="B43" s="31" t="s">
        <v>978</v>
      </c>
      <c r="C43" s="29">
        <v>0.13</v>
      </c>
      <c r="D43" s="27">
        <v>52</v>
      </c>
      <c r="E43" s="28">
        <v>40</v>
      </c>
      <c r="F43" s="37">
        <v>47</v>
      </c>
    </row>
    <row r="44" ht="16.5" spans="1:6">
      <c r="A44" s="24">
        <v>41</v>
      </c>
      <c r="B44" s="31" t="s">
        <v>980</v>
      </c>
      <c r="C44" s="29">
        <v>0.11</v>
      </c>
      <c r="D44" s="27">
        <v>236</v>
      </c>
      <c r="E44" s="28">
        <v>41</v>
      </c>
      <c r="F44" s="37">
        <v>35</v>
      </c>
    </row>
    <row r="45" ht="16.5" spans="1:6">
      <c r="A45" s="24">
        <v>42</v>
      </c>
      <c r="B45" s="31" t="s">
        <v>982</v>
      </c>
      <c r="C45" s="29">
        <v>0.0975</v>
      </c>
      <c r="D45" s="27">
        <v>462</v>
      </c>
      <c r="E45" s="28">
        <v>42</v>
      </c>
      <c r="F45" s="37">
        <v>29</v>
      </c>
    </row>
    <row r="46" ht="16.5" spans="1:6">
      <c r="A46" s="24">
        <v>43</v>
      </c>
      <c r="B46" s="31" t="s">
        <v>984</v>
      </c>
      <c r="C46" s="29">
        <v>0.163</v>
      </c>
      <c r="D46" s="27">
        <v>191</v>
      </c>
      <c r="E46" s="28">
        <v>43</v>
      </c>
      <c r="F46" s="37">
        <v>55</v>
      </c>
    </row>
    <row r="47" ht="16.5" spans="1:6">
      <c r="A47" s="24">
        <v>44</v>
      </c>
      <c r="B47" s="31" t="s">
        <v>986</v>
      </c>
      <c r="C47" s="29">
        <v>0.37</v>
      </c>
      <c r="D47" s="27">
        <v>764</v>
      </c>
      <c r="E47" s="28">
        <v>44</v>
      </c>
      <c r="F47" s="37">
        <v>103</v>
      </c>
    </row>
    <row r="48" ht="16.5" spans="1:6">
      <c r="A48" s="24">
        <v>45</v>
      </c>
      <c r="B48" s="35" t="s">
        <v>74</v>
      </c>
      <c r="C48" s="29">
        <v>0.3</v>
      </c>
      <c r="D48" s="27">
        <v>40</v>
      </c>
      <c r="E48" s="28">
        <v>45</v>
      </c>
      <c r="F48" s="37">
        <v>85</v>
      </c>
    </row>
    <row r="49" ht="16.5" spans="1:6">
      <c r="A49" s="24">
        <v>46</v>
      </c>
      <c r="B49" s="31" t="s">
        <v>988</v>
      </c>
      <c r="C49" s="29">
        <v>0.12805</v>
      </c>
      <c r="D49" s="27">
        <v>201</v>
      </c>
      <c r="E49" s="28">
        <v>46</v>
      </c>
      <c r="F49" s="37">
        <v>45</v>
      </c>
    </row>
    <row r="50" ht="16.5" spans="1:6">
      <c r="A50" s="24">
        <v>47</v>
      </c>
      <c r="B50" s="31" t="s">
        <v>990</v>
      </c>
      <c r="C50" s="29">
        <v>0.1</v>
      </c>
      <c r="D50" s="27">
        <v>87</v>
      </c>
      <c r="E50" s="28">
        <v>47</v>
      </c>
      <c r="F50" s="37">
        <v>31</v>
      </c>
    </row>
    <row r="51" ht="16.5" spans="1:6">
      <c r="A51" s="24">
        <v>48</v>
      </c>
      <c r="B51" s="31" t="s">
        <v>991</v>
      </c>
      <c r="C51" s="29">
        <v>0.35</v>
      </c>
      <c r="D51" s="27">
        <v>159</v>
      </c>
      <c r="E51" s="28">
        <v>48</v>
      </c>
      <c r="F51" s="37">
        <v>97</v>
      </c>
    </row>
    <row r="52" ht="16.5" spans="1:6">
      <c r="A52" s="24">
        <v>49</v>
      </c>
      <c r="B52" s="31" t="s">
        <v>992</v>
      </c>
      <c r="C52" s="29">
        <v>0.35</v>
      </c>
      <c r="D52" s="27">
        <v>21</v>
      </c>
      <c r="E52" s="28">
        <v>49</v>
      </c>
      <c r="F52" s="37">
        <v>101</v>
      </c>
    </row>
    <row r="53" ht="16.5" spans="1:6">
      <c r="A53" s="24">
        <v>50</v>
      </c>
      <c r="B53" s="31" t="s">
        <v>993</v>
      </c>
      <c r="C53" s="30">
        <v>0.1769</v>
      </c>
      <c r="D53" s="27">
        <v>129</v>
      </c>
      <c r="E53" s="28">
        <v>50</v>
      </c>
      <c r="F53" s="37">
        <v>60</v>
      </c>
    </row>
    <row r="54" ht="16.5" spans="1:6">
      <c r="A54" s="24">
        <v>51</v>
      </c>
      <c r="B54" s="31" t="s">
        <v>994</v>
      </c>
      <c r="C54" s="29">
        <v>0.083</v>
      </c>
      <c r="D54" s="27">
        <v>923</v>
      </c>
      <c r="E54" s="28">
        <v>51</v>
      </c>
      <c r="F54" s="37">
        <v>24</v>
      </c>
    </row>
    <row r="55" ht="16.5" spans="1:6">
      <c r="A55" s="24">
        <v>52</v>
      </c>
      <c r="B55" s="31" t="s">
        <v>995</v>
      </c>
      <c r="C55" s="30">
        <v>0.2137</v>
      </c>
      <c r="D55" s="27">
        <v>70</v>
      </c>
      <c r="E55" s="28">
        <v>52</v>
      </c>
      <c r="F55" s="37">
        <v>71</v>
      </c>
    </row>
    <row r="56" ht="16.5" spans="1:6">
      <c r="A56" s="24">
        <v>53</v>
      </c>
      <c r="B56" s="31" t="s">
        <v>996</v>
      </c>
      <c r="C56" s="30">
        <v>0.1685</v>
      </c>
      <c r="D56" s="27">
        <v>482</v>
      </c>
      <c r="E56" s="28">
        <v>53</v>
      </c>
      <c r="F56" s="37">
        <v>57</v>
      </c>
    </row>
    <row r="57" ht="16.5" spans="1:6">
      <c r="A57" s="24">
        <v>54</v>
      </c>
      <c r="B57" s="31" t="s">
        <v>997</v>
      </c>
      <c r="C57" s="29">
        <v>0.23</v>
      </c>
      <c r="D57" s="27">
        <v>191</v>
      </c>
      <c r="E57" s="28">
        <v>54</v>
      </c>
      <c r="F57" s="37">
        <v>73</v>
      </c>
    </row>
    <row r="58" ht="16.5" spans="1:6">
      <c r="A58" s="24">
        <v>55</v>
      </c>
      <c r="B58" s="31" t="s">
        <v>998</v>
      </c>
      <c r="C58" s="29">
        <v>0.19</v>
      </c>
      <c r="D58" s="27">
        <v>27</v>
      </c>
      <c r="E58" s="28">
        <v>55</v>
      </c>
      <c r="F58" s="37">
        <v>63</v>
      </c>
    </row>
    <row r="59" ht="16.5" spans="1:6">
      <c r="A59" s="24">
        <v>56</v>
      </c>
      <c r="B59" s="35" t="s">
        <v>87</v>
      </c>
      <c r="C59" s="29">
        <v>0.25</v>
      </c>
      <c r="D59" s="27">
        <v>116</v>
      </c>
      <c r="E59" s="28">
        <v>56</v>
      </c>
      <c r="F59" s="37">
        <v>76</v>
      </c>
    </row>
    <row r="60" ht="16.5" spans="1:6">
      <c r="A60" s="24">
        <v>57</v>
      </c>
      <c r="B60" s="31" t="s">
        <v>1004</v>
      </c>
      <c r="C60" s="29">
        <v>0.2586</v>
      </c>
      <c r="D60" s="27">
        <v>898</v>
      </c>
      <c r="E60" s="28">
        <v>57</v>
      </c>
      <c r="F60" s="37">
        <v>78</v>
      </c>
    </row>
    <row r="61" ht="16.5" spans="1:6">
      <c r="A61" s="24">
        <v>58</v>
      </c>
      <c r="B61" s="31" t="s">
        <v>1005</v>
      </c>
      <c r="C61" s="29">
        <v>0.095</v>
      </c>
      <c r="D61" s="27">
        <v>64</v>
      </c>
      <c r="E61" s="28">
        <v>58</v>
      </c>
      <c r="F61" s="37">
        <v>27</v>
      </c>
    </row>
    <row r="62" ht="16.5" spans="1:6">
      <c r="A62" s="24">
        <v>59</v>
      </c>
      <c r="B62" s="31" t="s">
        <v>1006</v>
      </c>
      <c r="C62" s="29">
        <v>0.21</v>
      </c>
      <c r="D62" s="27">
        <v>941</v>
      </c>
      <c r="E62" s="28">
        <v>59</v>
      </c>
      <c r="F62" s="37">
        <v>69</v>
      </c>
    </row>
    <row r="63" ht="16.5" spans="1:6">
      <c r="A63" s="24">
        <v>60</v>
      </c>
      <c r="B63" s="31" t="s">
        <v>1007</v>
      </c>
      <c r="C63" s="29">
        <v>0.2374</v>
      </c>
      <c r="D63" s="27">
        <v>443</v>
      </c>
      <c r="E63" s="28">
        <v>60</v>
      </c>
      <c r="F63" s="37">
        <v>75</v>
      </c>
    </row>
    <row r="64" ht="16.5" spans="1:6">
      <c r="A64" s="24">
        <v>61</v>
      </c>
      <c r="B64" s="31" t="s">
        <v>1008</v>
      </c>
      <c r="C64" s="29">
        <v>0.39</v>
      </c>
      <c r="D64" s="27">
        <v>283</v>
      </c>
      <c r="E64" s="28">
        <v>61</v>
      </c>
      <c r="F64" s="37">
        <v>107</v>
      </c>
    </row>
    <row r="65" ht="16.5" spans="1:6">
      <c r="A65" s="24">
        <v>62</v>
      </c>
      <c r="B65" s="31" t="s">
        <v>1009</v>
      </c>
      <c r="C65" s="29">
        <v>0.15</v>
      </c>
      <c r="D65" s="27">
        <v>85</v>
      </c>
      <c r="E65" s="28">
        <v>62</v>
      </c>
      <c r="F65" s="37">
        <v>53</v>
      </c>
    </row>
    <row r="66" ht="16.5" spans="1:6">
      <c r="A66" s="24">
        <v>63</v>
      </c>
      <c r="B66" s="34" t="s">
        <v>1010</v>
      </c>
      <c r="C66" s="29">
        <v>0.3753</v>
      </c>
      <c r="D66" s="27">
        <v>1645</v>
      </c>
      <c r="E66" s="28">
        <v>63</v>
      </c>
      <c r="F66" s="37">
        <v>105</v>
      </c>
    </row>
    <row r="67" ht="16.5" spans="1:6">
      <c r="A67" s="24">
        <v>64</v>
      </c>
      <c r="B67" s="31" t="s">
        <v>1011</v>
      </c>
      <c r="C67" s="29">
        <v>0.49</v>
      </c>
      <c r="D67" s="27">
        <v>405</v>
      </c>
      <c r="E67" s="24">
        <v>64</v>
      </c>
      <c r="F67">
        <v>125</v>
      </c>
    </row>
    <row r="68" ht="16.5" spans="1:6">
      <c r="A68" s="24">
        <v>65</v>
      </c>
      <c r="B68" s="31" t="s">
        <v>1012</v>
      </c>
      <c r="C68" s="30">
        <v>0.3141</v>
      </c>
      <c r="D68" s="27">
        <v>69</v>
      </c>
      <c r="E68" s="24">
        <v>65</v>
      </c>
      <c r="F68">
        <v>90</v>
      </c>
    </row>
    <row r="69" ht="16.5" spans="1:6">
      <c r="A69" s="24">
        <v>66</v>
      </c>
      <c r="B69" s="31" t="s">
        <v>1013</v>
      </c>
      <c r="C69" s="29">
        <v>0.107</v>
      </c>
      <c r="D69" s="27">
        <v>432</v>
      </c>
      <c r="E69" s="24">
        <v>66</v>
      </c>
      <c r="F69">
        <v>33</v>
      </c>
    </row>
    <row r="70" ht="16.5" spans="1:6">
      <c r="A70" s="24">
        <v>67</v>
      </c>
      <c r="B70" s="31" t="s">
        <v>1014</v>
      </c>
      <c r="C70" s="29">
        <v>0.33</v>
      </c>
      <c r="D70" s="27">
        <v>80</v>
      </c>
      <c r="E70" s="24">
        <v>67</v>
      </c>
      <c r="F70">
        <v>92</v>
      </c>
    </row>
    <row r="71" ht="16.5" spans="1:6">
      <c r="A71" s="24">
        <v>68</v>
      </c>
      <c r="B71" s="31" t="s">
        <v>1015</v>
      </c>
      <c r="C71" s="29">
        <v>0.437</v>
      </c>
      <c r="D71" s="27">
        <v>1320</v>
      </c>
      <c r="E71" s="24">
        <v>68</v>
      </c>
      <c r="F71">
        <v>113</v>
      </c>
    </row>
    <row r="72" ht="16.5" spans="1:6">
      <c r="A72" s="24">
        <v>69</v>
      </c>
      <c r="B72" s="31" t="s">
        <v>1016</v>
      </c>
      <c r="C72" s="29">
        <v>0.35</v>
      </c>
      <c r="D72" s="27">
        <v>156</v>
      </c>
      <c r="E72" s="24">
        <v>69</v>
      </c>
      <c r="F72">
        <v>98</v>
      </c>
    </row>
    <row r="73" ht="16.5" spans="1:6">
      <c r="A73" s="24">
        <v>70</v>
      </c>
      <c r="B73" s="31" t="s">
        <v>1017</v>
      </c>
      <c r="C73" s="29">
        <v>0.056</v>
      </c>
      <c r="D73" s="27">
        <v>629</v>
      </c>
      <c r="E73" s="24">
        <v>70</v>
      </c>
      <c r="F73">
        <v>10</v>
      </c>
    </row>
    <row r="74" ht="16.5" spans="1:6">
      <c r="A74" s="24">
        <v>71</v>
      </c>
      <c r="B74" s="31" t="s">
        <v>1018</v>
      </c>
      <c r="C74" s="29">
        <v>0.13</v>
      </c>
      <c r="D74" s="27">
        <v>52</v>
      </c>
      <c r="E74" s="24">
        <v>71</v>
      </c>
      <c r="F74">
        <v>48</v>
      </c>
    </row>
    <row r="75" ht="16.5" spans="1:6">
      <c r="A75" s="24">
        <v>72</v>
      </c>
      <c r="B75" s="31" t="s">
        <v>1019</v>
      </c>
      <c r="C75" s="30">
        <v>0.274</v>
      </c>
      <c r="D75" s="27">
        <v>239</v>
      </c>
      <c r="E75" s="24">
        <v>72</v>
      </c>
      <c r="F75">
        <v>80</v>
      </c>
    </row>
    <row r="76" ht="16.5" spans="1:6">
      <c r="A76" s="24">
        <v>73</v>
      </c>
      <c r="B76" s="31" t="s">
        <v>1020</v>
      </c>
      <c r="C76" s="29">
        <v>0.53</v>
      </c>
      <c r="D76" s="27">
        <v>1355</v>
      </c>
      <c r="E76" s="24">
        <v>73</v>
      </c>
      <c r="F76">
        <v>131</v>
      </c>
    </row>
    <row r="77" ht="16.5" spans="1:6">
      <c r="A77" s="24">
        <v>74</v>
      </c>
      <c r="B77" s="31" t="s">
        <v>1021</v>
      </c>
      <c r="C77" s="29">
        <v>0.35</v>
      </c>
      <c r="D77" s="27">
        <v>12</v>
      </c>
      <c r="E77" s="24">
        <v>74</v>
      </c>
      <c r="F77">
        <v>99</v>
      </c>
    </row>
    <row r="78" ht="16.5" spans="1:6">
      <c r="A78" s="24">
        <v>75</v>
      </c>
      <c r="B78" s="31" t="s">
        <v>1022</v>
      </c>
      <c r="C78" s="29">
        <v>0.2849</v>
      </c>
      <c r="D78" s="27">
        <v>36</v>
      </c>
      <c r="E78" s="24">
        <v>75</v>
      </c>
      <c r="F78">
        <v>83</v>
      </c>
    </row>
    <row r="79" ht="16.5" spans="1:6">
      <c r="A79" s="24">
        <v>76</v>
      </c>
      <c r="B79" s="35" t="s">
        <v>113</v>
      </c>
      <c r="C79" s="29">
        <v>0.5</v>
      </c>
      <c r="D79" s="27">
        <v>276</v>
      </c>
      <c r="E79" s="24">
        <v>76</v>
      </c>
      <c r="F79">
        <v>127</v>
      </c>
    </row>
    <row r="80" ht="16.5" spans="1:6">
      <c r="A80" s="24">
        <v>77</v>
      </c>
      <c r="B80" s="31" t="s">
        <v>1024</v>
      </c>
      <c r="C80" s="30">
        <v>0.6451</v>
      </c>
      <c r="D80" s="27">
        <v>111</v>
      </c>
      <c r="E80" s="24">
        <v>77</v>
      </c>
      <c r="F80">
        <v>146</v>
      </c>
    </row>
    <row r="81" ht="16.5" spans="1:6">
      <c r="A81" s="24">
        <v>78</v>
      </c>
      <c r="B81" s="31" t="s">
        <v>1025</v>
      </c>
      <c r="C81" s="29">
        <v>0.12</v>
      </c>
      <c r="D81" s="27">
        <v>65</v>
      </c>
      <c r="E81" s="24">
        <v>78</v>
      </c>
      <c r="F81">
        <v>41</v>
      </c>
    </row>
    <row r="82" ht="16.5" spans="1:6">
      <c r="A82" s="24">
        <v>79</v>
      </c>
      <c r="B82" s="31" t="s">
        <v>1026</v>
      </c>
      <c r="C82" s="29">
        <v>0.2331</v>
      </c>
      <c r="D82" s="27">
        <v>79</v>
      </c>
      <c r="E82" s="24">
        <v>79</v>
      </c>
      <c r="F82">
        <v>74</v>
      </c>
    </row>
    <row r="83" ht="16.5" spans="1:6">
      <c r="A83" s="24">
        <v>80</v>
      </c>
      <c r="B83" s="31" t="s">
        <v>1027</v>
      </c>
      <c r="C83" s="29">
        <v>0.2755</v>
      </c>
      <c r="D83" s="27">
        <v>39</v>
      </c>
      <c r="E83" s="24">
        <v>80</v>
      </c>
      <c r="F83">
        <v>81</v>
      </c>
    </row>
    <row r="84" ht="16.5" spans="1:6">
      <c r="A84" s="24">
        <v>81</v>
      </c>
      <c r="B84" s="31" t="s">
        <v>1028</v>
      </c>
      <c r="C84" s="29">
        <v>0.13</v>
      </c>
      <c r="D84" s="27">
        <v>48</v>
      </c>
      <c r="E84" s="24">
        <v>81</v>
      </c>
      <c r="F84">
        <v>49</v>
      </c>
    </row>
    <row r="85" ht="16.5" spans="1:6">
      <c r="A85" s="24">
        <v>82</v>
      </c>
      <c r="B85" s="31" t="s">
        <v>1029</v>
      </c>
      <c r="C85" s="30">
        <v>0.487</v>
      </c>
      <c r="D85" s="27">
        <v>50</v>
      </c>
      <c r="E85" s="24">
        <v>82</v>
      </c>
      <c r="F85">
        <v>123</v>
      </c>
    </row>
    <row r="86" ht="16.5" spans="1:6">
      <c r="A86" s="24">
        <v>83</v>
      </c>
      <c r="B86" s="31" t="s">
        <v>1030</v>
      </c>
      <c r="C86" s="29">
        <v>0.518</v>
      </c>
      <c r="D86" s="27">
        <v>200</v>
      </c>
      <c r="E86" s="24">
        <v>83</v>
      </c>
      <c r="F86">
        <v>128</v>
      </c>
    </row>
    <row r="87" ht="16.5" spans="1:6">
      <c r="A87" s="24">
        <v>84</v>
      </c>
      <c r="B87" s="38" t="s">
        <v>1000</v>
      </c>
      <c r="C87" s="29">
        <v>0.44</v>
      </c>
      <c r="D87" s="27">
        <v>87</v>
      </c>
      <c r="E87" s="24">
        <v>84</v>
      </c>
      <c r="F87">
        <v>115</v>
      </c>
    </row>
    <row r="88" ht="16.5" spans="1:6">
      <c r="A88" s="24">
        <v>85</v>
      </c>
      <c r="B88" s="38" t="s">
        <v>1002</v>
      </c>
      <c r="C88" s="29">
        <v>0.45</v>
      </c>
      <c r="D88" s="27">
        <v>94</v>
      </c>
      <c r="E88" s="24">
        <v>85</v>
      </c>
      <c r="F88">
        <v>118</v>
      </c>
    </row>
    <row r="89" ht="16.5" spans="1:6">
      <c r="A89" s="24">
        <v>86</v>
      </c>
      <c r="B89" s="38" t="s">
        <v>1003</v>
      </c>
      <c r="C89" s="29">
        <v>0.79</v>
      </c>
      <c r="D89" s="27">
        <v>96</v>
      </c>
      <c r="E89" s="24">
        <v>86</v>
      </c>
      <c r="F89">
        <v>157</v>
      </c>
    </row>
    <row r="90" ht="16.5" spans="1:6">
      <c r="A90" s="24">
        <v>87</v>
      </c>
      <c r="B90" s="31" t="s">
        <v>1031</v>
      </c>
      <c r="C90" s="29">
        <v>0.66</v>
      </c>
      <c r="D90" s="27">
        <v>295</v>
      </c>
      <c r="E90" s="24">
        <v>87</v>
      </c>
      <c r="F90">
        <v>147</v>
      </c>
    </row>
    <row r="91" ht="16.5" spans="1:6">
      <c r="A91" s="24">
        <v>88</v>
      </c>
      <c r="B91" s="31" t="s">
        <v>1032</v>
      </c>
      <c r="C91" s="29">
        <v>0.44</v>
      </c>
      <c r="D91" s="27">
        <v>39</v>
      </c>
      <c r="E91" s="24">
        <v>88</v>
      </c>
      <c r="F91">
        <v>116</v>
      </c>
    </row>
    <row r="92" ht="16.5" spans="1:6">
      <c r="A92" s="24">
        <v>89</v>
      </c>
      <c r="B92" s="31" t="s">
        <v>1033</v>
      </c>
      <c r="C92" s="29">
        <v>0.19</v>
      </c>
      <c r="D92" s="27">
        <v>34</v>
      </c>
      <c r="E92" s="24">
        <v>89</v>
      </c>
      <c r="F92">
        <v>64</v>
      </c>
    </row>
    <row r="93" ht="16.5" spans="1:6">
      <c r="A93" s="24">
        <v>90</v>
      </c>
      <c r="B93" s="31" t="s">
        <v>1034</v>
      </c>
      <c r="C93" s="29">
        <v>0.438</v>
      </c>
      <c r="D93" s="27">
        <v>65</v>
      </c>
      <c r="E93" s="24">
        <v>90</v>
      </c>
      <c r="F93">
        <v>114</v>
      </c>
    </row>
    <row r="94" ht="16.5" spans="1:6">
      <c r="A94" s="24">
        <v>91</v>
      </c>
      <c r="B94" s="31" t="s">
        <v>1035</v>
      </c>
      <c r="C94" s="29">
        <v>0.75</v>
      </c>
      <c r="D94" s="27">
        <v>268</v>
      </c>
      <c r="E94" s="24">
        <v>91</v>
      </c>
      <c r="F94">
        <v>156</v>
      </c>
    </row>
    <row r="95" ht="16.5" spans="1:6">
      <c r="A95" s="24">
        <v>92</v>
      </c>
      <c r="B95" s="31" t="s">
        <v>1036</v>
      </c>
      <c r="C95" s="29">
        <v>0.59</v>
      </c>
      <c r="D95" s="27">
        <v>180</v>
      </c>
      <c r="E95" s="24">
        <v>92</v>
      </c>
      <c r="F95">
        <v>143</v>
      </c>
    </row>
    <row r="96" ht="16.5" spans="1:6">
      <c r="A96" s="24">
        <v>93</v>
      </c>
      <c r="B96" s="31" t="s">
        <v>128</v>
      </c>
      <c r="C96" s="29">
        <v>0.49</v>
      </c>
      <c r="D96" s="27">
        <v>33</v>
      </c>
      <c r="E96" s="24">
        <v>93</v>
      </c>
      <c r="F96">
        <v>126</v>
      </c>
    </row>
    <row r="97" ht="16.5" spans="1:6">
      <c r="A97" s="24">
        <v>94</v>
      </c>
      <c r="B97" s="31" t="s">
        <v>1037</v>
      </c>
      <c r="C97" s="29">
        <v>0.687</v>
      </c>
      <c r="D97" s="27">
        <v>246</v>
      </c>
      <c r="E97" s="24">
        <v>94</v>
      </c>
      <c r="F97">
        <v>151</v>
      </c>
    </row>
    <row r="98" ht="16.5" spans="1:6">
      <c r="A98" s="24">
        <v>95</v>
      </c>
      <c r="B98" s="31" t="s">
        <v>1038</v>
      </c>
      <c r="C98" s="29">
        <v>0.56</v>
      </c>
      <c r="D98" s="27">
        <v>212</v>
      </c>
      <c r="E98" s="24">
        <v>95</v>
      </c>
      <c r="F98">
        <v>135</v>
      </c>
    </row>
    <row r="99" ht="16.5" spans="1:6">
      <c r="A99" s="24">
        <v>96</v>
      </c>
      <c r="B99" s="31" t="s">
        <v>1039</v>
      </c>
      <c r="C99" s="29">
        <v>0.567</v>
      </c>
      <c r="D99" s="27">
        <v>139</v>
      </c>
      <c r="E99" s="24">
        <v>96</v>
      </c>
      <c r="F99">
        <v>138</v>
      </c>
    </row>
    <row r="100" ht="16.5" spans="1:6">
      <c r="A100" s="24">
        <v>97</v>
      </c>
      <c r="B100" s="31" t="s">
        <v>1040</v>
      </c>
      <c r="C100" s="29">
        <v>0.57</v>
      </c>
      <c r="D100" s="27">
        <v>16</v>
      </c>
      <c r="E100" s="24">
        <v>97</v>
      </c>
      <c r="F100">
        <v>139</v>
      </c>
    </row>
    <row r="101" ht="16.5" spans="1:6">
      <c r="A101" s="24">
        <v>98</v>
      </c>
      <c r="B101" s="31" t="s">
        <v>1041</v>
      </c>
      <c r="C101" s="29">
        <v>0.72</v>
      </c>
      <c r="D101" s="27">
        <v>120</v>
      </c>
      <c r="E101" s="24">
        <v>98</v>
      </c>
      <c r="F101">
        <v>155</v>
      </c>
    </row>
    <row r="102" ht="16.5" spans="1:6">
      <c r="A102" s="24">
        <v>99</v>
      </c>
      <c r="B102" s="31" t="s">
        <v>1042</v>
      </c>
      <c r="C102" s="29">
        <v>0.541</v>
      </c>
      <c r="D102" s="27">
        <v>112</v>
      </c>
      <c r="E102" s="24">
        <v>99</v>
      </c>
      <c r="F102">
        <v>133</v>
      </c>
    </row>
    <row r="103" ht="16.5" spans="1:6">
      <c r="A103" s="24">
        <v>100</v>
      </c>
      <c r="B103" s="31" t="s">
        <v>1043</v>
      </c>
      <c r="C103" s="29">
        <v>0.455</v>
      </c>
      <c r="D103" s="27">
        <v>6</v>
      </c>
      <c r="E103" s="24">
        <v>100</v>
      </c>
      <c r="F103">
        <v>119</v>
      </c>
    </row>
    <row r="104" ht="16.5" spans="1:6">
      <c r="A104" s="24">
        <v>101</v>
      </c>
      <c r="B104" s="31" t="s">
        <v>1044</v>
      </c>
      <c r="C104" s="29">
        <v>0.46</v>
      </c>
      <c r="D104" s="27">
        <v>18</v>
      </c>
      <c r="E104" s="24">
        <v>101</v>
      </c>
      <c r="F104">
        <v>120</v>
      </c>
    </row>
    <row r="105" ht="16.5" spans="1:6">
      <c r="A105" s="24">
        <v>102</v>
      </c>
      <c r="B105" s="31" t="s">
        <v>1045</v>
      </c>
      <c r="C105" s="29">
        <v>0.576</v>
      </c>
      <c r="D105" s="27">
        <v>84</v>
      </c>
      <c r="E105" s="24">
        <v>102</v>
      </c>
      <c r="F105">
        <v>141</v>
      </c>
    </row>
    <row r="106" ht="16.5" spans="1:6">
      <c r="A106" s="24">
        <v>103</v>
      </c>
      <c r="B106" s="31" t="s">
        <v>1046</v>
      </c>
      <c r="C106" s="29">
        <v>0.43</v>
      </c>
      <c r="D106" s="27">
        <v>2</v>
      </c>
      <c r="E106" s="24">
        <v>103</v>
      </c>
      <c r="F106">
        <v>112</v>
      </c>
    </row>
    <row r="107" ht="16.5" spans="1:6">
      <c r="A107" s="24">
        <v>104</v>
      </c>
      <c r="B107" s="31" t="s">
        <v>1047</v>
      </c>
      <c r="C107" s="29">
        <v>0.41</v>
      </c>
      <c r="D107" s="27">
        <v>12</v>
      </c>
      <c r="E107" s="24">
        <v>104</v>
      </c>
      <c r="F107">
        <v>111</v>
      </c>
    </row>
    <row r="108" ht="16.5" spans="1:6">
      <c r="A108" s="24">
        <v>105</v>
      </c>
      <c r="B108" s="31" t="s">
        <v>1048</v>
      </c>
      <c r="C108" s="29">
        <v>0.673</v>
      </c>
      <c r="D108" s="27">
        <v>226</v>
      </c>
      <c r="E108" s="24">
        <v>105</v>
      </c>
      <c r="F108">
        <v>150</v>
      </c>
    </row>
    <row r="109" ht="16.5" spans="1:6">
      <c r="A109" s="24">
        <v>106</v>
      </c>
      <c r="B109" s="31" t="s">
        <v>1049</v>
      </c>
      <c r="C109" s="29">
        <v>0.489</v>
      </c>
      <c r="D109" s="27">
        <v>59</v>
      </c>
      <c r="E109" s="24">
        <v>106</v>
      </c>
      <c r="F109">
        <v>124</v>
      </c>
    </row>
    <row r="110" ht="16.5" spans="1:6">
      <c r="A110" s="24">
        <v>107</v>
      </c>
      <c r="B110" s="31" t="s">
        <v>1050</v>
      </c>
      <c r="C110" s="29">
        <v>0.611</v>
      </c>
      <c r="D110" s="27">
        <v>181</v>
      </c>
      <c r="E110" s="24">
        <v>107</v>
      </c>
      <c r="F110">
        <v>144</v>
      </c>
    </row>
    <row r="111" ht="16.5" spans="1:6">
      <c r="A111" s="24">
        <v>108</v>
      </c>
      <c r="B111" s="31" t="s">
        <v>1051</v>
      </c>
      <c r="C111" s="29">
        <v>0.381</v>
      </c>
      <c r="D111" s="27">
        <v>3</v>
      </c>
      <c r="E111" s="24">
        <v>108</v>
      </c>
      <c r="F111">
        <v>106</v>
      </c>
    </row>
    <row r="112" ht="16.5" spans="1:6">
      <c r="A112" s="24">
        <v>109</v>
      </c>
      <c r="B112" s="31" t="s">
        <v>1052</v>
      </c>
      <c r="C112" s="29">
        <v>0.687</v>
      </c>
      <c r="D112" s="27">
        <v>175</v>
      </c>
      <c r="E112" s="24">
        <v>109</v>
      </c>
      <c r="F112">
        <v>152</v>
      </c>
    </row>
    <row r="113" ht="16.5" spans="1:6">
      <c r="A113" s="24">
        <v>110</v>
      </c>
      <c r="B113" s="31" t="s">
        <v>1053</v>
      </c>
      <c r="C113" s="29">
        <v>0.546</v>
      </c>
      <c r="D113" s="27">
        <v>54</v>
      </c>
      <c r="E113" s="24">
        <v>110</v>
      </c>
      <c r="F113">
        <v>134</v>
      </c>
    </row>
    <row r="114" ht="16.5" spans="1:6">
      <c r="A114" s="24">
        <v>111</v>
      </c>
      <c r="B114" s="31" t="s">
        <v>1054</v>
      </c>
      <c r="C114" s="29">
        <v>0.93</v>
      </c>
      <c r="D114" s="27">
        <v>48</v>
      </c>
      <c r="E114" s="24">
        <v>111</v>
      </c>
      <c r="F114">
        <v>160</v>
      </c>
    </row>
    <row r="115" ht="16.5" spans="1:6">
      <c r="A115" s="24">
        <v>112</v>
      </c>
      <c r="B115" s="31" t="s">
        <v>1055</v>
      </c>
      <c r="C115" s="29">
        <v>0.53</v>
      </c>
      <c r="D115" s="27">
        <v>1</v>
      </c>
      <c r="E115" s="24">
        <v>112</v>
      </c>
      <c r="F115">
        <v>132</v>
      </c>
    </row>
    <row r="116" ht="16.5" spans="1:6">
      <c r="A116" s="24">
        <v>113</v>
      </c>
      <c r="B116" s="31" t="s">
        <v>1056</v>
      </c>
      <c r="C116" s="29">
        <v>0.79</v>
      </c>
      <c r="D116" s="27">
        <v>4</v>
      </c>
      <c r="E116" s="24">
        <v>113</v>
      </c>
      <c r="F116">
        <v>158</v>
      </c>
    </row>
    <row r="117" ht="16.5" spans="1:6">
      <c r="A117" s="24">
        <v>114</v>
      </c>
      <c r="B117" s="31" t="s">
        <v>1057</v>
      </c>
      <c r="C117" s="29">
        <v>0.69</v>
      </c>
      <c r="D117" s="27">
        <v>2</v>
      </c>
      <c r="E117" s="24">
        <v>114</v>
      </c>
      <c r="F117">
        <v>153</v>
      </c>
    </row>
    <row r="118" ht="16.5" spans="1:6">
      <c r="A118" s="24">
        <v>115</v>
      </c>
      <c r="B118" s="31" t="s">
        <v>1058</v>
      </c>
      <c r="C118" s="29">
        <v>0.11</v>
      </c>
      <c r="D118" s="27">
        <v>1</v>
      </c>
      <c r="E118" s="24">
        <v>115</v>
      </c>
      <c r="F118">
        <v>36</v>
      </c>
    </row>
    <row r="119" ht="16.5" spans="1:6">
      <c r="A119" s="24">
        <v>116</v>
      </c>
      <c r="B119" s="31" t="s">
        <v>1059</v>
      </c>
      <c r="C119" s="29">
        <v>0.36</v>
      </c>
      <c r="D119" s="27">
        <v>92</v>
      </c>
      <c r="E119" s="24">
        <v>116</v>
      </c>
      <c r="F119">
        <v>102</v>
      </c>
    </row>
    <row r="120" ht="16.5" spans="1:6">
      <c r="A120" s="24">
        <v>117</v>
      </c>
      <c r="B120" s="31" t="s">
        <v>1060</v>
      </c>
      <c r="C120" s="29">
        <v>0.31</v>
      </c>
      <c r="D120" s="27">
        <v>4</v>
      </c>
      <c r="E120" s="24">
        <v>117</v>
      </c>
      <c r="F120">
        <v>87</v>
      </c>
    </row>
    <row r="121" ht="16.5" spans="1:6">
      <c r="A121" s="24">
        <v>118</v>
      </c>
      <c r="B121" s="31" t="s">
        <v>1061</v>
      </c>
      <c r="C121" s="29">
        <v>0.312</v>
      </c>
      <c r="D121" s="27">
        <v>72</v>
      </c>
      <c r="E121" s="24">
        <v>118</v>
      </c>
      <c r="F121">
        <v>88</v>
      </c>
    </row>
    <row r="122" ht="16.5" spans="1:6">
      <c r="A122" s="24">
        <v>119</v>
      </c>
      <c r="B122" s="31" t="s">
        <v>1062</v>
      </c>
      <c r="C122" s="29">
        <v>0.4</v>
      </c>
      <c r="D122" s="27">
        <v>44</v>
      </c>
      <c r="E122" s="24">
        <v>119</v>
      </c>
      <c r="F122">
        <v>110</v>
      </c>
    </row>
    <row r="123" ht="16.5" spans="1:6">
      <c r="A123" s="24">
        <v>120</v>
      </c>
      <c r="B123" s="31" t="s">
        <v>1063</v>
      </c>
      <c r="C123" s="29">
        <v>0.316</v>
      </c>
      <c r="D123" s="27">
        <v>30</v>
      </c>
      <c r="E123" s="24">
        <v>120</v>
      </c>
      <c r="F123">
        <v>91</v>
      </c>
    </row>
    <row r="124" ht="16.5" spans="1:6">
      <c r="A124" s="24">
        <v>121</v>
      </c>
      <c r="B124" s="31" t="s">
        <v>1064</v>
      </c>
      <c r="C124" s="29">
        <v>0.309</v>
      </c>
      <c r="D124" s="27">
        <v>83</v>
      </c>
      <c r="E124" s="24">
        <v>121</v>
      </c>
      <c r="F124">
        <v>86</v>
      </c>
    </row>
    <row r="125" ht="16.5" spans="1:6">
      <c r="A125" s="24">
        <v>122</v>
      </c>
      <c r="B125" s="31" t="s">
        <v>1065</v>
      </c>
      <c r="C125" s="29">
        <v>0.26</v>
      </c>
      <c r="D125" s="27">
        <v>32</v>
      </c>
      <c r="E125" s="24">
        <v>122</v>
      </c>
      <c r="F125">
        <v>79</v>
      </c>
    </row>
    <row r="126" ht="16.5" spans="1:6">
      <c r="A126" s="24">
        <v>123</v>
      </c>
      <c r="B126" s="35" t="s">
        <v>162</v>
      </c>
      <c r="C126" s="29">
        <v>0.371</v>
      </c>
      <c r="D126" s="27">
        <v>18</v>
      </c>
      <c r="E126" s="24">
        <v>123</v>
      </c>
      <c r="F126">
        <v>104</v>
      </c>
    </row>
    <row r="127" ht="16.5" spans="1:6">
      <c r="A127" s="24">
        <v>124</v>
      </c>
      <c r="B127" s="31" t="s">
        <v>1067</v>
      </c>
      <c r="C127" s="29">
        <v>0.129</v>
      </c>
      <c r="D127" s="27">
        <v>21</v>
      </c>
      <c r="E127" s="24">
        <v>124</v>
      </c>
      <c r="F127">
        <v>46</v>
      </c>
    </row>
    <row r="128" ht="16.5" spans="1:6">
      <c r="A128" s="24">
        <v>125</v>
      </c>
      <c r="B128" s="31" t="s">
        <v>1068</v>
      </c>
      <c r="C128" s="29">
        <v>0.07</v>
      </c>
      <c r="D128" s="27">
        <v>23</v>
      </c>
      <c r="E128" s="24">
        <v>125</v>
      </c>
      <c r="F128">
        <v>19</v>
      </c>
    </row>
    <row r="129" ht="16.5" spans="1:6">
      <c r="A129" s="24">
        <v>126</v>
      </c>
      <c r="B129" s="31" t="s">
        <v>1069</v>
      </c>
      <c r="C129" s="29">
        <v>0.87</v>
      </c>
      <c r="D129" s="27">
        <v>115</v>
      </c>
      <c r="E129" s="24">
        <v>126</v>
      </c>
      <c r="F129">
        <v>159</v>
      </c>
    </row>
    <row r="130" ht="16.5" spans="1:6">
      <c r="A130" s="24">
        <v>127</v>
      </c>
      <c r="B130" s="31" t="s">
        <v>1070</v>
      </c>
      <c r="C130" s="29">
        <v>0.14</v>
      </c>
      <c r="D130" s="27">
        <v>47</v>
      </c>
      <c r="E130" s="24">
        <v>127</v>
      </c>
      <c r="F130">
        <v>51</v>
      </c>
    </row>
    <row r="131" ht="16.5" spans="1:6">
      <c r="A131" s="24">
        <v>128</v>
      </c>
      <c r="B131" s="31" t="s">
        <v>1071</v>
      </c>
      <c r="C131" s="29">
        <v>0.145</v>
      </c>
      <c r="D131" s="27">
        <v>8</v>
      </c>
      <c r="E131" s="24">
        <v>128</v>
      </c>
      <c r="F131">
        <v>52</v>
      </c>
    </row>
    <row r="132" ht="16.5" spans="1:6">
      <c r="A132" s="24">
        <v>129</v>
      </c>
      <c r="B132" s="31" t="s">
        <v>1072</v>
      </c>
      <c r="C132" s="29">
        <v>0.19</v>
      </c>
      <c r="D132" s="27">
        <v>50</v>
      </c>
      <c r="E132" s="24">
        <v>129</v>
      </c>
      <c r="F132">
        <v>65</v>
      </c>
    </row>
    <row r="133" ht="16.5" spans="1:6">
      <c r="A133" s="24">
        <v>130</v>
      </c>
      <c r="B133" s="31" t="s">
        <v>1073</v>
      </c>
      <c r="C133" s="29">
        <v>0.15</v>
      </c>
      <c r="D133" s="27">
        <v>21</v>
      </c>
      <c r="E133" s="24">
        <v>130</v>
      </c>
      <c r="F133">
        <v>54</v>
      </c>
    </row>
    <row r="134" ht="16.5" spans="1:6">
      <c r="A134" s="24">
        <v>131</v>
      </c>
      <c r="B134" s="31" t="s">
        <v>1074</v>
      </c>
      <c r="C134" s="29">
        <v>0.12</v>
      </c>
      <c r="D134" s="27">
        <v>15</v>
      </c>
      <c r="E134" s="24">
        <v>131</v>
      </c>
      <c r="F134">
        <v>42</v>
      </c>
    </row>
    <row r="135" ht="16.5" spans="1:6">
      <c r="A135" s="24">
        <v>132</v>
      </c>
      <c r="B135" s="31" t="s">
        <v>1075</v>
      </c>
      <c r="C135" s="30">
        <v>0.1336</v>
      </c>
      <c r="D135" s="27">
        <v>7</v>
      </c>
      <c r="E135" s="24">
        <v>132</v>
      </c>
      <c r="F135">
        <v>50</v>
      </c>
    </row>
    <row r="136" ht="16.5" spans="1:6">
      <c r="A136" s="24">
        <v>133</v>
      </c>
      <c r="B136" s="31" t="s">
        <v>1076</v>
      </c>
      <c r="C136" s="29">
        <v>0.2</v>
      </c>
      <c r="D136" s="27">
        <v>28</v>
      </c>
      <c r="E136" s="24">
        <v>133</v>
      </c>
      <c r="F136">
        <v>66</v>
      </c>
    </row>
    <row r="137" ht="16.5" spans="1:6">
      <c r="A137" s="24">
        <v>134</v>
      </c>
      <c r="B137" s="31" t="s">
        <v>1077</v>
      </c>
      <c r="C137" s="30">
        <v>0.1866</v>
      </c>
      <c r="D137" s="27">
        <v>27</v>
      </c>
      <c r="E137" s="24">
        <v>134</v>
      </c>
      <c r="F137">
        <v>62</v>
      </c>
    </row>
    <row r="138" ht="16.5" spans="1:6">
      <c r="A138" s="24">
        <v>135</v>
      </c>
      <c r="B138" s="31" t="s">
        <v>1078</v>
      </c>
      <c r="C138" s="29">
        <v>0.566</v>
      </c>
      <c r="D138" s="27">
        <v>4</v>
      </c>
      <c r="E138" s="24">
        <v>135</v>
      </c>
      <c r="F138">
        <v>137</v>
      </c>
    </row>
    <row r="139" ht="16.5" spans="1:6">
      <c r="A139" s="24">
        <v>136</v>
      </c>
      <c r="B139" s="31" t="s">
        <v>1079</v>
      </c>
      <c r="C139" s="29">
        <v>0.28</v>
      </c>
      <c r="D139" s="27">
        <v>11</v>
      </c>
      <c r="E139" s="24">
        <v>136</v>
      </c>
      <c r="F139">
        <v>82</v>
      </c>
    </row>
    <row r="140" ht="16.5" spans="1:6">
      <c r="A140" s="24">
        <v>137</v>
      </c>
      <c r="B140" s="31" t="s">
        <v>1080</v>
      </c>
      <c r="C140" s="29">
        <v>0.205</v>
      </c>
      <c r="D140" s="27">
        <v>10</v>
      </c>
      <c r="E140" s="24">
        <v>137</v>
      </c>
      <c r="F140">
        <v>67</v>
      </c>
    </row>
    <row r="141" ht="16.5" spans="1:6">
      <c r="A141" s="24">
        <v>138</v>
      </c>
      <c r="B141" s="31" t="s">
        <v>1081</v>
      </c>
      <c r="C141" s="29">
        <v>0.7</v>
      </c>
      <c r="D141" s="27">
        <v>25</v>
      </c>
      <c r="E141" s="24">
        <v>138</v>
      </c>
      <c r="F141">
        <v>154</v>
      </c>
    </row>
    <row r="142" ht="16.5" spans="1:6">
      <c r="A142" s="24">
        <v>139</v>
      </c>
      <c r="B142" s="31" t="s">
        <v>1082</v>
      </c>
      <c r="C142" s="29">
        <v>0.33</v>
      </c>
      <c r="D142" s="27">
        <v>4</v>
      </c>
      <c r="E142" s="24">
        <v>139</v>
      </c>
      <c r="F142">
        <v>93</v>
      </c>
    </row>
    <row r="143" ht="16.5" spans="1:6">
      <c r="A143" s="24">
        <v>140</v>
      </c>
      <c r="B143" s="31" t="s">
        <v>1083</v>
      </c>
      <c r="C143" s="30">
        <v>0.345</v>
      </c>
      <c r="D143" s="27">
        <v>6</v>
      </c>
      <c r="E143" s="24">
        <v>140</v>
      </c>
      <c r="F143">
        <v>96</v>
      </c>
    </row>
    <row r="144" ht="16.5" spans="1:6">
      <c r="A144" s="24">
        <v>141</v>
      </c>
      <c r="B144" s="31" t="s">
        <v>1084</v>
      </c>
      <c r="C144" s="29">
        <v>0.395</v>
      </c>
      <c r="D144" s="27">
        <v>10</v>
      </c>
      <c r="E144" s="24">
        <v>141</v>
      </c>
      <c r="F144">
        <v>109</v>
      </c>
    </row>
    <row r="145" ht="16.5" spans="1:6">
      <c r="A145" s="24">
        <v>142</v>
      </c>
      <c r="B145" s="31" t="s">
        <v>1085</v>
      </c>
      <c r="C145" s="29">
        <v>0.64</v>
      </c>
      <c r="D145" s="27">
        <v>3</v>
      </c>
      <c r="E145" s="24">
        <v>142</v>
      </c>
      <c r="F145">
        <v>145</v>
      </c>
    </row>
    <row r="146" ht="16.5" spans="1:6">
      <c r="A146" s="24">
        <v>143</v>
      </c>
      <c r="B146" s="31" t="s">
        <v>1086</v>
      </c>
      <c r="C146" s="29">
        <v>0.35</v>
      </c>
      <c r="D146" s="27">
        <v>7</v>
      </c>
      <c r="E146" s="24">
        <v>143</v>
      </c>
      <c r="F146">
        <v>100</v>
      </c>
    </row>
    <row r="147" ht="16.5" spans="1:6">
      <c r="A147" s="24">
        <v>144</v>
      </c>
      <c r="B147" s="31" t="s">
        <v>1087</v>
      </c>
      <c r="C147" s="29">
        <v>0.66</v>
      </c>
      <c r="D147" s="27">
        <v>46</v>
      </c>
      <c r="E147" s="24">
        <v>144</v>
      </c>
      <c r="F147">
        <v>148</v>
      </c>
    </row>
    <row r="148" ht="16.5" spans="1:6">
      <c r="A148" s="24">
        <v>145</v>
      </c>
      <c r="B148" s="31" t="s">
        <v>1088</v>
      </c>
      <c r="C148" s="29">
        <v>0.56</v>
      </c>
      <c r="D148" s="27">
        <v>52</v>
      </c>
      <c r="E148" s="24">
        <v>145</v>
      </c>
      <c r="F148">
        <v>136</v>
      </c>
    </row>
    <row r="149" ht="16.5" spans="1:6">
      <c r="A149" s="24">
        <v>146</v>
      </c>
      <c r="B149" s="31" t="s">
        <v>1089</v>
      </c>
      <c r="C149" s="29">
        <v>0.25</v>
      </c>
      <c r="D149" s="27">
        <v>2</v>
      </c>
      <c r="E149" s="24">
        <v>146</v>
      </c>
      <c r="F149">
        <v>77</v>
      </c>
    </row>
    <row r="150" ht="16.5" spans="1:6">
      <c r="A150" s="24">
        <v>147</v>
      </c>
      <c r="B150" s="31" t="s">
        <v>1090</v>
      </c>
      <c r="C150" s="29">
        <v>0.57</v>
      </c>
      <c r="D150" s="27">
        <v>3</v>
      </c>
      <c r="E150" s="24">
        <v>147</v>
      </c>
      <c r="F150">
        <v>140</v>
      </c>
    </row>
    <row r="151" ht="16.5" spans="1:6">
      <c r="A151" s="24">
        <v>148</v>
      </c>
      <c r="B151" s="31" t="s">
        <v>1091</v>
      </c>
      <c r="C151" s="29">
        <v>0.48</v>
      </c>
      <c r="D151" s="27">
        <v>8</v>
      </c>
      <c r="E151" s="24">
        <v>148</v>
      </c>
      <c r="F151">
        <v>122</v>
      </c>
    </row>
    <row r="152" ht="16.5" spans="1:6">
      <c r="A152" s="24">
        <v>149</v>
      </c>
      <c r="B152" s="31" t="s">
        <v>1092</v>
      </c>
      <c r="C152" s="29">
        <v>0.5208</v>
      </c>
      <c r="D152" s="27">
        <v>0</v>
      </c>
      <c r="E152" s="24">
        <v>149</v>
      </c>
      <c r="F152">
        <v>129</v>
      </c>
    </row>
    <row r="153" ht="16.5" spans="1:6">
      <c r="A153" s="24">
        <v>150</v>
      </c>
      <c r="B153" s="31" t="s">
        <v>1093</v>
      </c>
      <c r="C153" s="29">
        <v>0.314</v>
      </c>
      <c r="D153" s="27">
        <v>16</v>
      </c>
      <c r="E153" s="24">
        <v>150</v>
      </c>
      <c r="F153">
        <v>89</v>
      </c>
    </row>
    <row r="154" ht="16.5" spans="1:6">
      <c r="A154" s="24">
        <v>151</v>
      </c>
      <c r="B154" s="31" t="s">
        <v>1094</v>
      </c>
      <c r="C154" s="29">
        <v>0.44</v>
      </c>
      <c r="D154" s="27">
        <v>16</v>
      </c>
      <c r="E154" s="24">
        <v>151</v>
      </c>
      <c r="F154">
        <v>117</v>
      </c>
    </row>
    <row r="155" ht="16.5" spans="1:6">
      <c r="A155" s="24">
        <v>152</v>
      </c>
      <c r="B155" s="35" t="s">
        <v>195</v>
      </c>
      <c r="C155" s="29">
        <v>1</v>
      </c>
      <c r="D155" s="27">
        <v>3</v>
      </c>
      <c r="E155" s="24">
        <v>152</v>
      </c>
      <c r="F155">
        <v>161</v>
      </c>
    </row>
    <row r="156" ht="16.5" spans="1:6">
      <c r="A156" s="24">
        <v>153</v>
      </c>
      <c r="B156" s="31" t="s">
        <v>1097</v>
      </c>
      <c r="C156" s="29">
        <v>0.33</v>
      </c>
      <c r="D156" s="27">
        <v>39</v>
      </c>
      <c r="E156" s="24">
        <v>153</v>
      </c>
      <c r="F156">
        <v>94</v>
      </c>
    </row>
    <row r="157" ht="16.5" spans="1:6">
      <c r="A157" s="24">
        <v>154</v>
      </c>
      <c r="B157" s="31" t="s">
        <v>1098</v>
      </c>
      <c r="C157" s="29">
        <v>0.167</v>
      </c>
      <c r="D157" s="27">
        <v>6</v>
      </c>
      <c r="E157" s="24">
        <v>154</v>
      </c>
      <c r="F157">
        <v>56</v>
      </c>
    </row>
    <row r="158" ht="16.5" spans="1:6">
      <c r="A158" s="24">
        <v>155</v>
      </c>
      <c r="B158" s="31" t="s">
        <v>1099</v>
      </c>
      <c r="C158" s="29">
        <v>0.21</v>
      </c>
      <c r="D158" s="27">
        <v>15</v>
      </c>
      <c r="E158" s="24">
        <v>155</v>
      </c>
      <c r="F158">
        <v>70</v>
      </c>
    </row>
    <row r="159" ht="16.5" spans="1:6">
      <c r="A159" s="24">
        <v>156</v>
      </c>
      <c r="B159" s="31" t="s">
        <v>1100</v>
      </c>
      <c r="C159" s="29">
        <v>0.39</v>
      </c>
      <c r="D159" s="27">
        <v>9</v>
      </c>
      <c r="E159" s="24">
        <v>156</v>
      </c>
      <c r="F159">
        <v>108</v>
      </c>
    </row>
    <row r="160" ht="16.5" spans="1:6">
      <c r="A160" s="24">
        <v>157</v>
      </c>
      <c r="B160" s="31" t="s">
        <v>1101</v>
      </c>
      <c r="C160" s="29">
        <v>0.67</v>
      </c>
      <c r="D160" s="27">
        <v>0</v>
      </c>
      <c r="E160" s="24">
        <v>157</v>
      </c>
      <c r="F160">
        <v>149</v>
      </c>
    </row>
    <row r="161" ht="16.5" spans="1:6">
      <c r="A161" s="24">
        <v>158</v>
      </c>
      <c r="B161" s="31" t="s">
        <v>1102</v>
      </c>
      <c r="C161" s="29">
        <v>0.33</v>
      </c>
      <c r="D161" s="27">
        <v>878</v>
      </c>
      <c r="E161" s="24">
        <v>158</v>
      </c>
      <c r="F161">
        <v>95</v>
      </c>
    </row>
    <row r="162" ht="16.5" spans="1:6">
      <c r="A162" s="24">
        <v>159</v>
      </c>
      <c r="B162" s="31" t="s">
        <v>1103</v>
      </c>
      <c r="C162" s="29">
        <v>0.576</v>
      </c>
      <c r="D162" s="27">
        <v>366</v>
      </c>
      <c r="E162" s="24">
        <v>159</v>
      </c>
      <c r="F162">
        <v>142</v>
      </c>
    </row>
    <row r="163" ht="16.5" spans="1:6">
      <c r="A163" s="24">
        <v>160</v>
      </c>
      <c r="B163" s="31" t="s">
        <v>1104</v>
      </c>
      <c r="C163" s="29">
        <v>0.46</v>
      </c>
      <c r="D163" s="27">
        <v>29</v>
      </c>
      <c r="E163" s="24">
        <v>160</v>
      </c>
      <c r="F163">
        <v>121</v>
      </c>
    </row>
    <row r="164" ht="16.5" spans="1:6">
      <c r="A164" s="24">
        <v>161</v>
      </c>
      <c r="B164" s="31" t="s">
        <v>1105</v>
      </c>
      <c r="C164" s="29">
        <v>0.524</v>
      </c>
      <c r="D164" s="27">
        <v>356</v>
      </c>
      <c r="E164" s="24">
        <v>161</v>
      </c>
      <c r="F164">
        <v>130</v>
      </c>
    </row>
  </sheetData>
  <autoFilter ref="A3:G164">
    <sortState ref="A3:G164">
      <sortCondition ref="E3"/>
    </sortState>
    <extLst/>
  </autoFilter>
  <mergeCells count="6">
    <mergeCell ref="A2:B2"/>
    <mergeCell ref="C2:C3"/>
    <mergeCell ref="D2:D3"/>
    <mergeCell ref="E2:E3"/>
    <mergeCell ref="F2:F3"/>
    <mergeCell ref="G2:G3"/>
  </mergeCells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"/>
  <sheetViews>
    <sheetView workbookViewId="0">
      <selection activeCell="E18" sqref="E18"/>
    </sheetView>
  </sheetViews>
  <sheetFormatPr defaultColWidth="8.72727272727273" defaultRowHeight="14"/>
  <cols>
    <col min="1" max="1" width="9.18181818181818" customWidth="1"/>
    <col min="2" max="2" width="29.3636363636364" customWidth="1"/>
    <col min="3" max="3" width="11.5454545454545" customWidth="1"/>
    <col min="4" max="4" width="20.8181818181818" customWidth="1"/>
    <col min="5" max="5" width="9.54545454545454" style="4" customWidth="1"/>
    <col min="6" max="6" width="16.2727272727273" style="4" customWidth="1"/>
    <col min="7" max="7" width="59" customWidth="1"/>
    <col min="8" max="8" width="14.3636363636364" customWidth="1"/>
    <col min="10" max="10" width="12.5454545454545" customWidth="1"/>
  </cols>
  <sheetData>
    <row r="1" ht="14.75" spans="5:7">
      <c r="E1" s="5">
        <v>0.7</v>
      </c>
      <c r="F1" s="5">
        <v>0.2</v>
      </c>
      <c r="G1" s="6">
        <v>0.1</v>
      </c>
    </row>
    <row r="2" ht="16.5" spans="1:10">
      <c r="A2" s="7" t="s">
        <v>937</v>
      </c>
      <c r="B2" s="8"/>
      <c r="C2" s="9" t="s">
        <v>939</v>
      </c>
      <c r="D2" s="10" t="s">
        <v>940</v>
      </c>
      <c r="E2" s="4" t="s">
        <v>1608</v>
      </c>
      <c r="F2" s="4" t="s">
        <v>1584</v>
      </c>
      <c r="G2" s="11" t="s">
        <v>1610</v>
      </c>
      <c r="H2" s="4" t="s">
        <v>1611</v>
      </c>
      <c r="I2" s="4" t="s">
        <v>1612</v>
      </c>
      <c r="J2" s="4" t="s">
        <v>1613</v>
      </c>
    </row>
    <row r="3" ht="17.25" spans="1:10">
      <c r="A3" s="12" t="s">
        <v>943</v>
      </c>
      <c r="B3" s="13" t="s">
        <v>27</v>
      </c>
      <c r="C3" s="14"/>
      <c r="D3" s="15"/>
      <c r="G3" s="16"/>
      <c r="H3" s="4"/>
      <c r="I3" s="4"/>
      <c r="J3" s="4"/>
    </row>
    <row r="4" ht="16.5" spans="1:10">
      <c r="A4" s="17">
        <v>3</v>
      </c>
      <c r="B4" s="18" t="s">
        <v>946</v>
      </c>
      <c r="C4" s="19">
        <v>0.034</v>
      </c>
      <c r="D4" s="20">
        <v>31</v>
      </c>
      <c r="E4" s="21">
        <v>3</v>
      </c>
      <c r="F4" s="22">
        <v>1</v>
      </c>
      <c r="G4" s="4">
        <v>16</v>
      </c>
      <c r="H4" s="23">
        <f>E4*$E$1+F4*$F$1+G4*$G$1</f>
        <v>3.9</v>
      </c>
      <c r="I4">
        <v>1</v>
      </c>
      <c r="J4">
        <f>I4-E4</f>
        <v>-2</v>
      </c>
    </row>
    <row r="5" ht="16.5" spans="1:10">
      <c r="A5" s="24">
        <v>1</v>
      </c>
      <c r="B5" s="25" t="s">
        <v>944</v>
      </c>
      <c r="C5" s="26">
        <v>0.057</v>
      </c>
      <c r="D5" s="27">
        <v>28</v>
      </c>
      <c r="E5" s="28">
        <v>1</v>
      </c>
      <c r="F5" s="22">
        <v>11</v>
      </c>
      <c r="G5" s="4">
        <v>14</v>
      </c>
      <c r="H5" s="23">
        <f>E5*$E$1+F5*$F$1+G5*$G$1</f>
        <v>4.3</v>
      </c>
      <c r="I5">
        <v>2</v>
      </c>
      <c r="J5">
        <f t="shared" ref="J5:J36" si="0">I5-E5</f>
        <v>1</v>
      </c>
    </row>
    <row r="6" ht="16.5" spans="1:10">
      <c r="A6" s="24">
        <v>2</v>
      </c>
      <c r="B6" s="25" t="s">
        <v>945</v>
      </c>
      <c r="C6" s="29">
        <v>0.047</v>
      </c>
      <c r="D6" s="27">
        <v>37</v>
      </c>
      <c r="E6" s="28">
        <v>2</v>
      </c>
      <c r="F6" s="22">
        <v>6</v>
      </c>
      <c r="G6" s="4">
        <v>18</v>
      </c>
      <c r="H6" s="23">
        <f>E6*$E$1+F6*$F$1+G6*$G$1</f>
        <v>4.4</v>
      </c>
      <c r="I6">
        <v>3</v>
      </c>
      <c r="J6">
        <f t="shared" si="0"/>
        <v>1</v>
      </c>
    </row>
    <row r="7" ht="16.5" spans="1:10">
      <c r="A7" s="24">
        <v>4</v>
      </c>
      <c r="B7" s="25" t="s">
        <v>947</v>
      </c>
      <c r="C7" s="29">
        <v>0.044</v>
      </c>
      <c r="D7" s="27">
        <v>47</v>
      </c>
      <c r="E7" s="28">
        <v>4</v>
      </c>
      <c r="F7" s="22">
        <v>5</v>
      </c>
      <c r="G7" s="4">
        <v>22</v>
      </c>
      <c r="H7" s="23">
        <f>E7*$E$1+F7*$F$1+G7*$G$1</f>
        <v>6</v>
      </c>
      <c r="I7">
        <v>4</v>
      </c>
      <c r="J7">
        <f t="shared" si="0"/>
        <v>0</v>
      </c>
    </row>
    <row r="8" ht="16.5" spans="1:10">
      <c r="A8" s="24">
        <v>5</v>
      </c>
      <c r="B8" s="25" t="s">
        <v>948</v>
      </c>
      <c r="C8" s="30">
        <v>0.037</v>
      </c>
      <c r="D8" s="27">
        <v>51</v>
      </c>
      <c r="E8" s="28">
        <v>5</v>
      </c>
      <c r="F8" s="22">
        <v>2</v>
      </c>
      <c r="G8" s="4">
        <v>23</v>
      </c>
      <c r="H8" s="23">
        <f>E8*$E$1+F8*$F$1+G8*$G$1</f>
        <v>6.2</v>
      </c>
      <c r="I8">
        <v>5</v>
      </c>
      <c r="J8">
        <f t="shared" si="0"/>
        <v>0</v>
      </c>
    </row>
    <row r="9" ht="16.5" spans="1:10">
      <c r="A9" s="24">
        <v>9</v>
      </c>
      <c r="B9" s="31" t="s">
        <v>950</v>
      </c>
      <c r="C9" s="30">
        <v>0.039</v>
      </c>
      <c r="D9" s="27">
        <v>9</v>
      </c>
      <c r="E9" s="28">
        <v>9</v>
      </c>
      <c r="F9" s="22">
        <v>3</v>
      </c>
      <c r="G9" s="4">
        <v>2</v>
      </c>
      <c r="H9" s="23">
        <f>E9*$E$1+F9*$F$1+G9*$G$1</f>
        <v>7.1</v>
      </c>
      <c r="I9">
        <v>6</v>
      </c>
      <c r="J9">
        <f t="shared" si="0"/>
        <v>-3</v>
      </c>
    </row>
    <row r="10" ht="16.5" spans="1:10">
      <c r="A10" s="24">
        <v>6</v>
      </c>
      <c r="B10" s="31" t="s">
        <v>949</v>
      </c>
      <c r="C10" s="29">
        <v>0.058</v>
      </c>
      <c r="D10" s="27">
        <v>73</v>
      </c>
      <c r="E10" s="28">
        <v>6</v>
      </c>
      <c r="F10" s="22">
        <v>12</v>
      </c>
      <c r="G10" s="4">
        <v>30</v>
      </c>
      <c r="H10" s="23">
        <f>E10*$E$1+F10*$F$1+G10*$G$1</f>
        <v>9.6</v>
      </c>
      <c r="I10">
        <v>7</v>
      </c>
      <c r="J10">
        <f t="shared" si="0"/>
        <v>1</v>
      </c>
    </row>
    <row r="11" ht="16.5" spans="1:10">
      <c r="A11" s="24">
        <v>10</v>
      </c>
      <c r="B11" s="31" t="s">
        <v>952</v>
      </c>
      <c r="C11" s="29">
        <v>0.052</v>
      </c>
      <c r="D11" s="27">
        <v>73</v>
      </c>
      <c r="E11" s="28">
        <v>10</v>
      </c>
      <c r="F11" s="22">
        <v>8</v>
      </c>
      <c r="G11" s="4">
        <v>31</v>
      </c>
      <c r="H11" s="23">
        <f>E11*$E$1+F11*$F$1+G11*$G$1</f>
        <v>11.7</v>
      </c>
      <c r="I11">
        <v>8</v>
      </c>
      <c r="J11">
        <f t="shared" si="0"/>
        <v>-2</v>
      </c>
    </row>
    <row r="12" ht="16.5" spans="1:10">
      <c r="A12" s="24">
        <v>8</v>
      </c>
      <c r="B12" s="32" t="s">
        <v>953</v>
      </c>
      <c r="C12" s="29">
        <v>0.09</v>
      </c>
      <c r="D12" s="27">
        <v>22</v>
      </c>
      <c r="E12" s="28">
        <v>8</v>
      </c>
      <c r="F12" s="22">
        <v>26</v>
      </c>
      <c r="G12" s="4">
        <v>9</v>
      </c>
      <c r="H12" s="23">
        <f>E12*$E$1+F12*$F$1+G12*$G$1</f>
        <v>11.7</v>
      </c>
      <c r="I12">
        <v>9</v>
      </c>
      <c r="J12">
        <f t="shared" si="0"/>
        <v>1</v>
      </c>
    </row>
    <row r="13" ht="16.5" spans="1:10">
      <c r="A13" s="24">
        <v>7</v>
      </c>
      <c r="B13" s="32" t="s">
        <v>951</v>
      </c>
      <c r="C13" s="29">
        <v>0.098</v>
      </c>
      <c r="D13" s="27">
        <v>23</v>
      </c>
      <c r="E13" s="28">
        <v>7</v>
      </c>
      <c r="F13" s="22">
        <v>30</v>
      </c>
      <c r="G13" s="4">
        <v>11</v>
      </c>
      <c r="H13" s="23">
        <f>E13*$E$1+F13*$F$1+G13*$G$1</f>
        <v>12</v>
      </c>
      <c r="I13">
        <v>10</v>
      </c>
      <c r="J13">
        <f t="shared" si="0"/>
        <v>3</v>
      </c>
    </row>
    <row r="14" ht="16.5" spans="1:10">
      <c r="A14" s="24">
        <v>13</v>
      </c>
      <c r="B14" s="31" t="s">
        <v>954</v>
      </c>
      <c r="C14" s="29">
        <v>0.039</v>
      </c>
      <c r="D14" s="27">
        <v>63</v>
      </c>
      <c r="E14" s="28">
        <v>13</v>
      </c>
      <c r="F14" s="22">
        <v>4</v>
      </c>
      <c r="G14" s="4">
        <v>26</v>
      </c>
      <c r="H14" s="23">
        <f>E14*$E$1+F14*$F$1+G14*$G$1</f>
        <v>12.5</v>
      </c>
      <c r="I14">
        <v>11</v>
      </c>
      <c r="J14">
        <f t="shared" si="0"/>
        <v>-2</v>
      </c>
    </row>
    <row r="15" ht="16.5" spans="1:10">
      <c r="A15" s="24">
        <v>12</v>
      </c>
      <c r="B15" s="32" t="s">
        <v>959</v>
      </c>
      <c r="C15" s="29">
        <v>0.08</v>
      </c>
      <c r="D15" s="27">
        <v>5</v>
      </c>
      <c r="E15" s="28">
        <v>12</v>
      </c>
      <c r="F15" s="22">
        <v>22</v>
      </c>
      <c r="G15" s="4">
        <v>1</v>
      </c>
      <c r="H15" s="23">
        <f>E15*$E$1+F15*$F$1+G15*$G$1</f>
        <v>12.9</v>
      </c>
      <c r="I15">
        <v>12</v>
      </c>
      <c r="J15">
        <f t="shared" si="0"/>
        <v>0</v>
      </c>
    </row>
    <row r="16" ht="16.5" spans="1:10">
      <c r="A16" s="24">
        <v>11</v>
      </c>
      <c r="B16" s="32" t="s">
        <v>957</v>
      </c>
      <c r="C16" s="29">
        <v>0.07</v>
      </c>
      <c r="D16" s="27">
        <v>44</v>
      </c>
      <c r="E16" s="28">
        <v>11</v>
      </c>
      <c r="F16" s="22">
        <v>16</v>
      </c>
      <c r="G16" s="4">
        <v>21</v>
      </c>
      <c r="H16" s="23">
        <f>E16*$E$1+F16*$F$1+G16*$G$1</f>
        <v>13</v>
      </c>
      <c r="I16">
        <v>13</v>
      </c>
      <c r="J16">
        <f t="shared" si="0"/>
        <v>2</v>
      </c>
    </row>
    <row r="17" ht="16.5" spans="1:10">
      <c r="A17" s="24">
        <v>15</v>
      </c>
      <c r="B17" s="32" t="s">
        <v>964</v>
      </c>
      <c r="C17" s="30">
        <v>0.07</v>
      </c>
      <c r="D17" s="27">
        <v>14</v>
      </c>
      <c r="E17" s="28">
        <v>15</v>
      </c>
      <c r="F17" s="22">
        <v>17</v>
      </c>
      <c r="G17" s="4">
        <v>5</v>
      </c>
      <c r="H17" s="23">
        <f>E17*$E$1+F17*$F$1+G17*$G$1</f>
        <v>14.4</v>
      </c>
      <c r="I17">
        <v>14</v>
      </c>
      <c r="J17">
        <f t="shared" si="0"/>
        <v>-1</v>
      </c>
    </row>
    <row r="18" ht="16.5" spans="1:10">
      <c r="A18" s="24">
        <v>14</v>
      </c>
      <c r="B18" s="32" t="s">
        <v>962</v>
      </c>
      <c r="C18" s="30">
        <v>0.104</v>
      </c>
      <c r="D18" s="27">
        <v>14</v>
      </c>
      <c r="E18" s="28">
        <v>14</v>
      </c>
      <c r="F18" s="22">
        <v>32</v>
      </c>
      <c r="G18" s="4">
        <v>4</v>
      </c>
      <c r="H18" s="23">
        <f>E18*$E$1+F18*$F$1+G18*$G$1</f>
        <v>16.6</v>
      </c>
      <c r="I18">
        <v>15</v>
      </c>
      <c r="J18">
        <f t="shared" si="0"/>
        <v>1</v>
      </c>
    </row>
    <row r="19" ht="16.5" spans="1:10">
      <c r="A19" s="24">
        <v>16</v>
      </c>
      <c r="B19" s="31" t="s">
        <v>958</v>
      </c>
      <c r="C19" s="29">
        <v>0.06</v>
      </c>
      <c r="D19" s="27">
        <v>86</v>
      </c>
      <c r="E19" s="28">
        <v>16</v>
      </c>
      <c r="F19" s="22">
        <v>13</v>
      </c>
      <c r="G19" s="4">
        <v>34</v>
      </c>
      <c r="H19" s="23">
        <f>E19*$E$1+F19*$F$1+G19*$G$1</f>
        <v>17.2</v>
      </c>
      <c r="I19">
        <v>16</v>
      </c>
      <c r="J19">
        <f t="shared" si="0"/>
        <v>0</v>
      </c>
    </row>
    <row r="20" ht="16.5" spans="1:10">
      <c r="A20" s="24">
        <v>17</v>
      </c>
      <c r="B20" s="31" t="s">
        <v>960</v>
      </c>
      <c r="C20" s="29">
        <v>0.07</v>
      </c>
      <c r="D20" s="27">
        <v>70</v>
      </c>
      <c r="E20" s="28">
        <v>17</v>
      </c>
      <c r="F20" s="22">
        <v>18</v>
      </c>
      <c r="G20" s="4">
        <v>28</v>
      </c>
      <c r="H20" s="23">
        <f>E20*$E$1+F20*$F$1+G20*$G$1</f>
        <v>18.3</v>
      </c>
      <c r="I20">
        <v>17</v>
      </c>
      <c r="J20">
        <f t="shared" si="0"/>
        <v>0</v>
      </c>
    </row>
    <row r="21" ht="16.5" spans="1:10">
      <c r="A21" s="24">
        <v>20</v>
      </c>
      <c r="B21" s="31" t="s">
        <v>963</v>
      </c>
      <c r="C21" s="29">
        <v>0.05</v>
      </c>
      <c r="D21" s="27">
        <v>76</v>
      </c>
      <c r="E21" s="28">
        <v>20</v>
      </c>
      <c r="F21" s="22">
        <v>7</v>
      </c>
      <c r="G21" s="4">
        <v>32</v>
      </c>
      <c r="H21" s="23">
        <f>E21*$E$1+F21*$F$1+G21*$G$1</f>
        <v>18.6</v>
      </c>
      <c r="I21">
        <v>18</v>
      </c>
      <c r="J21">
        <f t="shared" si="0"/>
        <v>-2</v>
      </c>
    </row>
    <row r="22" ht="16.5" spans="1:10">
      <c r="A22" s="24">
        <v>22</v>
      </c>
      <c r="B22" s="31" t="s">
        <v>966</v>
      </c>
      <c r="C22" s="29">
        <v>0.06</v>
      </c>
      <c r="D22" s="27">
        <v>20</v>
      </c>
      <c r="E22" s="28">
        <v>22</v>
      </c>
      <c r="F22" s="22">
        <v>14</v>
      </c>
      <c r="G22" s="4">
        <v>6</v>
      </c>
      <c r="H22" s="23">
        <f>E22*$E$1+F22*$F$1+G22*$G$1</f>
        <v>18.8</v>
      </c>
      <c r="I22">
        <v>19</v>
      </c>
      <c r="J22">
        <f t="shared" si="0"/>
        <v>-3</v>
      </c>
    </row>
    <row r="23" ht="16.5" spans="1:10">
      <c r="A23" s="24">
        <v>23</v>
      </c>
      <c r="B23" s="31" t="s">
        <v>967</v>
      </c>
      <c r="C23" s="29">
        <v>0.056</v>
      </c>
      <c r="D23" s="27">
        <v>119</v>
      </c>
      <c r="E23" s="28">
        <v>23</v>
      </c>
      <c r="F23" s="22">
        <v>9</v>
      </c>
      <c r="G23" s="4">
        <v>38</v>
      </c>
      <c r="H23" s="23">
        <f>E23*$E$1+F23*$F$1+G23*$G$1</f>
        <v>21.7</v>
      </c>
      <c r="I23">
        <v>20</v>
      </c>
      <c r="J23">
        <f t="shared" si="0"/>
        <v>-3</v>
      </c>
    </row>
    <row r="24" ht="16.5" spans="1:10">
      <c r="A24" s="24">
        <v>21</v>
      </c>
      <c r="B24" s="31" t="s">
        <v>965</v>
      </c>
      <c r="C24" s="30">
        <v>0.072</v>
      </c>
      <c r="D24" s="27">
        <v>135</v>
      </c>
      <c r="E24" s="28">
        <v>21</v>
      </c>
      <c r="F24" s="22">
        <v>20</v>
      </c>
      <c r="G24" s="4">
        <v>40</v>
      </c>
      <c r="H24" s="23">
        <f>E24*$E$1+F24*$F$1+G24*$G$1</f>
        <v>22.7</v>
      </c>
      <c r="I24">
        <v>21</v>
      </c>
      <c r="J24">
        <f t="shared" si="0"/>
        <v>0</v>
      </c>
    </row>
    <row r="25" ht="16.5" spans="1:10">
      <c r="A25" s="24">
        <v>28</v>
      </c>
      <c r="B25" s="33" t="s">
        <v>981</v>
      </c>
      <c r="C25" s="29">
        <v>0.08</v>
      </c>
      <c r="D25" s="27">
        <v>21</v>
      </c>
      <c r="E25" s="28">
        <v>28</v>
      </c>
      <c r="F25" s="22">
        <v>23</v>
      </c>
      <c r="G25" s="4">
        <v>7</v>
      </c>
      <c r="H25" s="23">
        <f>E25*$E$1+F25*$F$1+G25*$G$1</f>
        <v>24.9</v>
      </c>
      <c r="I25">
        <v>22</v>
      </c>
      <c r="J25">
        <f t="shared" si="0"/>
        <v>-6</v>
      </c>
    </row>
    <row r="26" ht="16.5" spans="1:10">
      <c r="A26" s="24">
        <v>24</v>
      </c>
      <c r="B26" s="33" t="s">
        <v>974</v>
      </c>
      <c r="C26" s="29">
        <v>0.11</v>
      </c>
      <c r="D26" s="27">
        <v>56</v>
      </c>
      <c r="E26" s="28">
        <v>24</v>
      </c>
      <c r="F26" s="22">
        <v>34</v>
      </c>
      <c r="G26" s="4">
        <v>25</v>
      </c>
      <c r="H26" s="23">
        <f>E26*$E$1+F26*$F$1+G26*$G$1</f>
        <v>26.1</v>
      </c>
      <c r="I26">
        <v>23</v>
      </c>
      <c r="J26">
        <f t="shared" si="0"/>
        <v>-1</v>
      </c>
    </row>
    <row r="27" ht="16.5" spans="1:10">
      <c r="A27" s="24">
        <v>26</v>
      </c>
      <c r="B27" s="31" t="s">
        <v>968</v>
      </c>
      <c r="C27" s="29">
        <v>0.079</v>
      </c>
      <c r="D27" s="27">
        <v>118</v>
      </c>
      <c r="E27" s="28">
        <v>26</v>
      </c>
      <c r="F27" s="22">
        <v>21</v>
      </c>
      <c r="G27" s="4">
        <v>37</v>
      </c>
      <c r="H27" s="23">
        <f>E27*$E$1+F27*$F$1+G27*$G$1</f>
        <v>26.1</v>
      </c>
      <c r="I27">
        <v>24</v>
      </c>
      <c r="J27">
        <f t="shared" si="0"/>
        <v>-2</v>
      </c>
    </row>
    <row r="28" ht="16.5" spans="1:10">
      <c r="A28" s="24">
        <v>33</v>
      </c>
      <c r="B28" s="34" t="s">
        <v>989</v>
      </c>
      <c r="C28" s="29">
        <v>0.066</v>
      </c>
      <c r="D28" s="27">
        <v>33</v>
      </c>
      <c r="E28" s="28">
        <v>33</v>
      </c>
      <c r="F28" s="22">
        <v>15</v>
      </c>
      <c r="G28" s="4">
        <v>17</v>
      </c>
      <c r="H28" s="23">
        <f>E28*$E$1+F28*$F$1+G28*$G$1</f>
        <v>27.8</v>
      </c>
      <c r="I28">
        <v>25</v>
      </c>
      <c r="J28">
        <f t="shared" si="0"/>
        <v>-8</v>
      </c>
    </row>
    <row r="29" ht="16.5" spans="1:10">
      <c r="A29" s="24">
        <v>18</v>
      </c>
      <c r="B29" s="31" t="s">
        <v>955</v>
      </c>
      <c r="C29" s="29">
        <v>0.175</v>
      </c>
      <c r="D29" s="27">
        <v>220</v>
      </c>
      <c r="E29" s="28">
        <v>18</v>
      </c>
      <c r="F29" s="22">
        <v>59</v>
      </c>
      <c r="G29" s="4">
        <v>47</v>
      </c>
      <c r="H29" s="23">
        <f>E29*$E$1+F29*$F$1+G29*$G$1</f>
        <v>29.1</v>
      </c>
      <c r="I29">
        <v>26</v>
      </c>
      <c r="J29">
        <f t="shared" si="0"/>
        <v>8</v>
      </c>
    </row>
    <row r="30" ht="16.5" spans="1:10">
      <c r="A30" s="24">
        <v>30</v>
      </c>
      <c r="B30" s="33" t="s">
        <v>985</v>
      </c>
      <c r="C30" s="29">
        <v>0.112</v>
      </c>
      <c r="D30" s="27">
        <v>25</v>
      </c>
      <c r="E30" s="28">
        <v>30</v>
      </c>
      <c r="F30" s="22">
        <v>37</v>
      </c>
      <c r="G30" s="4">
        <v>12</v>
      </c>
      <c r="H30" s="23">
        <f>E30*$E$1+F30*$F$1+G30*$G$1</f>
        <v>29.6</v>
      </c>
      <c r="I30">
        <v>27</v>
      </c>
      <c r="J30">
        <f t="shared" si="0"/>
        <v>-3</v>
      </c>
    </row>
    <row r="31" ht="16.5" spans="1:10">
      <c r="A31" s="24">
        <v>29</v>
      </c>
      <c r="B31" s="33" t="s">
        <v>983</v>
      </c>
      <c r="C31" s="29">
        <v>0.127</v>
      </c>
      <c r="D31" s="27">
        <v>22</v>
      </c>
      <c r="E31" s="28">
        <v>29</v>
      </c>
      <c r="F31" s="22">
        <v>44</v>
      </c>
      <c r="G31" s="4">
        <v>10</v>
      </c>
      <c r="H31" s="23">
        <f>E31*$E$1+F31*$F$1+G31*$G$1</f>
        <v>30.1</v>
      </c>
      <c r="I31">
        <v>28</v>
      </c>
      <c r="J31">
        <f t="shared" si="0"/>
        <v>-1</v>
      </c>
    </row>
    <row r="32" ht="16.5" spans="1:10">
      <c r="A32" s="24">
        <v>27</v>
      </c>
      <c r="B32" s="33" t="s">
        <v>979</v>
      </c>
      <c r="C32" s="29">
        <v>0.174</v>
      </c>
      <c r="D32" s="27">
        <v>10</v>
      </c>
      <c r="E32" s="28">
        <v>27</v>
      </c>
      <c r="F32" s="22">
        <v>58</v>
      </c>
      <c r="G32" s="4">
        <v>3</v>
      </c>
      <c r="H32" s="23">
        <f>E32*$E$1+F32*$F$1+G32*$G$1</f>
        <v>30.8</v>
      </c>
      <c r="I32">
        <v>29</v>
      </c>
      <c r="J32">
        <f t="shared" si="0"/>
        <v>2</v>
      </c>
    </row>
    <row r="33" ht="16.5" spans="1:10">
      <c r="A33" s="24">
        <v>31</v>
      </c>
      <c r="B33" s="31" t="s">
        <v>969</v>
      </c>
      <c r="C33" s="29">
        <v>0.097</v>
      </c>
      <c r="D33" s="27">
        <v>164</v>
      </c>
      <c r="E33" s="28">
        <v>31</v>
      </c>
      <c r="F33" s="22">
        <v>28</v>
      </c>
      <c r="G33" s="4">
        <v>42</v>
      </c>
      <c r="H33" s="23">
        <f>E33*$E$1+F33*$F$1+G33*$G$1</f>
        <v>31.5</v>
      </c>
      <c r="I33">
        <v>30</v>
      </c>
      <c r="J33">
        <f t="shared" si="0"/>
        <v>-1</v>
      </c>
    </row>
    <row r="34" ht="16.5" spans="1:10">
      <c r="A34" s="24">
        <v>32</v>
      </c>
      <c r="B34" s="31" t="s">
        <v>970</v>
      </c>
      <c r="C34" s="29">
        <v>0.119</v>
      </c>
      <c r="D34" s="27">
        <v>29</v>
      </c>
      <c r="E34" s="28">
        <v>32</v>
      </c>
      <c r="F34" s="22">
        <v>39</v>
      </c>
      <c r="G34" s="4">
        <v>15</v>
      </c>
      <c r="H34" s="23">
        <f>E34*$E$1+F34*$F$1+G34*$G$1</f>
        <v>31.7</v>
      </c>
      <c r="I34">
        <v>31</v>
      </c>
      <c r="J34">
        <f t="shared" si="0"/>
        <v>-1</v>
      </c>
    </row>
    <row r="35" ht="16.5" spans="1:10">
      <c r="A35" s="24">
        <v>19</v>
      </c>
      <c r="B35" s="31" t="s">
        <v>956</v>
      </c>
      <c r="C35" s="29">
        <v>0.21</v>
      </c>
      <c r="D35" s="27">
        <v>263</v>
      </c>
      <c r="E35" s="28">
        <v>19</v>
      </c>
      <c r="F35" s="22">
        <v>68</v>
      </c>
      <c r="G35" s="4">
        <v>50</v>
      </c>
      <c r="H35" s="23">
        <f>E35*$E$1+F35*$F$1+G35*$G$1</f>
        <v>31.9</v>
      </c>
      <c r="I35">
        <v>32</v>
      </c>
      <c r="J35">
        <f t="shared" si="0"/>
        <v>13</v>
      </c>
    </row>
    <row r="36" ht="16.5" spans="1:10">
      <c r="A36" s="24">
        <v>25</v>
      </c>
      <c r="B36" s="33" t="s">
        <v>976</v>
      </c>
      <c r="C36" s="29">
        <v>0.218</v>
      </c>
      <c r="D36" s="27">
        <v>43</v>
      </c>
      <c r="E36" s="28">
        <v>25</v>
      </c>
      <c r="F36" s="22">
        <v>72</v>
      </c>
      <c r="G36" s="4">
        <v>20</v>
      </c>
      <c r="H36" s="23">
        <f>E36*$E$1+F36*$F$1+G36*$G$1</f>
        <v>33.9</v>
      </c>
      <c r="I36">
        <v>33</v>
      </c>
      <c r="J36">
        <f t="shared" si="0"/>
        <v>8</v>
      </c>
    </row>
    <row r="37" ht="16.5" spans="1:10">
      <c r="A37" s="24">
        <v>36</v>
      </c>
      <c r="B37" s="31" t="s">
        <v>977</v>
      </c>
      <c r="C37" s="29">
        <v>0.088</v>
      </c>
      <c r="D37" s="27">
        <v>334</v>
      </c>
      <c r="E37" s="28">
        <v>36</v>
      </c>
      <c r="F37" s="22">
        <v>25</v>
      </c>
      <c r="G37" s="4">
        <v>53</v>
      </c>
      <c r="H37" s="23">
        <f>E37*$E$1+F37*$F$1+G37*$G$1</f>
        <v>35.5</v>
      </c>
      <c r="I37">
        <v>34</v>
      </c>
      <c r="J37">
        <f t="shared" ref="J37:J66" si="1">I37-E37</f>
        <v>-2</v>
      </c>
    </row>
    <row r="38" ht="16.5" spans="1:10">
      <c r="A38" s="24">
        <v>34</v>
      </c>
      <c r="B38" s="31" t="s">
        <v>973</v>
      </c>
      <c r="C38" s="29">
        <v>0.12</v>
      </c>
      <c r="D38" s="27">
        <v>223</v>
      </c>
      <c r="E38" s="28">
        <v>34</v>
      </c>
      <c r="F38" s="22">
        <v>40</v>
      </c>
      <c r="G38" s="4">
        <v>48</v>
      </c>
      <c r="H38" s="23">
        <f>E38*$E$1+F38*$F$1+G38*$G$1</f>
        <v>36.6</v>
      </c>
      <c r="I38">
        <v>35</v>
      </c>
      <c r="J38">
        <f t="shared" si="1"/>
        <v>1</v>
      </c>
    </row>
    <row r="39" ht="16.5" spans="1:10">
      <c r="A39" s="24">
        <v>35</v>
      </c>
      <c r="B39" s="31" t="s">
        <v>975</v>
      </c>
      <c r="C39" s="29">
        <v>0.116</v>
      </c>
      <c r="D39" s="27">
        <v>331</v>
      </c>
      <c r="E39" s="28">
        <v>35</v>
      </c>
      <c r="F39" s="22">
        <v>38</v>
      </c>
      <c r="G39" s="4">
        <v>52</v>
      </c>
      <c r="H39" s="23">
        <f>E39*$E$1+F39*$F$1+G39*$G$1</f>
        <v>37.3</v>
      </c>
      <c r="I39">
        <v>36</v>
      </c>
      <c r="J39">
        <f t="shared" si="1"/>
        <v>1</v>
      </c>
    </row>
    <row r="40" ht="16.5" spans="1:10">
      <c r="A40" s="24">
        <v>38</v>
      </c>
      <c r="B40" s="35" t="s">
        <v>64</v>
      </c>
      <c r="C40" s="29">
        <v>0.122</v>
      </c>
      <c r="D40" s="27">
        <v>200</v>
      </c>
      <c r="E40" s="28">
        <v>38</v>
      </c>
      <c r="F40" s="22">
        <v>43</v>
      </c>
      <c r="G40" s="4">
        <v>45</v>
      </c>
      <c r="H40" s="23">
        <f>E40*$E$1+F40*$F$1+G40*$G$1</f>
        <v>39.7</v>
      </c>
      <c r="I40">
        <v>37</v>
      </c>
      <c r="J40">
        <f t="shared" si="1"/>
        <v>-1</v>
      </c>
    </row>
    <row r="41" ht="16.5" spans="1:10">
      <c r="A41" s="24">
        <v>40</v>
      </c>
      <c r="B41" s="31" t="s">
        <v>978</v>
      </c>
      <c r="C41" s="29">
        <v>0.13</v>
      </c>
      <c r="D41" s="27">
        <v>52</v>
      </c>
      <c r="E41" s="28">
        <v>40</v>
      </c>
      <c r="F41" s="22">
        <v>47</v>
      </c>
      <c r="G41" s="4">
        <v>24</v>
      </c>
      <c r="H41" s="23">
        <f>E41*$E$1+F41*$F$1+G41*$G$1</f>
        <v>39.8</v>
      </c>
      <c r="I41">
        <v>38</v>
      </c>
      <c r="J41">
        <f t="shared" si="1"/>
        <v>-2</v>
      </c>
    </row>
    <row r="42" ht="16.5" spans="1:10">
      <c r="A42" s="24">
        <v>41</v>
      </c>
      <c r="B42" s="31" t="s">
        <v>980</v>
      </c>
      <c r="C42" s="29">
        <v>0.11</v>
      </c>
      <c r="D42" s="27">
        <v>236</v>
      </c>
      <c r="E42" s="28">
        <v>41</v>
      </c>
      <c r="F42" s="22">
        <v>35</v>
      </c>
      <c r="G42" s="4">
        <v>49</v>
      </c>
      <c r="H42" s="23">
        <f>E42*$E$1+F42*$F$1+G42*$G$1</f>
        <v>40.6</v>
      </c>
      <c r="I42">
        <v>39</v>
      </c>
      <c r="J42">
        <f t="shared" si="1"/>
        <v>-2</v>
      </c>
    </row>
    <row r="43" ht="16.5" spans="1:10">
      <c r="A43" s="24">
        <v>42</v>
      </c>
      <c r="B43" s="31" t="s">
        <v>982</v>
      </c>
      <c r="C43" s="29">
        <v>0.0975</v>
      </c>
      <c r="D43" s="27">
        <v>462</v>
      </c>
      <c r="E43" s="28">
        <v>42</v>
      </c>
      <c r="F43" s="22">
        <v>29</v>
      </c>
      <c r="G43" s="4">
        <v>55</v>
      </c>
      <c r="H43" s="23">
        <f>E43*$E$1+F43*$F$1+G43*$G$1</f>
        <v>40.7</v>
      </c>
      <c r="I43">
        <v>40</v>
      </c>
      <c r="J43">
        <f t="shared" si="1"/>
        <v>-2</v>
      </c>
    </row>
    <row r="44" ht="16.5" spans="1:10">
      <c r="A44" s="24">
        <v>47</v>
      </c>
      <c r="B44" s="31" t="s">
        <v>990</v>
      </c>
      <c r="C44" s="29">
        <v>0.1</v>
      </c>
      <c r="D44" s="27">
        <v>87</v>
      </c>
      <c r="E44" s="28">
        <v>47</v>
      </c>
      <c r="F44" s="22">
        <v>31</v>
      </c>
      <c r="G44" s="4">
        <v>35</v>
      </c>
      <c r="H44" s="23">
        <f>E44*$E$1+F44*$F$1+G44*$G$1</f>
        <v>42.6</v>
      </c>
      <c r="I44">
        <v>41</v>
      </c>
      <c r="J44">
        <f t="shared" si="1"/>
        <v>-6</v>
      </c>
    </row>
    <row r="45" ht="16.5" spans="1:10">
      <c r="A45" s="24">
        <v>37</v>
      </c>
      <c r="B45" s="32" t="s">
        <v>961</v>
      </c>
      <c r="C45" s="29">
        <v>0.18</v>
      </c>
      <c r="D45" s="27">
        <v>534</v>
      </c>
      <c r="E45" s="28">
        <v>37</v>
      </c>
      <c r="F45" s="22">
        <v>61</v>
      </c>
      <c r="G45" s="4">
        <v>57</v>
      </c>
      <c r="H45" s="23">
        <f>E45*$E$1+F45*$F$1+G45*$G$1</f>
        <v>43.8</v>
      </c>
      <c r="I45">
        <v>42</v>
      </c>
      <c r="J45">
        <f t="shared" si="1"/>
        <v>5</v>
      </c>
    </row>
    <row r="46" ht="16.5" spans="1:10">
      <c r="A46" s="24">
        <v>43</v>
      </c>
      <c r="B46" s="31" t="s">
        <v>984</v>
      </c>
      <c r="C46" s="29">
        <v>0.163</v>
      </c>
      <c r="D46" s="27">
        <v>191</v>
      </c>
      <c r="E46" s="28">
        <v>43</v>
      </c>
      <c r="F46" s="22">
        <v>55</v>
      </c>
      <c r="G46" s="4">
        <v>43</v>
      </c>
      <c r="H46" s="23">
        <f>E46*$E$1+F46*$F$1+G46*$G$1</f>
        <v>45.4</v>
      </c>
      <c r="I46">
        <v>43</v>
      </c>
      <c r="J46">
        <f t="shared" si="1"/>
        <v>0</v>
      </c>
    </row>
    <row r="47" ht="16.5" spans="1:10">
      <c r="A47" s="24">
        <v>46</v>
      </c>
      <c r="B47" s="31" t="s">
        <v>988</v>
      </c>
      <c r="C47" s="29">
        <v>0.12805</v>
      </c>
      <c r="D47" s="27">
        <v>201</v>
      </c>
      <c r="E47" s="28">
        <v>46</v>
      </c>
      <c r="F47" s="22">
        <v>45</v>
      </c>
      <c r="G47" s="4">
        <v>46</v>
      </c>
      <c r="H47" s="23">
        <f>E47*$E$1+F47*$F$1+G47*$G$1</f>
        <v>45.8</v>
      </c>
      <c r="I47">
        <v>44</v>
      </c>
      <c r="J47">
        <f t="shared" si="1"/>
        <v>-2</v>
      </c>
    </row>
    <row r="48" ht="16.5" spans="1:10">
      <c r="A48" s="24">
        <v>51</v>
      </c>
      <c r="B48" s="31" t="s">
        <v>994</v>
      </c>
      <c r="C48" s="29">
        <v>0.083</v>
      </c>
      <c r="D48" s="27">
        <v>923</v>
      </c>
      <c r="E48" s="28">
        <v>51</v>
      </c>
      <c r="F48" s="22">
        <v>24</v>
      </c>
      <c r="G48" s="4">
        <v>60</v>
      </c>
      <c r="H48" s="23">
        <f>E48*$E$1+F48*$F$1+G48*$G$1</f>
        <v>46.5</v>
      </c>
      <c r="I48">
        <v>45</v>
      </c>
      <c r="J48">
        <f t="shared" si="1"/>
        <v>-6</v>
      </c>
    </row>
    <row r="49" ht="16.5" spans="1:10">
      <c r="A49" s="24">
        <v>58</v>
      </c>
      <c r="B49" s="31" t="s">
        <v>1005</v>
      </c>
      <c r="C49" s="29">
        <v>0.095</v>
      </c>
      <c r="D49" s="27">
        <v>64</v>
      </c>
      <c r="E49" s="28">
        <v>58</v>
      </c>
      <c r="F49" s="22">
        <v>27</v>
      </c>
      <c r="G49" s="4">
        <v>27</v>
      </c>
      <c r="H49" s="23">
        <f>E49*$E$1+F49*$F$1+G49*$G$1</f>
        <v>48.7</v>
      </c>
      <c r="I49">
        <v>46</v>
      </c>
      <c r="J49">
        <f t="shared" si="1"/>
        <v>-12</v>
      </c>
    </row>
    <row r="50" ht="16.5" spans="1:10">
      <c r="A50" s="24">
        <v>39</v>
      </c>
      <c r="B50" s="35" t="s">
        <v>65</v>
      </c>
      <c r="C50" s="29">
        <v>0.296</v>
      </c>
      <c r="D50" s="27">
        <v>1210</v>
      </c>
      <c r="E50" s="28">
        <v>39</v>
      </c>
      <c r="F50" s="22">
        <v>84</v>
      </c>
      <c r="G50" s="4">
        <v>62</v>
      </c>
      <c r="H50" s="23">
        <f>E50*$E$1+F50*$F$1+G50*$G$1</f>
        <v>50.3</v>
      </c>
      <c r="I50">
        <v>47</v>
      </c>
      <c r="J50">
        <f t="shared" si="1"/>
        <v>8</v>
      </c>
    </row>
    <row r="51" ht="16.5" spans="1:10">
      <c r="A51" s="24">
        <v>45</v>
      </c>
      <c r="B51" s="35" t="s">
        <v>74</v>
      </c>
      <c r="C51" s="29">
        <v>0.3</v>
      </c>
      <c r="D51" s="27">
        <v>40</v>
      </c>
      <c r="E51" s="28">
        <v>45</v>
      </c>
      <c r="F51" s="22">
        <v>85</v>
      </c>
      <c r="G51" s="4">
        <v>19</v>
      </c>
      <c r="H51" s="23">
        <f>E51*$E$1+F51*$F$1+G51*$G$1</f>
        <v>50.4</v>
      </c>
      <c r="I51">
        <v>48</v>
      </c>
      <c r="J51">
        <f t="shared" si="1"/>
        <v>3</v>
      </c>
    </row>
    <row r="52" ht="16.5" spans="1:10">
      <c r="A52" s="24">
        <v>50</v>
      </c>
      <c r="B52" s="31" t="s">
        <v>993</v>
      </c>
      <c r="C52" s="30">
        <v>0.1769</v>
      </c>
      <c r="D52" s="27">
        <v>129</v>
      </c>
      <c r="E52" s="28">
        <v>50</v>
      </c>
      <c r="F52" s="22">
        <v>60</v>
      </c>
      <c r="G52" s="4">
        <v>39</v>
      </c>
      <c r="H52" s="23">
        <f>E52*$E$1+F52*$F$1+G52*$G$1</f>
        <v>50.9</v>
      </c>
      <c r="I52">
        <v>49</v>
      </c>
      <c r="J52">
        <f t="shared" si="1"/>
        <v>-1</v>
      </c>
    </row>
    <row r="53" ht="16.5" spans="1:10">
      <c r="A53" s="24">
        <v>55</v>
      </c>
      <c r="B53" s="31" t="s">
        <v>998</v>
      </c>
      <c r="C53" s="29">
        <v>0.19</v>
      </c>
      <c r="D53" s="27">
        <v>27</v>
      </c>
      <c r="E53" s="28">
        <v>55</v>
      </c>
      <c r="F53" s="22">
        <v>63</v>
      </c>
      <c r="G53" s="4">
        <v>13</v>
      </c>
      <c r="H53" s="23">
        <f>E53*$E$1+F53*$F$1+G53*$G$1</f>
        <v>52.4</v>
      </c>
      <c r="I53">
        <v>50</v>
      </c>
      <c r="J53">
        <f t="shared" si="1"/>
        <v>-5</v>
      </c>
    </row>
    <row r="54" ht="16.5" spans="1:10">
      <c r="A54" s="24">
        <v>52</v>
      </c>
      <c r="B54" s="31" t="s">
        <v>995</v>
      </c>
      <c r="C54" s="30">
        <v>0.2137</v>
      </c>
      <c r="D54" s="27">
        <v>70</v>
      </c>
      <c r="E54" s="28">
        <v>52</v>
      </c>
      <c r="F54" s="22">
        <v>71</v>
      </c>
      <c r="G54" s="4">
        <v>29</v>
      </c>
      <c r="H54" s="23">
        <f>E54*$E$1+F54*$F$1+G54*$G$1</f>
        <v>53.5</v>
      </c>
      <c r="I54">
        <v>51</v>
      </c>
      <c r="J54">
        <f t="shared" si="1"/>
        <v>-1</v>
      </c>
    </row>
    <row r="55" ht="16.5" spans="1:10">
      <c r="A55" s="24">
        <v>53</v>
      </c>
      <c r="B55" s="31" t="s">
        <v>996</v>
      </c>
      <c r="C55" s="30">
        <v>0.1685</v>
      </c>
      <c r="D55" s="27">
        <v>482</v>
      </c>
      <c r="E55" s="28">
        <v>53</v>
      </c>
      <c r="F55" s="22">
        <v>57</v>
      </c>
      <c r="G55" s="4">
        <v>56</v>
      </c>
      <c r="H55" s="23">
        <f>E55*$E$1+F55*$F$1+G55*$G$1</f>
        <v>54.1</v>
      </c>
      <c r="I55">
        <v>52</v>
      </c>
      <c r="J55">
        <f t="shared" si="1"/>
        <v>-1</v>
      </c>
    </row>
    <row r="56" ht="16.5" spans="1:10">
      <c r="A56" s="24">
        <v>49</v>
      </c>
      <c r="B56" s="31" t="s">
        <v>992</v>
      </c>
      <c r="C56" s="29">
        <v>0.35</v>
      </c>
      <c r="D56" s="27">
        <v>21</v>
      </c>
      <c r="E56" s="28">
        <v>49</v>
      </c>
      <c r="F56" s="22">
        <v>101</v>
      </c>
      <c r="G56" s="4">
        <v>8</v>
      </c>
      <c r="H56" s="23">
        <f>E56*$E$1+F56*$F$1+G56*$G$1</f>
        <v>55.3</v>
      </c>
      <c r="I56">
        <v>53</v>
      </c>
      <c r="J56">
        <f t="shared" si="1"/>
        <v>4</v>
      </c>
    </row>
    <row r="57" ht="16.5" spans="1:10">
      <c r="A57" s="24">
        <v>54</v>
      </c>
      <c r="B57" s="31" t="s">
        <v>997</v>
      </c>
      <c r="C57" s="29">
        <v>0.23</v>
      </c>
      <c r="D57" s="27">
        <v>191</v>
      </c>
      <c r="E57" s="28">
        <v>54</v>
      </c>
      <c r="F57" s="22">
        <v>73</v>
      </c>
      <c r="G57" s="4">
        <v>44</v>
      </c>
      <c r="H57" s="23">
        <f>E57*$E$1+F57*$F$1+G57*$G$1</f>
        <v>56.8</v>
      </c>
      <c r="I57">
        <v>54</v>
      </c>
      <c r="J57">
        <f t="shared" si="1"/>
        <v>0</v>
      </c>
    </row>
    <row r="58" ht="16.5" spans="1:10">
      <c r="A58" s="24">
        <v>48</v>
      </c>
      <c r="B58" s="31" t="s">
        <v>991</v>
      </c>
      <c r="C58" s="29">
        <v>0.35</v>
      </c>
      <c r="D58" s="27">
        <v>159</v>
      </c>
      <c r="E58" s="28">
        <v>48</v>
      </c>
      <c r="F58" s="22">
        <v>97</v>
      </c>
      <c r="G58" s="4">
        <v>41</v>
      </c>
      <c r="H58" s="23">
        <f>E58*$E$1+F58*$F$1+G58*$G$1</f>
        <v>57.1</v>
      </c>
      <c r="I58">
        <v>55</v>
      </c>
      <c r="J58">
        <f t="shared" si="1"/>
        <v>7</v>
      </c>
    </row>
    <row r="59" ht="16.5" spans="1:10">
      <c r="A59" s="24">
        <v>44</v>
      </c>
      <c r="B59" s="31" t="s">
        <v>986</v>
      </c>
      <c r="C59" s="29">
        <v>0.37</v>
      </c>
      <c r="D59" s="27">
        <v>764</v>
      </c>
      <c r="E59" s="28">
        <v>44</v>
      </c>
      <c r="F59" s="22">
        <v>103</v>
      </c>
      <c r="G59" s="4">
        <v>58</v>
      </c>
      <c r="H59" s="23">
        <f>E59*$E$1+F59*$F$1+G59*$G$1</f>
        <v>57.2</v>
      </c>
      <c r="I59">
        <v>56</v>
      </c>
      <c r="J59">
        <f t="shared" si="1"/>
        <v>12</v>
      </c>
    </row>
    <row r="60" ht="16.5" spans="1:10">
      <c r="A60" s="24">
        <v>62</v>
      </c>
      <c r="B60" s="31" t="s">
        <v>1009</v>
      </c>
      <c r="C60" s="29">
        <v>0.15</v>
      </c>
      <c r="D60" s="27">
        <v>85</v>
      </c>
      <c r="E60" s="28">
        <v>62</v>
      </c>
      <c r="F60" s="22">
        <v>53</v>
      </c>
      <c r="G60" s="4">
        <v>33</v>
      </c>
      <c r="H60" s="23">
        <f>E60*$E$1+F60*$F$1+G60*$G$1</f>
        <v>57.3</v>
      </c>
      <c r="I60">
        <v>57</v>
      </c>
      <c r="J60">
        <f t="shared" si="1"/>
        <v>-5</v>
      </c>
    </row>
    <row r="61" ht="16.5" spans="1:10">
      <c r="A61" s="24">
        <v>56</v>
      </c>
      <c r="B61" s="35" t="s">
        <v>87</v>
      </c>
      <c r="C61" s="29">
        <v>0.25</v>
      </c>
      <c r="D61" s="27">
        <v>116</v>
      </c>
      <c r="E61" s="28">
        <v>56</v>
      </c>
      <c r="F61" s="22">
        <v>76</v>
      </c>
      <c r="G61" s="4">
        <v>36</v>
      </c>
      <c r="H61" s="23">
        <f>E61*$E$1+F61*$F$1+G61*$G$1</f>
        <v>58</v>
      </c>
      <c r="I61">
        <v>58</v>
      </c>
      <c r="J61">
        <f t="shared" si="1"/>
        <v>2</v>
      </c>
    </row>
    <row r="62" ht="16.5" spans="1:10">
      <c r="A62" s="24">
        <v>59</v>
      </c>
      <c r="B62" s="31" t="s">
        <v>1006</v>
      </c>
      <c r="C62" s="29">
        <v>0.21</v>
      </c>
      <c r="D62" s="27">
        <v>941</v>
      </c>
      <c r="E62" s="28">
        <v>59</v>
      </c>
      <c r="F62" s="22">
        <v>69</v>
      </c>
      <c r="G62" s="4">
        <v>61</v>
      </c>
      <c r="H62" s="23">
        <f>E62*$E$1+F62*$F$1+G62*$G$1</f>
        <v>61.2</v>
      </c>
      <c r="I62">
        <v>59</v>
      </c>
      <c r="J62">
        <f t="shared" si="1"/>
        <v>0</v>
      </c>
    </row>
    <row r="63" ht="16.5" spans="1:10">
      <c r="A63" s="24">
        <v>57</v>
      </c>
      <c r="B63" s="31" t="s">
        <v>1004</v>
      </c>
      <c r="C63" s="29">
        <v>0.2586</v>
      </c>
      <c r="D63" s="27">
        <v>898</v>
      </c>
      <c r="E63" s="28">
        <v>57</v>
      </c>
      <c r="F63" s="22">
        <v>78</v>
      </c>
      <c r="G63" s="4">
        <v>59</v>
      </c>
      <c r="H63" s="23">
        <f>E63*$E$1+F63*$F$1+G63*$G$1</f>
        <v>61.4</v>
      </c>
      <c r="I63">
        <v>60</v>
      </c>
      <c r="J63">
        <f t="shared" si="1"/>
        <v>3</v>
      </c>
    </row>
    <row r="64" ht="16.5" spans="1:10">
      <c r="A64" s="24">
        <v>60</v>
      </c>
      <c r="B64" s="31" t="s">
        <v>1007</v>
      </c>
      <c r="C64" s="29">
        <v>0.2374</v>
      </c>
      <c r="D64" s="27">
        <v>443</v>
      </c>
      <c r="E64" s="28">
        <v>60</v>
      </c>
      <c r="F64" s="22">
        <v>75</v>
      </c>
      <c r="G64" s="4">
        <v>54</v>
      </c>
      <c r="H64" s="23">
        <f>E64*$E$1+F64*$F$1+G64*$G$1</f>
        <v>62.4</v>
      </c>
      <c r="I64">
        <v>61</v>
      </c>
      <c r="J64">
        <f t="shared" si="1"/>
        <v>1</v>
      </c>
    </row>
    <row r="65" ht="16.5" spans="1:10">
      <c r="A65" s="24">
        <v>61</v>
      </c>
      <c r="B65" s="31" t="s">
        <v>1008</v>
      </c>
      <c r="C65" s="29">
        <v>0.39</v>
      </c>
      <c r="D65" s="27">
        <v>283</v>
      </c>
      <c r="E65" s="28">
        <v>61</v>
      </c>
      <c r="F65" s="22">
        <v>107</v>
      </c>
      <c r="G65" s="4">
        <v>51</v>
      </c>
      <c r="H65" s="23">
        <f>E65*$E$1+F65*$F$1+G65*$G$1</f>
        <v>69.2</v>
      </c>
      <c r="I65">
        <v>62</v>
      </c>
      <c r="J65">
        <f t="shared" si="1"/>
        <v>1</v>
      </c>
    </row>
    <row r="66" ht="16.5" spans="1:10">
      <c r="A66" s="24">
        <v>63</v>
      </c>
      <c r="B66" s="34" t="s">
        <v>1010</v>
      </c>
      <c r="C66" s="29">
        <v>0.3753</v>
      </c>
      <c r="D66" s="27">
        <v>1645</v>
      </c>
      <c r="E66" s="28">
        <v>63</v>
      </c>
      <c r="F66" s="22">
        <v>105</v>
      </c>
      <c r="G66" s="4">
        <v>63</v>
      </c>
      <c r="H66" s="23">
        <f>E66*$E$1+F66*$F$1+G66*$G$1</f>
        <v>71.4</v>
      </c>
      <c r="I66">
        <v>63</v>
      </c>
      <c r="J66">
        <f t="shared" si="1"/>
        <v>0</v>
      </c>
    </row>
  </sheetData>
  <autoFilter ref="A3:I66">
    <sortState ref="A3:I66">
      <sortCondition ref="H3"/>
    </sortState>
    <extLst/>
  </autoFilter>
  <mergeCells count="9">
    <mergeCell ref="A2:B2"/>
    <mergeCell ref="C2:C3"/>
    <mergeCell ref="D2:D3"/>
    <mergeCell ref="E2:E3"/>
    <mergeCell ref="F2:F3"/>
    <mergeCell ref="G2:G3"/>
    <mergeCell ref="H2:H3"/>
    <mergeCell ref="I2:I3"/>
    <mergeCell ref="J2:J3"/>
  </mergeCells>
  <pageMargins left="0.75" right="0.75" top="1" bottom="1" header="0.5" footer="0.5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92"/>
  <sheetViews>
    <sheetView workbookViewId="0">
      <selection activeCell="G1" sqref="G$1:I$1048576"/>
    </sheetView>
  </sheetViews>
  <sheetFormatPr defaultColWidth="8.72727272727273" defaultRowHeight="14"/>
  <cols>
    <col min="8" max="8" width="8.72727272727273" style="1"/>
  </cols>
  <sheetData>
    <row r="1" spans="1:1">
      <c r="A1" s="2">
        <v>890</v>
      </c>
    </row>
    <row r="2" spans="1:1">
      <c r="A2" s="2">
        <v>889</v>
      </c>
    </row>
    <row r="3" spans="1:9">
      <c r="A3" s="2">
        <v>888</v>
      </c>
      <c r="G3" t="s">
        <v>17</v>
      </c>
      <c r="H3" s="1" t="s">
        <v>18</v>
      </c>
      <c r="I3" t="s">
        <v>1614</v>
      </c>
    </row>
    <row r="4" spans="1:9">
      <c r="A4" s="2">
        <v>887</v>
      </c>
      <c r="G4">
        <v>889</v>
      </c>
      <c r="H4" s="1">
        <v>10000</v>
      </c>
      <c r="I4" s="3">
        <v>10000</v>
      </c>
    </row>
    <row r="5" spans="1:9">
      <c r="A5" s="2">
        <v>886</v>
      </c>
      <c r="G5">
        <v>888</v>
      </c>
      <c r="H5" s="1">
        <v>9900</v>
      </c>
      <c r="I5" s="3">
        <v>10000</v>
      </c>
    </row>
    <row r="6" spans="1:9">
      <c r="A6" s="2">
        <v>885</v>
      </c>
      <c r="G6">
        <v>887</v>
      </c>
      <c r="H6" s="1">
        <v>9800</v>
      </c>
      <c r="I6" s="3">
        <v>10000</v>
      </c>
    </row>
    <row r="7" spans="1:9">
      <c r="A7" s="2">
        <v>884</v>
      </c>
      <c r="G7">
        <v>886</v>
      </c>
      <c r="H7" s="1">
        <v>9700</v>
      </c>
      <c r="I7" s="3">
        <v>10000</v>
      </c>
    </row>
    <row r="8" spans="1:9">
      <c r="A8" s="2">
        <v>883</v>
      </c>
      <c r="G8">
        <v>885</v>
      </c>
      <c r="H8" s="1">
        <v>9600</v>
      </c>
      <c r="I8" s="3">
        <v>10000</v>
      </c>
    </row>
    <row r="9" spans="1:9">
      <c r="A9" s="2">
        <v>882</v>
      </c>
      <c r="G9">
        <v>884</v>
      </c>
      <c r="H9" s="1">
        <v>8641.21792768422</v>
      </c>
      <c r="I9" s="3">
        <v>8641.21792768422</v>
      </c>
    </row>
    <row r="10" spans="1:9">
      <c r="A10" s="2">
        <v>881</v>
      </c>
      <c r="G10">
        <v>883</v>
      </c>
      <c r="H10" s="1">
        <v>8591.21792768422</v>
      </c>
      <c r="I10" s="3">
        <v>8641.21792768422</v>
      </c>
    </row>
    <row r="11" spans="1:9">
      <c r="A11" s="2">
        <v>880</v>
      </c>
      <c r="G11">
        <v>882</v>
      </c>
      <c r="H11" s="1">
        <v>8541.21792768422</v>
      </c>
      <c r="I11" s="3">
        <v>8641.21792768422</v>
      </c>
    </row>
    <row r="12" spans="1:9">
      <c r="A12" s="2">
        <v>879</v>
      </c>
      <c r="G12">
        <v>881</v>
      </c>
      <c r="H12" s="1">
        <v>8491.21792768422</v>
      </c>
      <c r="I12" s="3">
        <v>8641.21792768422</v>
      </c>
    </row>
    <row r="13" spans="1:9">
      <c r="A13" s="2">
        <v>878</v>
      </c>
      <c r="G13">
        <v>880</v>
      </c>
      <c r="H13" s="1">
        <v>8441.21792768422</v>
      </c>
      <c r="I13" s="3">
        <v>8641.21792768422</v>
      </c>
    </row>
    <row r="14" spans="1:9">
      <c r="A14" s="2">
        <v>877</v>
      </c>
      <c r="G14">
        <v>879</v>
      </c>
      <c r="H14" s="1">
        <v>8391.21792768422</v>
      </c>
      <c r="I14" s="3">
        <v>8641.21792768422</v>
      </c>
    </row>
    <row r="15" spans="1:9">
      <c r="A15" s="2">
        <v>876</v>
      </c>
      <c r="G15">
        <v>878</v>
      </c>
      <c r="H15" s="1">
        <v>8078.93950970718</v>
      </c>
      <c r="I15" s="3">
        <v>8078.93950970718</v>
      </c>
    </row>
    <row r="16" spans="1:9">
      <c r="A16" s="2">
        <v>875</v>
      </c>
      <c r="G16">
        <v>877</v>
      </c>
      <c r="H16" s="1">
        <v>8038.93950970718</v>
      </c>
      <c r="I16" s="3">
        <v>8078.93950970718</v>
      </c>
    </row>
    <row r="17" spans="1:9">
      <c r="A17" s="2">
        <v>874</v>
      </c>
      <c r="G17">
        <v>876</v>
      </c>
      <c r="H17" s="1">
        <v>7998.93950970718</v>
      </c>
      <c r="I17" s="3">
        <v>8078.93950970718</v>
      </c>
    </row>
    <row r="18" spans="1:9">
      <c r="A18" s="2">
        <v>873</v>
      </c>
      <c r="G18">
        <v>875</v>
      </c>
      <c r="H18" s="1">
        <v>7647.8618106174</v>
      </c>
      <c r="I18" s="3">
        <v>7647.8618106174</v>
      </c>
    </row>
    <row r="19" spans="1:9">
      <c r="A19" s="2">
        <v>872</v>
      </c>
      <c r="G19">
        <v>874</v>
      </c>
      <c r="H19" s="1">
        <v>7617.8618106174</v>
      </c>
      <c r="I19" s="3">
        <v>7284.75955322357</v>
      </c>
    </row>
    <row r="20" spans="1:9">
      <c r="A20" s="2">
        <v>871</v>
      </c>
      <c r="G20">
        <v>873</v>
      </c>
      <c r="H20" s="1">
        <v>7587.8618106174</v>
      </c>
      <c r="I20" s="3">
        <v>6965.13537815279</v>
      </c>
    </row>
    <row r="21" spans="1:9">
      <c r="A21" s="2">
        <v>870</v>
      </c>
      <c r="G21">
        <v>872</v>
      </c>
      <c r="H21" s="1">
        <v>7557.8618106174</v>
      </c>
      <c r="I21" s="3">
        <v>6676.42183342416</v>
      </c>
    </row>
    <row r="22" spans="1:9">
      <c r="A22" s="2">
        <v>869</v>
      </c>
      <c r="G22">
        <v>871</v>
      </c>
      <c r="H22" s="1">
        <v>7527.8618106174</v>
      </c>
      <c r="I22" s="3">
        <v>6411.15111031268</v>
      </c>
    </row>
    <row r="23" spans="1:9">
      <c r="A23" s="2">
        <v>868</v>
      </c>
      <c r="G23">
        <v>870</v>
      </c>
      <c r="H23" s="1">
        <v>7497.8618106174</v>
      </c>
      <c r="I23" s="3">
        <v>6164.45612149321</v>
      </c>
    </row>
    <row r="24" spans="1:9">
      <c r="A24" s="2">
        <v>867</v>
      </c>
      <c r="G24">
        <v>869</v>
      </c>
      <c r="H24" s="1">
        <v>7467.8618106174</v>
      </c>
      <c r="I24" s="3">
        <v>5932.95521266824</v>
      </c>
    </row>
    <row r="25" spans="1:9">
      <c r="A25" s="2">
        <v>866</v>
      </c>
      <c r="G25">
        <v>868</v>
      </c>
      <c r="H25" s="1">
        <v>7437.8618106174</v>
      </c>
      <c r="I25" s="3">
        <v>5714.1855234221</v>
      </c>
    </row>
    <row r="26" spans="1:9">
      <c r="A26" s="2">
        <v>865</v>
      </c>
      <c r="G26">
        <v>867</v>
      </c>
      <c r="H26" s="1">
        <v>7407.8618106174</v>
      </c>
      <c r="I26" s="3">
        <v>5506.2872677042</v>
      </c>
    </row>
    <row r="27" spans="1:9">
      <c r="A27" s="2">
        <v>864</v>
      </c>
      <c r="G27">
        <v>866</v>
      </c>
      <c r="H27" s="1">
        <v>5307.81516983604</v>
      </c>
      <c r="I27" s="3">
        <v>5307.81516983604</v>
      </c>
    </row>
    <row r="28" spans="1:9">
      <c r="A28" s="2">
        <v>863</v>
      </c>
      <c r="G28">
        <v>865</v>
      </c>
      <c r="H28" s="1">
        <v>5117.61955520519</v>
      </c>
      <c r="I28" s="3">
        <v>5117.61955520519</v>
      </c>
    </row>
    <row r="29" spans="1:9">
      <c r="A29" s="2">
        <v>862</v>
      </c>
      <c r="G29">
        <v>864</v>
      </c>
      <c r="H29" s="1">
        <v>4934.76801101081</v>
      </c>
      <c r="I29" s="3">
        <v>4934.76801101081</v>
      </c>
    </row>
    <row r="30" spans="1:9">
      <c r="A30" s="2">
        <v>861</v>
      </c>
      <c r="G30">
        <v>863</v>
      </c>
      <c r="H30" s="1">
        <v>4758.49188075468</v>
      </c>
      <c r="I30" s="3">
        <v>4758.49188075468</v>
      </c>
    </row>
    <row r="31" spans="1:9">
      <c r="A31" s="2">
        <v>860</v>
      </c>
      <c r="G31">
        <v>862</v>
      </c>
      <c r="H31" s="1">
        <v>4588.14859837963</v>
      </c>
      <c r="I31" s="3">
        <v>4588.14859837963</v>
      </c>
    </row>
    <row r="32" spans="1:9">
      <c r="A32" s="2">
        <v>859</v>
      </c>
      <c r="G32">
        <v>861</v>
      </c>
      <c r="H32" s="1">
        <v>4423.19448164124</v>
      </c>
      <c r="I32" s="3">
        <v>4423.19448164124</v>
      </c>
    </row>
    <row r="33" spans="1:9">
      <c r="A33" s="2">
        <v>858</v>
      </c>
      <c r="G33">
        <v>860</v>
      </c>
      <c r="H33" s="1">
        <v>4263.16463952087</v>
      </c>
      <c r="I33" s="3">
        <v>4263.16463952087</v>
      </c>
    </row>
    <row r="34" spans="1:9">
      <c r="A34" s="2">
        <v>857</v>
      </c>
      <c r="G34">
        <v>859</v>
      </c>
      <c r="H34" s="1">
        <v>4107.65784393325</v>
      </c>
      <c r="I34" s="3">
        <v>4107.65784393325</v>
      </c>
    </row>
    <row r="35" spans="1:9">
      <c r="A35" s="2">
        <v>856</v>
      </c>
      <c r="G35">
        <v>858</v>
      </c>
      <c r="H35" s="1">
        <v>3956.32494401382</v>
      </c>
      <c r="I35" s="3">
        <v>3956.32494401382</v>
      </c>
    </row>
    <row r="36" spans="1:9">
      <c r="A36" s="2">
        <v>855</v>
      </c>
      <c r="G36">
        <v>857</v>
      </c>
      <c r="H36" s="1">
        <v>3808.8598588137</v>
      </c>
      <c r="I36" s="3">
        <v>3808.8598588137</v>
      </c>
    </row>
    <row r="37" spans="1:9">
      <c r="A37" s="2">
        <v>854</v>
      </c>
      <c r="G37">
        <v>856</v>
      </c>
      <c r="H37" s="1">
        <v>3664.99247983574</v>
      </c>
      <c r="I37" s="3">
        <v>3664.99247983574</v>
      </c>
    </row>
    <row r="38" spans="1:9">
      <c r="A38" s="2">
        <v>853</v>
      </c>
      <c r="G38">
        <v>855</v>
      </c>
      <c r="H38" s="1">
        <v>3524.4830105591</v>
      </c>
      <c r="I38" s="3">
        <v>3524.4830105591</v>
      </c>
    </row>
    <row r="39" spans="1:9">
      <c r="A39" s="2">
        <v>852</v>
      </c>
      <c r="G39">
        <v>854</v>
      </c>
      <c r="H39" s="1">
        <v>3387.11740253857</v>
      </c>
      <c r="I39" s="3">
        <v>3387.11740253857</v>
      </c>
    </row>
    <row r="40" spans="1:9">
      <c r="A40" s="2">
        <v>851</v>
      </c>
      <c r="G40">
        <v>853</v>
      </c>
      <c r="H40" s="1">
        <v>3252.70363906035</v>
      </c>
      <c r="I40" s="3">
        <v>3252.70363906035</v>
      </c>
    </row>
    <row r="41" spans="1:9">
      <c r="A41" s="2">
        <v>850</v>
      </c>
      <c r="G41">
        <v>852</v>
      </c>
      <c r="H41" s="1">
        <v>3121.06868153481</v>
      </c>
      <c r="I41" s="3">
        <v>3121.06868153481</v>
      </c>
    </row>
    <row r="42" spans="1:9">
      <c r="A42" s="2">
        <v>849</v>
      </c>
      <c r="G42">
        <v>851</v>
      </c>
      <c r="H42" s="1">
        <v>2992.05593963225</v>
      </c>
      <c r="I42" s="3">
        <v>2992.05593963225</v>
      </c>
    </row>
    <row r="43" spans="1:9">
      <c r="A43" s="2">
        <v>848</v>
      </c>
      <c r="G43">
        <v>850</v>
      </c>
      <c r="H43" s="1">
        <v>2865.52315936223</v>
      </c>
      <c r="I43" s="3">
        <v>2865.52315936223</v>
      </c>
    </row>
    <row r="44" spans="1:9">
      <c r="A44" s="2">
        <v>847</v>
      </c>
      <c r="G44">
        <v>849</v>
      </c>
      <c r="H44" s="1">
        <v>2741.34064766638</v>
      </c>
      <c r="I44" s="3">
        <v>2741.34064766638</v>
      </c>
    </row>
    <row r="45" spans="1:9">
      <c r="A45" s="2">
        <v>846</v>
      </c>
      <c r="G45">
        <v>848</v>
      </c>
      <c r="H45" s="1">
        <v>2619.38977020771</v>
      </c>
      <c r="I45" s="3">
        <v>2619.38977020771</v>
      </c>
    </row>
    <row r="46" spans="1:9">
      <c r="A46" s="2">
        <v>845</v>
      </c>
      <c r="G46">
        <v>847</v>
      </c>
      <c r="H46" s="1">
        <v>2499.56167265676</v>
      </c>
      <c r="I46" s="3">
        <v>2499.56167265676</v>
      </c>
    </row>
    <row r="47" spans="1:9">
      <c r="A47" s="2">
        <v>844</v>
      </c>
      <c r="G47">
        <v>846</v>
      </c>
      <c r="H47" s="1">
        <v>2381.7561861204</v>
      </c>
      <c r="I47" s="3">
        <v>2381.7561861204</v>
      </c>
    </row>
    <row r="48" spans="1:9">
      <c r="A48" s="2">
        <v>843</v>
      </c>
      <c r="G48">
        <v>845</v>
      </c>
      <c r="H48" s="1">
        <v>2265.88088529658</v>
      </c>
      <c r="I48" s="3">
        <v>2265.88088529658</v>
      </c>
    </row>
    <row r="49" spans="1:9">
      <c r="A49" s="2">
        <v>842</v>
      </c>
      <c r="G49">
        <v>844</v>
      </c>
      <c r="H49" s="1">
        <v>2151.85027408387</v>
      </c>
      <c r="I49" s="3">
        <v>2151.85027408387</v>
      </c>
    </row>
    <row r="50" spans="1:9">
      <c r="A50" s="2">
        <v>841</v>
      </c>
      <c r="G50">
        <v>843</v>
      </c>
      <c r="H50" s="1">
        <v>2039.58507817308</v>
      </c>
      <c r="I50" s="3">
        <v>2039.58507817308</v>
      </c>
    </row>
    <row r="51" spans="1:9">
      <c r="A51" s="2">
        <v>840</v>
      </c>
      <c r="G51">
        <v>842</v>
      </c>
      <c r="H51" s="1">
        <v>1929.01162792546</v>
      </c>
      <c r="I51" s="3">
        <v>1929.01162792546</v>
      </c>
    </row>
    <row r="52" spans="1:9">
      <c r="A52" s="2">
        <v>839</v>
      </c>
      <c r="G52">
        <v>841</v>
      </c>
      <c r="H52" s="1">
        <v>1820.06131783673</v>
      </c>
      <c r="I52" s="3">
        <v>1820.06131783673</v>
      </c>
    </row>
    <row r="53" spans="1:9">
      <c r="A53" s="2">
        <v>838</v>
      </c>
      <c r="G53">
        <v>840</v>
      </c>
      <c r="H53" s="1">
        <v>1712.67013127812</v>
      </c>
      <c r="I53" s="3">
        <v>1712.67013127812</v>
      </c>
    </row>
    <row r="54" spans="1:9">
      <c r="A54" s="2">
        <v>837</v>
      </c>
      <c r="G54">
        <v>839</v>
      </c>
      <c r="H54" s="1">
        <v>1606.7782211275</v>
      </c>
      <c r="I54" s="3">
        <v>1606.7782211275</v>
      </c>
    </row>
    <row r="55" spans="1:9">
      <c r="A55" s="2">
        <v>836</v>
      </c>
      <c r="G55">
        <v>838</v>
      </c>
      <c r="H55" s="1">
        <v>1502.32953845939</v>
      </c>
      <c r="I55" s="3">
        <v>1502.32953845939</v>
      </c>
    </row>
    <row r="56" spans="1:9">
      <c r="A56" s="2">
        <v>835</v>
      </c>
      <c r="G56">
        <v>837</v>
      </c>
      <c r="H56" s="1">
        <v>1399.27150272661</v>
      </c>
      <c r="I56" s="3">
        <v>1399.27150272661</v>
      </c>
    </row>
    <row r="57" spans="1:9">
      <c r="A57" s="2">
        <v>834</v>
      </c>
      <c r="G57">
        <v>836</v>
      </c>
      <c r="H57" s="1">
        <v>1297.55470790237</v>
      </c>
      <c r="I57" s="3">
        <v>1297.55470790237</v>
      </c>
    </row>
    <row r="58" spans="1:9">
      <c r="A58" s="2">
        <v>833</v>
      </c>
      <c r="G58">
        <v>835</v>
      </c>
      <c r="H58" s="1">
        <v>1197.132659902</v>
      </c>
      <c r="I58" s="3">
        <v>1197.132659902</v>
      </c>
    </row>
    <row r="59" spans="1:9">
      <c r="A59" s="2">
        <v>832</v>
      </c>
      <c r="G59">
        <v>834</v>
      </c>
      <c r="H59" s="1">
        <v>1097.96154130714</v>
      </c>
      <c r="I59" s="3">
        <v>1097.96154130714</v>
      </c>
    </row>
    <row r="60" spans="1:9">
      <c r="A60" s="2">
        <v>831</v>
      </c>
      <c r="G60">
        <v>833</v>
      </c>
      <c r="H60" s="1">
        <v>1000</v>
      </c>
      <c r="I60" s="3">
        <v>1000</v>
      </c>
    </row>
    <row r="61" spans="1:9">
      <c r="A61" s="2">
        <v>830</v>
      </c>
      <c r="G61">
        <v>832</v>
      </c>
      <c r="H61" s="1">
        <v>920</v>
      </c>
      <c r="I61" s="3">
        <v>920</v>
      </c>
    </row>
    <row r="62" spans="1:9">
      <c r="A62" s="2">
        <v>829</v>
      </c>
      <c r="G62">
        <v>831</v>
      </c>
      <c r="H62" s="1">
        <v>903.397236207803</v>
      </c>
      <c r="I62" s="3">
        <v>903.397236207803</v>
      </c>
    </row>
    <row r="63" spans="1:9">
      <c r="A63" s="2">
        <v>828</v>
      </c>
      <c r="G63">
        <v>830</v>
      </c>
      <c r="H63" s="1">
        <v>886.985133105254</v>
      </c>
      <c r="I63" s="3">
        <v>886.985133105254</v>
      </c>
    </row>
    <row r="64" spans="1:9">
      <c r="A64" s="2">
        <v>827</v>
      </c>
      <c r="G64">
        <v>829</v>
      </c>
      <c r="H64" s="1">
        <v>870.757924885666</v>
      </c>
      <c r="I64" s="3">
        <v>870.757924885666</v>
      </c>
    </row>
    <row r="65" spans="1:9">
      <c r="A65" s="2">
        <v>826</v>
      </c>
      <c r="G65">
        <v>828</v>
      </c>
      <c r="H65" s="1">
        <v>854.710137059611</v>
      </c>
      <c r="I65" s="3">
        <v>854.710137059611</v>
      </c>
    </row>
    <row r="66" spans="1:9">
      <c r="A66" s="2">
        <v>825</v>
      </c>
      <c r="G66">
        <v>827</v>
      </c>
      <c r="H66" s="1">
        <v>838.836566204563</v>
      </c>
      <c r="I66" s="3">
        <v>838.836566204563</v>
      </c>
    </row>
    <row r="67" spans="1:9">
      <c r="A67" s="2">
        <v>824</v>
      </c>
      <c r="G67">
        <v>826</v>
      </c>
      <c r="H67" s="1">
        <v>823.132261490897</v>
      </c>
      <c r="I67" s="3">
        <v>823.132261490897</v>
      </c>
    </row>
    <row r="68" spans="1:9">
      <c r="A68" s="2">
        <v>823</v>
      </c>
      <c r="G68">
        <v>825</v>
      </c>
      <c r="H68" s="1">
        <v>807.592507797339</v>
      </c>
      <c r="I68" s="3">
        <v>807.592507797339</v>
      </c>
    </row>
    <row r="69" spans="1:9">
      <c r="A69" s="2">
        <v>822</v>
      </c>
      <c r="G69">
        <v>824</v>
      </c>
      <c r="H69" s="1">
        <v>792.212810251806</v>
      </c>
      <c r="I69" s="3">
        <v>792.212810251806</v>
      </c>
    </row>
    <row r="70" spans="1:9">
      <c r="A70" s="2">
        <v>821</v>
      </c>
      <c r="G70">
        <v>823</v>
      </c>
      <c r="H70" s="1">
        <v>776.988880053174</v>
      </c>
      <c r="I70" s="3">
        <v>776.988880053174</v>
      </c>
    </row>
    <row r="71" spans="1:9">
      <c r="A71" s="2">
        <v>820</v>
      </c>
      <c r="G71">
        <v>822</v>
      </c>
      <c r="H71" s="1">
        <v>761.916621446559</v>
      </c>
      <c r="I71" s="3">
        <v>761.916621446559</v>
      </c>
    </row>
    <row r="72" spans="1:9">
      <c r="A72" s="2">
        <v>819</v>
      </c>
      <c r="G72">
        <v>821</v>
      </c>
      <c r="H72" s="1">
        <v>746.992119739375</v>
      </c>
      <c r="I72" s="3">
        <v>746.992119739375</v>
      </c>
    </row>
    <row r="73" spans="1:9">
      <c r="A73" s="2">
        <v>818</v>
      </c>
      <c r="G73">
        <v>820</v>
      </c>
      <c r="H73" s="1">
        <v>732.211630258246</v>
      </c>
      <c r="I73" s="3">
        <v>732.211630258246</v>
      </c>
    </row>
    <row r="74" spans="1:9">
      <c r="A74" s="2">
        <v>817</v>
      </c>
      <c r="G74">
        <v>819</v>
      </c>
      <c r="H74" s="1">
        <v>717.571568158002</v>
      </c>
      <c r="I74" s="3">
        <v>717.571568158002</v>
      </c>
    </row>
    <row r="75" spans="1:9">
      <c r="A75" s="2">
        <v>816</v>
      </c>
      <c r="G75">
        <v>818</v>
      </c>
      <c r="H75" s="1">
        <v>703.0684990037</v>
      </c>
      <c r="I75" s="3">
        <v>703.0684990037</v>
      </c>
    </row>
    <row r="76" spans="1:9">
      <c r="A76" s="2">
        <v>815</v>
      </c>
      <c r="G76">
        <v>817</v>
      </c>
      <c r="H76" s="1">
        <v>688.699130055168</v>
      </c>
      <c r="I76" s="3">
        <v>688.699130055168</v>
      </c>
    </row>
    <row r="77" spans="1:9">
      <c r="A77" s="2">
        <v>814</v>
      </c>
      <c r="G77">
        <v>816</v>
      </c>
      <c r="H77" s="1">
        <v>674.460302191027</v>
      </c>
      <c r="I77" s="3">
        <v>674.460302191027</v>
      </c>
    </row>
    <row r="78" spans="1:9">
      <c r="A78" s="2">
        <v>813</v>
      </c>
      <c r="G78">
        <v>815</v>
      </c>
      <c r="H78" s="1">
        <v>660.348982415723</v>
      </c>
      <c r="I78" s="3">
        <v>660.348982415723</v>
      </c>
    </row>
    <row r="79" spans="1:9">
      <c r="A79" s="2">
        <v>812</v>
      </c>
      <c r="G79">
        <v>814</v>
      </c>
      <c r="H79" s="1">
        <v>646.362256898938</v>
      </c>
      <c r="I79" s="3">
        <v>646.362256898938</v>
      </c>
    </row>
    <row r="80" spans="1:9">
      <c r="A80" s="2">
        <v>811</v>
      </c>
      <c r="G80">
        <v>813</v>
      </c>
      <c r="H80" s="1">
        <v>632.497324501809</v>
      </c>
      <c r="I80" s="3">
        <v>632.497324501809</v>
      </c>
    </row>
    <row r="81" spans="1:9">
      <c r="A81" s="2">
        <v>810</v>
      </c>
      <c r="G81">
        <v>812</v>
      </c>
      <c r="H81" s="1">
        <v>618.751490748981</v>
      </c>
      <c r="I81" s="3">
        <v>618.751490748981</v>
      </c>
    </row>
    <row r="82" spans="1:9">
      <c r="A82" s="2">
        <v>809</v>
      </c>
      <c r="G82">
        <v>811</v>
      </c>
      <c r="H82" s="1">
        <v>605.122162209508</v>
      </c>
      <c r="I82" s="3">
        <v>605.122162209508</v>
      </c>
    </row>
    <row r="83" spans="1:9">
      <c r="A83" s="2">
        <v>808</v>
      </c>
      <c r="G83">
        <v>810</v>
      </c>
      <c r="H83" s="1">
        <v>591.60684125317</v>
      </c>
      <c r="I83" s="3">
        <v>591.60684125317</v>
      </c>
    </row>
    <row r="84" spans="1:9">
      <c r="A84" s="2">
        <v>807</v>
      </c>
      <c r="G84">
        <v>809</v>
      </c>
      <c r="H84" s="1">
        <v>578.20312115202</v>
      </c>
      <c r="I84" s="3">
        <v>578.20312115202</v>
      </c>
    </row>
    <row r="85" spans="1:9">
      <c r="A85" s="2">
        <v>806</v>
      </c>
      <c r="G85">
        <v>808</v>
      </c>
      <c r="H85" s="1">
        <v>564.908681499729</v>
      </c>
      <c r="I85" s="3">
        <v>564.908681499729</v>
      </c>
    </row>
    <row r="86" spans="1:9">
      <c r="A86" s="2">
        <v>805</v>
      </c>
      <c r="G86">
        <v>807</v>
      </c>
      <c r="H86" s="1">
        <v>551.721283923895</v>
      </c>
      <c r="I86" s="3">
        <v>551.721283923895</v>
      </c>
    </row>
    <row r="87" spans="1:9">
      <c r="A87" s="2">
        <v>804</v>
      </c>
      <c r="G87">
        <v>806</v>
      </c>
      <c r="H87" s="1">
        <v>538.638768068706</v>
      </c>
      <c r="I87" s="3">
        <v>538.638768068706</v>
      </c>
    </row>
    <row r="88" spans="1:9">
      <c r="A88" s="2">
        <v>803</v>
      </c>
      <c r="G88">
        <v>805</v>
      </c>
      <c r="H88" s="1">
        <v>525.659047827414</v>
      </c>
      <c r="I88" s="3">
        <v>525.659047827414</v>
      </c>
    </row>
    <row r="89" spans="1:9">
      <c r="A89" s="2">
        <v>802</v>
      </c>
      <c r="G89">
        <v>804</v>
      </c>
      <c r="H89" s="1">
        <v>512.780107805866</v>
      </c>
      <c r="I89" s="3">
        <v>512.780107805866</v>
      </c>
    </row>
    <row r="90" spans="1:9">
      <c r="A90" s="2">
        <v>801</v>
      </c>
      <c r="G90">
        <v>803</v>
      </c>
      <c r="H90" s="1">
        <v>500</v>
      </c>
      <c r="I90" s="3">
        <v>500</v>
      </c>
    </row>
    <row r="91" spans="1:9">
      <c r="A91" s="2">
        <v>800</v>
      </c>
      <c r="G91">
        <v>802</v>
      </c>
      <c r="H91" s="1">
        <v>490</v>
      </c>
      <c r="I91" s="3">
        <v>490</v>
      </c>
    </row>
    <row r="92" spans="1:9">
      <c r="A92" s="2">
        <v>799</v>
      </c>
      <c r="G92">
        <v>801</v>
      </c>
      <c r="H92" s="1">
        <v>488.325125202045</v>
      </c>
      <c r="I92" s="3">
        <v>488.325125202045</v>
      </c>
    </row>
    <row r="93" spans="1:9">
      <c r="A93" s="2">
        <v>798</v>
      </c>
      <c r="G93">
        <v>800</v>
      </c>
      <c r="H93" s="1">
        <v>486.662672520294</v>
      </c>
      <c r="I93" s="3">
        <v>486.662672520294</v>
      </c>
    </row>
    <row r="94" spans="1:9">
      <c r="A94" s="2">
        <v>797</v>
      </c>
      <c r="G94">
        <v>799</v>
      </c>
      <c r="H94" s="1">
        <v>485.012414712416</v>
      </c>
      <c r="I94" s="3">
        <v>485.012414712416</v>
      </c>
    </row>
    <row r="95" spans="1:9">
      <c r="A95" s="2">
        <v>796</v>
      </c>
      <c r="G95">
        <v>798</v>
      </c>
      <c r="H95" s="1">
        <v>483.374131652318</v>
      </c>
      <c r="I95" s="3">
        <v>483.374131652318</v>
      </c>
    </row>
    <row r="96" spans="1:9">
      <c r="A96" s="2">
        <v>795</v>
      </c>
      <c r="G96">
        <v>797</v>
      </c>
      <c r="H96" s="1">
        <v>481.747610020862</v>
      </c>
      <c r="I96" s="3">
        <v>481.747610020862</v>
      </c>
    </row>
    <row r="97" spans="1:9">
      <c r="A97" s="2">
        <v>794</v>
      </c>
      <c r="G97">
        <v>796</v>
      </c>
      <c r="H97" s="1">
        <v>480.132643013696</v>
      </c>
      <c r="I97" s="3">
        <v>480.132643013696</v>
      </c>
    </row>
    <row r="98" spans="1:9">
      <c r="A98" s="2">
        <v>793</v>
      </c>
      <c r="G98">
        <v>795</v>
      </c>
      <c r="H98" s="1">
        <v>478.529030065025</v>
      </c>
      <c r="I98" s="3">
        <v>478.529030065025</v>
      </c>
    </row>
    <row r="99" spans="1:9">
      <c r="A99" s="2">
        <v>792</v>
      </c>
      <c r="G99">
        <v>794</v>
      </c>
      <c r="H99" s="1">
        <v>476.93657658629</v>
      </c>
      <c r="I99" s="3">
        <v>476.93657658629</v>
      </c>
    </row>
    <row r="100" spans="1:9">
      <c r="A100" s="2">
        <v>791</v>
      </c>
      <c r="G100">
        <v>793</v>
      </c>
      <c r="H100" s="1">
        <v>475.355093718778</v>
      </c>
      <c r="I100" s="3">
        <v>475.355093718778</v>
      </c>
    </row>
    <row r="101" spans="1:9">
      <c r="A101" s="2">
        <v>790</v>
      </c>
      <c r="G101">
        <v>792</v>
      </c>
      <c r="H101" s="1">
        <v>473.784398099264</v>
      </c>
      <c r="I101" s="3">
        <v>473.784398099264</v>
      </c>
    </row>
    <row r="102" spans="1:9">
      <c r="A102" s="2">
        <v>789</v>
      </c>
      <c r="G102">
        <v>791</v>
      </c>
      <c r="H102" s="1">
        <v>472.224311637849</v>
      </c>
      <c r="I102" s="3">
        <v>472.224311637849</v>
      </c>
    </row>
    <row r="103" spans="1:9">
      <c r="A103" s="2">
        <v>788</v>
      </c>
      <c r="G103">
        <v>790</v>
      </c>
      <c r="H103" s="1">
        <v>470.674661307243</v>
      </c>
      <c r="I103" s="3">
        <v>470.674661307243</v>
      </c>
    </row>
    <row r="104" spans="1:9">
      <c r="A104" s="2">
        <v>787</v>
      </c>
      <c r="G104">
        <v>789</v>
      </c>
      <c r="H104" s="1">
        <v>469.13527894276</v>
      </c>
      <c r="I104" s="3">
        <v>469.13527894276</v>
      </c>
    </row>
    <row r="105" spans="1:9">
      <c r="A105" s="2">
        <v>786</v>
      </c>
      <c r="G105">
        <v>788</v>
      </c>
      <c r="H105" s="1">
        <v>467.606001052385</v>
      </c>
      <c r="I105" s="3">
        <v>467.606001052385</v>
      </c>
    </row>
    <row r="106" spans="1:9">
      <c r="A106" s="2">
        <v>785</v>
      </c>
      <c r="G106">
        <v>787</v>
      </c>
      <c r="H106" s="1">
        <v>466.086668636282</v>
      </c>
      <c r="I106" s="3">
        <v>466.086668636282</v>
      </c>
    </row>
    <row r="107" spans="1:9">
      <c r="A107" s="2">
        <v>784</v>
      </c>
      <c r="G107">
        <v>786</v>
      </c>
      <c r="H107" s="1">
        <v>464.577127015188</v>
      </c>
      <c r="I107" s="3">
        <v>464.577127015188</v>
      </c>
    </row>
    <row r="108" spans="1:9">
      <c r="A108" s="2">
        <v>783</v>
      </c>
      <c r="G108">
        <v>785</v>
      </c>
      <c r="H108" s="1">
        <v>463.077225667165</v>
      </c>
      <c r="I108" s="3">
        <v>463.077225667165</v>
      </c>
    </row>
    <row r="109" spans="1:9">
      <c r="A109" s="2">
        <v>782</v>
      </c>
      <c r="G109">
        <v>784</v>
      </c>
      <c r="H109" s="1">
        <v>461.586818072198</v>
      </c>
      <c r="I109" s="3">
        <v>461.586818072198</v>
      </c>
    </row>
    <row r="110" spans="1:9">
      <c r="A110" s="2">
        <v>781</v>
      </c>
      <c r="G110">
        <v>783</v>
      </c>
      <c r="H110" s="1">
        <v>460.10576156421</v>
      </c>
      <c r="I110" s="3">
        <v>460.10576156421</v>
      </c>
    </row>
    <row r="111" spans="1:9">
      <c r="A111" s="2">
        <v>780</v>
      </c>
      <c r="G111">
        <v>782</v>
      </c>
      <c r="H111" s="1">
        <v>458.633917190046</v>
      </c>
      <c r="I111" s="3">
        <v>458.633917190046</v>
      </c>
    </row>
    <row r="112" spans="1:9">
      <c r="A112" s="2">
        <v>779</v>
      </c>
      <c r="G112">
        <v>781</v>
      </c>
      <c r="H112" s="1">
        <v>457.171149575036</v>
      </c>
      <c r="I112" s="3">
        <v>457.171149575036</v>
      </c>
    </row>
    <row r="113" spans="1:9">
      <c r="A113" s="2">
        <v>778</v>
      </c>
      <c r="G113">
        <v>780</v>
      </c>
      <c r="H113" s="1">
        <v>455.71732679476</v>
      </c>
      <c r="I113" s="3">
        <v>455.71732679476</v>
      </c>
    </row>
    <row r="114" spans="1:9">
      <c r="A114" s="2">
        <v>777</v>
      </c>
      <c r="G114">
        <v>779</v>
      </c>
      <c r="H114" s="1">
        <v>454.272320252679</v>
      </c>
      <c r="I114" s="3">
        <v>454.272320252679</v>
      </c>
    </row>
    <row r="115" spans="1:9">
      <c r="A115" s="2">
        <v>776</v>
      </c>
      <c r="G115">
        <v>778</v>
      </c>
      <c r="H115" s="1">
        <v>452.836004563299</v>
      </c>
      <c r="I115" s="3">
        <v>452.836004563299</v>
      </c>
    </row>
    <row r="116" spans="1:9">
      <c r="A116" s="2">
        <v>775</v>
      </c>
      <c r="G116">
        <v>777</v>
      </c>
      <c r="H116" s="1">
        <v>451.408257440563</v>
      </c>
      <c r="I116" s="3">
        <v>451.408257440563</v>
      </c>
    </row>
    <row r="117" spans="1:9">
      <c r="A117" s="2">
        <v>774</v>
      </c>
      <c r="G117">
        <v>776</v>
      </c>
      <c r="H117" s="1">
        <v>449.988959591194</v>
      </c>
      <c r="I117" s="3">
        <v>449.988959591194</v>
      </c>
    </row>
    <row r="118" spans="1:9">
      <c r="A118" s="2">
        <v>773</v>
      </c>
      <c r="G118">
        <v>775</v>
      </c>
      <c r="H118" s="1">
        <v>448.577994612723</v>
      </c>
      <c r="I118" s="3">
        <v>448.577994612723</v>
      </c>
    </row>
    <row r="119" spans="1:9">
      <c r="A119" s="2">
        <v>772</v>
      </c>
      <c r="G119">
        <v>774</v>
      </c>
      <c r="H119" s="1">
        <v>447.175248895944</v>
      </c>
      <c r="I119" s="3">
        <v>447.175248895944</v>
      </c>
    </row>
    <row r="120" spans="1:9">
      <c r="A120" s="2">
        <v>771</v>
      </c>
      <c r="G120">
        <v>773</v>
      </c>
      <c r="H120" s="1">
        <v>445.780611531575</v>
      </c>
      <c r="I120" s="3">
        <v>445.780611531575</v>
      </c>
    </row>
    <row r="121" spans="1:9">
      <c r="A121" s="2">
        <v>770</v>
      </c>
      <c r="G121">
        <v>772</v>
      </c>
      <c r="H121" s="1">
        <v>444.393974220892</v>
      </c>
      <c r="I121" s="3">
        <v>444.393974220892</v>
      </c>
    </row>
    <row r="122" spans="1:9">
      <c r="A122" s="2">
        <v>769</v>
      </c>
      <c r="G122">
        <v>771</v>
      </c>
      <c r="H122" s="1">
        <v>443.015231190151</v>
      </c>
      <c r="I122" s="3">
        <v>443.015231190151</v>
      </c>
    </row>
    <row r="123" spans="1:9">
      <c r="A123" s="2">
        <v>768</v>
      </c>
      <c r="G123">
        <v>770</v>
      </c>
      <c r="H123" s="1">
        <v>441.644279108576</v>
      </c>
      <c r="I123" s="3">
        <v>441.644279108576</v>
      </c>
    </row>
    <row r="124" spans="1:9">
      <c r="A124" s="2">
        <v>767</v>
      </c>
      <c r="G124">
        <v>769</v>
      </c>
      <c r="H124" s="1">
        <v>440.281017009755</v>
      </c>
      <c r="I124" s="3">
        <v>440.281017009755</v>
      </c>
    </row>
    <row r="125" spans="1:9">
      <c r="A125" s="2">
        <v>766</v>
      </c>
      <c r="G125">
        <v>768</v>
      </c>
      <c r="H125" s="1">
        <v>438.925346216272</v>
      </c>
      <c r="I125" s="3">
        <v>438.925346216272</v>
      </c>
    </row>
    <row r="126" spans="1:9">
      <c r="A126" s="2">
        <v>765</v>
      </c>
      <c r="G126">
        <v>767</v>
      </c>
      <c r="H126" s="1">
        <v>437.577170267388</v>
      </c>
      <c r="I126" s="3">
        <v>437.577170267388</v>
      </c>
    </row>
    <row r="127" spans="1:9">
      <c r="A127" s="2">
        <v>764</v>
      </c>
      <c r="G127">
        <v>766</v>
      </c>
      <c r="H127" s="1">
        <v>436.236394849661</v>
      </c>
      <c r="I127" s="3">
        <v>436.236394849661</v>
      </c>
    </row>
    <row r="128" spans="1:9">
      <c r="A128" s="2">
        <v>763</v>
      </c>
      <c r="G128">
        <v>765</v>
      </c>
      <c r="H128" s="1">
        <v>434.902927730325</v>
      </c>
      <c r="I128" s="3">
        <v>434.902927730325</v>
      </c>
    </row>
    <row r="129" spans="1:9">
      <c r="A129" s="2">
        <v>762</v>
      </c>
      <c r="G129">
        <v>764</v>
      </c>
      <c r="H129" s="1">
        <v>433.576678693312</v>
      </c>
      <c r="I129" s="3">
        <v>433.576678693312</v>
      </c>
    </row>
    <row r="130" spans="1:9">
      <c r="A130" s="2">
        <v>761</v>
      </c>
      <c r="G130">
        <v>763</v>
      </c>
      <c r="H130" s="1">
        <v>432.257559477794</v>
      </c>
      <c r="I130" s="3">
        <v>432.257559477794</v>
      </c>
    </row>
    <row r="131" spans="1:9">
      <c r="A131" s="2">
        <v>760</v>
      </c>
      <c r="G131">
        <v>762</v>
      </c>
      <c r="H131" s="1">
        <v>430.945483719104</v>
      </c>
      <c r="I131" s="3">
        <v>430.945483719104</v>
      </c>
    </row>
    <row r="132" spans="1:9">
      <c r="A132" s="2">
        <v>759</v>
      </c>
      <c r="G132">
        <v>761</v>
      </c>
      <c r="H132" s="1">
        <v>429.640366891954</v>
      </c>
      <c r="I132" s="3">
        <v>429.640366891954</v>
      </c>
    </row>
    <row r="133" spans="1:9">
      <c r="A133" s="2">
        <v>758</v>
      </c>
      <c r="G133">
        <v>760</v>
      </c>
      <c r="H133" s="1">
        <v>428.342126255815</v>
      </c>
      <c r="I133" s="3">
        <v>428.342126255815</v>
      </c>
    </row>
    <row r="134" spans="1:9">
      <c r="A134" s="2">
        <v>757</v>
      </c>
      <c r="G134">
        <v>759</v>
      </c>
      <c r="H134" s="1">
        <v>427.050680802367</v>
      </c>
      <c r="I134" s="3">
        <v>427.050680802367</v>
      </c>
    </row>
    <row r="135" spans="1:9">
      <c r="A135" s="2">
        <v>756</v>
      </c>
      <c r="G135">
        <v>758</v>
      </c>
      <c r="H135" s="1">
        <v>425.76595120494</v>
      </c>
      <c r="I135" s="3">
        <v>425.76595120494</v>
      </c>
    </row>
    <row r="136" spans="1:9">
      <c r="A136" s="2">
        <v>755</v>
      </c>
      <c r="G136">
        <v>757</v>
      </c>
      <c r="H136" s="1">
        <v>424.487859769828</v>
      </c>
      <c r="I136" s="3">
        <v>424.487859769828</v>
      </c>
    </row>
    <row r="137" spans="1:9">
      <c r="A137" s="2">
        <v>754</v>
      </c>
      <c r="G137">
        <v>756</v>
      </c>
      <c r="H137" s="1">
        <v>423.216330389409</v>
      </c>
      <c r="I137" s="3">
        <v>423.216330389409</v>
      </c>
    </row>
    <row r="138" spans="1:9">
      <c r="A138" s="2">
        <v>753</v>
      </c>
      <c r="G138">
        <v>755</v>
      </c>
      <c r="H138" s="1">
        <v>421.951288496988</v>
      </c>
      <c r="I138" s="3">
        <v>421.951288496988</v>
      </c>
    </row>
    <row r="139" spans="1:9">
      <c r="A139" s="2">
        <v>752</v>
      </c>
      <c r="G139">
        <v>754</v>
      </c>
      <c r="H139" s="1">
        <v>420.692661023283</v>
      </c>
      <c r="I139" s="3">
        <v>420.692661023283</v>
      </c>
    </row>
    <row r="140" spans="1:9">
      <c r="A140" s="2">
        <v>751</v>
      </c>
      <c r="G140">
        <v>753</v>
      </c>
      <c r="H140" s="1">
        <v>419.440376354475</v>
      </c>
      <c r="I140" s="3">
        <v>419.440376354475</v>
      </c>
    </row>
    <row r="141" spans="1:9">
      <c r="A141" s="2">
        <v>750</v>
      </c>
      <c r="G141">
        <v>752</v>
      </c>
      <c r="H141" s="1">
        <v>418.194364291775</v>
      </c>
      <c r="I141" s="3">
        <v>418.194364291775</v>
      </c>
    </row>
    <row r="142" spans="1:9">
      <c r="A142" s="2">
        <v>749</v>
      </c>
      <c r="G142">
        <v>751</v>
      </c>
      <c r="H142" s="1">
        <v>416.954556012412</v>
      </c>
      <c r="I142" s="3">
        <v>416.954556012412</v>
      </c>
    </row>
    <row r="143" spans="1:9">
      <c r="A143" s="2">
        <v>748</v>
      </c>
      <c r="G143">
        <v>750</v>
      </c>
      <c r="H143" s="1">
        <v>415.720884032005</v>
      </c>
      <c r="I143" s="3">
        <v>415.720884032005</v>
      </c>
    </row>
    <row r="144" spans="1:9">
      <c r="A144" s="2">
        <v>747</v>
      </c>
      <c r="G144">
        <v>749</v>
      </c>
      <c r="H144" s="1">
        <v>414.493282168254</v>
      </c>
      <c r="I144" s="3">
        <v>414.493282168254</v>
      </c>
    </row>
    <row r="145" spans="1:9">
      <c r="A145" s="2">
        <v>746</v>
      </c>
      <c r="G145">
        <v>748</v>
      </c>
      <c r="H145" s="1">
        <v>413.271685505881</v>
      </c>
      <c r="I145" s="3">
        <v>413.271685505881</v>
      </c>
    </row>
    <row r="146" spans="1:9">
      <c r="A146" s="2">
        <v>745</v>
      </c>
      <c r="G146">
        <v>747</v>
      </c>
      <c r="H146" s="1">
        <v>412.056030362786</v>
      </c>
      <c r="I146" s="3">
        <v>412.056030362786</v>
      </c>
    </row>
    <row r="147" spans="1:9">
      <c r="A147" s="2">
        <v>744</v>
      </c>
      <c r="G147">
        <v>746</v>
      </c>
      <c r="H147" s="1">
        <v>410.84625425736</v>
      </c>
      <c r="I147" s="3">
        <v>410.84625425736</v>
      </c>
    </row>
    <row r="148" spans="1:9">
      <c r="A148" s="2">
        <v>743</v>
      </c>
      <c r="G148">
        <v>745</v>
      </c>
      <c r="H148" s="1">
        <v>409.642295876901</v>
      </c>
      <c r="I148" s="3">
        <v>409.642295876901</v>
      </c>
    </row>
    <row r="149" spans="1:9">
      <c r="A149" s="2">
        <v>742</v>
      </c>
      <c r="G149">
        <v>744</v>
      </c>
      <c r="H149" s="1">
        <v>408.4440950471</v>
      </c>
      <c r="I149" s="3">
        <v>408.4440950471</v>
      </c>
    </row>
    <row r="150" spans="1:9">
      <c r="A150" s="2">
        <v>741</v>
      </c>
      <c r="G150">
        <v>743</v>
      </c>
      <c r="H150" s="1">
        <v>407.251592702539</v>
      </c>
      <c r="I150" s="3">
        <v>407.251592702539</v>
      </c>
    </row>
    <row r="151" spans="1:9">
      <c r="A151" s="2">
        <v>740</v>
      </c>
      <c r="G151">
        <v>742</v>
      </c>
      <c r="H151" s="1">
        <v>406.064730858174</v>
      </c>
      <c r="I151" s="3">
        <v>406.064730858174</v>
      </c>
    </row>
    <row r="152" spans="1:9">
      <c r="A152" s="2">
        <v>739</v>
      </c>
      <c r="G152">
        <v>741</v>
      </c>
      <c r="H152" s="1">
        <v>404.883452581754</v>
      </c>
      <c r="I152" s="3">
        <v>404.883452581754</v>
      </c>
    </row>
    <row r="153" spans="1:9">
      <c r="A153" s="2">
        <v>738</v>
      </c>
      <c r="G153">
        <v>740</v>
      </c>
      <c r="H153" s="1">
        <v>403.707701967138</v>
      </c>
      <c r="I153" s="3">
        <v>403.707701967138</v>
      </c>
    </row>
    <row r="154" spans="1:9">
      <c r="A154" s="2">
        <v>737</v>
      </c>
      <c r="G154">
        <v>739</v>
      </c>
      <c r="H154" s="1">
        <v>402.537424108487</v>
      </c>
      <c r="I154" s="3">
        <v>402.537424108487</v>
      </c>
    </row>
    <row r="155" spans="1:9">
      <c r="A155" s="2">
        <v>736</v>
      </c>
      <c r="G155">
        <v>738</v>
      </c>
      <c r="H155" s="1">
        <v>401.372565075273</v>
      </c>
      <c r="I155" s="3">
        <v>401.372565075273</v>
      </c>
    </row>
    <row r="156" spans="1:9">
      <c r="A156" s="2">
        <v>735</v>
      </c>
      <c r="G156">
        <v>737</v>
      </c>
      <c r="H156" s="1">
        <v>400.213071888103</v>
      </c>
      <c r="I156" s="3">
        <v>400.213071888103</v>
      </c>
    </row>
    <row r="157" spans="1:9">
      <c r="A157" s="2">
        <v>734</v>
      </c>
      <c r="G157">
        <v>736</v>
      </c>
      <c r="H157" s="1">
        <v>399.058892495297</v>
      </c>
      <c r="I157" s="3">
        <v>399.058892495297</v>
      </c>
    </row>
    <row r="158" spans="1:9">
      <c r="A158" s="2">
        <v>733</v>
      </c>
      <c r="G158">
        <v>735</v>
      </c>
      <c r="H158" s="1">
        <v>397.90997575021</v>
      </c>
      <c r="I158" s="3">
        <v>397.90997575021</v>
      </c>
    </row>
    <row r="159" spans="1:9">
      <c r="A159" s="2">
        <v>732</v>
      </c>
      <c r="G159">
        <v>734</v>
      </c>
      <c r="H159" s="1">
        <v>396.766271389269</v>
      </c>
      <c r="I159" s="3">
        <v>396.766271389269</v>
      </c>
    </row>
    <row r="160" spans="1:9">
      <c r="A160" s="2">
        <v>731</v>
      </c>
      <c r="G160">
        <v>733</v>
      </c>
      <c r="H160" s="1">
        <v>395.627730010683</v>
      </c>
      <c r="I160" s="3">
        <v>395.627730010683</v>
      </c>
    </row>
    <row r="161" spans="1:9">
      <c r="A161" s="2">
        <v>730</v>
      </c>
      <c r="G161">
        <v>732</v>
      </c>
      <c r="H161" s="1">
        <v>394.494303053814</v>
      </c>
      <c r="I161" s="3">
        <v>394.494303053814</v>
      </c>
    </row>
    <row r="162" spans="1:9">
      <c r="A162" s="2">
        <v>729</v>
      </c>
      <c r="G162">
        <v>731</v>
      </c>
      <c r="H162" s="1">
        <v>393.365942779186</v>
      </c>
      <c r="I162" s="3">
        <v>393.365942779186</v>
      </c>
    </row>
    <row r="163" spans="1:9">
      <c r="A163" s="2">
        <v>728</v>
      </c>
      <c r="G163">
        <v>730</v>
      </c>
      <c r="H163" s="1">
        <v>392.242602249093</v>
      </c>
      <c r="I163" s="3">
        <v>392.242602249093</v>
      </c>
    </row>
    <row r="164" spans="1:9">
      <c r="A164" s="2">
        <v>727</v>
      </c>
      <c r="G164">
        <v>729</v>
      </c>
      <c r="H164" s="1">
        <v>391.124235308803</v>
      </c>
      <c r="I164" s="3">
        <v>391.124235308803</v>
      </c>
    </row>
    <row r="165" spans="1:9">
      <c r="A165" s="2">
        <v>726</v>
      </c>
      <c r="G165">
        <v>728</v>
      </c>
      <c r="H165" s="1">
        <v>390.010796568317</v>
      </c>
      <c r="I165" s="3">
        <v>390.010796568317</v>
      </c>
    </row>
    <row r="166" spans="1:9">
      <c r="A166" s="2">
        <v>725</v>
      </c>
      <c r="G166">
        <v>727</v>
      </c>
      <c r="H166" s="1">
        <v>388.902241384683</v>
      </c>
      <c r="I166" s="3">
        <v>388.902241384683</v>
      </c>
    </row>
    <row r="167" spans="1:9">
      <c r="A167" s="2">
        <v>724</v>
      </c>
      <c r="G167">
        <v>726</v>
      </c>
      <c r="H167" s="1">
        <v>387.798525844824</v>
      </c>
      <c r="I167" s="3">
        <v>387.798525844824</v>
      </c>
    </row>
    <row r="168" spans="1:9">
      <c r="A168" s="2">
        <v>723</v>
      </c>
      <c r="G168">
        <v>725</v>
      </c>
      <c r="H168" s="1">
        <v>386.699606748879</v>
      </c>
      <c r="I168" s="3">
        <v>386.699606748879</v>
      </c>
    </row>
    <row r="169" spans="1:9">
      <c r="A169" s="2">
        <v>722</v>
      </c>
      <c r="G169">
        <v>724</v>
      </c>
      <c r="H169" s="1">
        <v>385.605441594028</v>
      </c>
      <c r="I169" s="3">
        <v>385.605441594028</v>
      </c>
    </row>
    <row r="170" spans="1:9">
      <c r="A170" s="2">
        <v>721</v>
      </c>
      <c r="G170">
        <v>723</v>
      </c>
      <c r="H170" s="1">
        <v>384.515988558788</v>
      </c>
      <c r="I170" s="3">
        <v>384.515988558788</v>
      </c>
    </row>
    <row r="171" spans="1:9">
      <c r="A171" s="2">
        <v>720</v>
      </c>
      <c r="G171">
        <v>722</v>
      </c>
      <c r="H171" s="1">
        <v>383.431206487762</v>
      </c>
      <c r="I171" s="3">
        <v>383.431206487762</v>
      </c>
    </row>
    <row r="172" spans="1:9">
      <c r="A172" s="2">
        <v>719</v>
      </c>
      <c r="G172">
        <v>721</v>
      </c>
      <c r="H172" s="1">
        <v>382.351054876824</v>
      </c>
      <c r="I172" s="3">
        <v>382.351054876824</v>
      </c>
    </row>
    <row r="173" spans="1:9">
      <c r="A173" s="2">
        <v>718</v>
      </c>
      <c r="G173">
        <v>720</v>
      </c>
      <c r="H173" s="1">
        <v>381.275493858733</v>
      </c>
      <c r="I173" s="3">
        <v>381.275493858733</v>
      </c>
    </row>
    <row r="174" spans="1:9">
      <c r="A174" s="2">
        <v>717</v>
      </c>
      <c r="G174">
        <v>719</v>
      </c>
      <c r="H174" s="1">
        <v>380.204484189142</v>
      </c>
      <c r="I174" s="3">
        <v>380.204484189142</v>
      </c>
    </row>
    <row r="175" spans="1:9">
      <c r="A175" s="2">
        <v>716</v>
      </c>
      <c r="G175">
        <v>718</v>
      </c>
      <c r="H175" s="1">
        <v>379.137987233017</v>
      </c>
      <c r="I175" s="3">
        <v>379.137987233017</v>
      </c>
    </row>
    <row r="176" spans="1:9">
      <c r="A176" s="2">
        <v>715</v>
      </c>
      <c r="G176">
        <v>717</v>
      </c>
      <c r="H176" s="1">
        <v>378.075964951422</v>
      </c>
      <c r="I176" s="3">
        <v>378.075964951422</v>
      </c>
    </row>
    <row r="177" spans="1:9">
      <c r="A177" s="2">
        <v>714</v>
      </c>
      <c r="G177">
        <v>716</v>
      </c>
      <c r="H177" s="1">
        <v>377.018379888676</v>
      </c>
      <c r="I177" s="3">
        <v>377.018379888676</v>
      </c>
    </row>
    <row r="178" spans="1:9">
      <c r="A178" s="2">
        <v>713</v>
      </c>
      <c r="G178">
        <v>715</v>
      </c>
      <c r="H178" s="1">
        <v>375.965195159869</v>
      </c>
      <c r="I178" s="3">
        <v>375.965195159869</v>
      </c>
    </row>
    <row r="179" spans="1:9">
      <c r="A179" s="2">
        <v>712</v>
      </c>
      <c r="G179">
        <v>714</v>
      </c>
      <c r="H179" s="1">
        <v>374.916374438715</v>
      </c>
      <c r="I179" s="3">
        <v>374.916374438715</v>
      </c>
    </row>
    <row r="180" spans="1:9">
      <c r="A180" s="2">
        <v>711</v>
      </c>
      <c r="G180">
        <v>713</v>
      </c>
      <c r="H180" s="1">
        <v>373.871881945737</v>
      </c>
      <c r="I180" s="3">
        <v>373.871881945737</v>
      </c>
    </row>
    <row r="181" spans="1:9">
      <c r="A181" s="2">
        <v>710</v>
      </c>
      <c r="G181">
        <v>712</v>
      </c>
      <c r="H181" s="1">
        <v>372.83168243678</v>
      </c>
      <c r="I181" s="3">
        <v>372.83168243678</v>
      </c>
    </row>
    <row r="182" spans="1:9">
      <c r="A182" s="2">
        <v>709</v>
      </c>
      <c r="G182">
        <v>711</v>
      </c>
      <c r="H182" s="1">
        <v>371.79574119182</v>
      </c>
      <c r="I182" s="3">
        <v>371.79574119182</v>
      </c>
    </row>
    <row r="183" spans="1:9">
      <c r="A183" s="2">
        <v>708</v>
      </c>
      <c r="G183">
        <v>710</v>
      </c>
      <c r="H183" s="1">
        <v>370.764024004086</v>
      </c>
      <c r="I183" s="3">
        <v>370.764024004086</v>
      </c>
    </row>
    <row r="184" spans="1:9">
      <c r="A184" s="2">
        <v>707</v>
      </c>
      <c r="G184">
        <v>709</v>
      </c>
      <c r="H184" s="1">
        <v>369.736497169464</v>
      </c>
      <c r="I184" s="3">
        <v>369.736497169464</v>
      </c>
    </row>
    <row r="185" spans="1:9">
      <c r="A185" s="2">
        <v>706</v>
      </c>
      <c r="G185">
        <v>708</v>
      </c>
      <c r="H185" s="1">
        <v>368.713127476186</v>
      </c>
      <c r="I185" s="3">
        <v>368.713127476186</v>
      </c>
    </row>
    <row r="186" spans="1:9">
      <c r="A186" s="2">
        <v>705</v>
      </c>
      <c r="G186">
        <v>707</v>
      </c>
      <c r="H186" s="1">
        <v>367.693882194786</v>
      </c>
      <c r="I186" s="3">
        <v>367.693882194786</v>
      </c>
    </row>
    <row r="187" spans="1:9">
      <c r="A187" s="2">
        <v>704</v>
      </c>
      <c r="G187">
        <v>706</v>
      </c>
      <c r="H187" s="1">
        <v>366.678729068321</v>
      </c>
      <c r="I187" s="3">
        <v>366.678729068321</v>
      </c>
    </row>
    <row r="188" spans="1:9">
      <c r="A188" s="2">
        <v>703</v>
      </c>
      <c r="G188">
        <v>705</v>
      </c>
      <c r="H188" s="1">
        <v>365.66763630285</v>
      </c>
      <c r="I188" s="3">
        <v>365.66763630285</v>
      </c>
    </row>
    <row r="189" spans="1:9">
      <c r="A189" s="2">
        <v>702</v>
      </c>
      <c r="G189">
        <v>704</v>
      </c>
      <c r="H189" s="1">
        <v>364.660572558151</v>
      </c>
      <c r="I189" s="3">
        <v>364.660572558151</v>
      </c>
    </row>
    <row r="190" spans="1:9">
      <c r="A190" s="2">
        <v>701</v>
      </c>
      <c r="G190">
        <v>703</v>
      </c>
      <c r="H190" s="1">
        <v>363.657506938686</v>
      </c>
      <c r="I190" s="3">
        <v>363.657506938686</v>
      </c>
    </row>
    <row r="191" spans="1:9">
      <c r="A191" s="2">
        <v>700</v>
      </c>
      <c r="G191">
        <v>702</v>
      </c>
      <c r="H191" s="1">
        <v>362.658408984791</v>
      </c>
      <c r="I191" s="3">
        <v>362.658408984791</v>
      </c>
    </row>
    <row r="192" spans="1:9">
      <c r="A192" s="2">
        <v>699</v>
      </c>
      <c r="G192">
        <v>701</v>
      </c>
      <c r="H192" s="1">
        <v>361.663248664088</v>
      </c>
      <c r="I192" s="3">
        <v>361.663248664088</v>
      </c>
    </row>
    <row r="193" spans="1:9">
      <c r="A193" s="2">
        <v>698</v>
      </c>
      <c r="G193">
        <v>700</v>
      </c>
      <c r="H193" s="1">
        <v>360.671996363123</v>
      </c>
      <c r="I193" s="3">
        <v>360.671996363123</v>
      </c>
    </row>
    <row r="194" spans="1:9">
      <c r="A194" s="2">
        <v>697</v>
      </c>
      <c r="G194">
        <v>699</v>
      </c>
      <c r="H194" s="1">
        <v>359.684622879207</v>
      </c>
      <c r="I194" s="3">
        <v>359.684622879207</v>
      </c>
    </row>
    <row r="195" spans="1:9">
      <c r="A195" s="2">
        <v>696</v>
      </c>
      <c r="G195">
        <v>698</v>
      </c>
      <c r="H195" s="1">
        <v>358.70109941246</v>
      </c>
      <c r="I195" s="3">
        <v>358.70109941246</v>
      </c>
    </row>
    <row r="196" spans="1:9">
      <c r="A196" s="2">
        <v>695</v>
      </c>
      <c r="G196">
        <v>697</v>
      </c>
      <c r="H196" s="1">
        <v>357.72139755806</v>
      </c>
      <c r="I196" s="3">
        <v>357.72139755806</v>
      </c>
    </row>
    <row r="197" spans="1:9">
      <c r="A197" s="2">
        <v>694</v>
      </c>
      <c r="G197">
        <v>696</v>
      </c>
      <c r="H197" s="1">
        <v>356.745489298675</v>
      </c>
      <c r="I197" s="3">
        <v>356.745489298675</v>
      </c>
    </row>
    <row r="198" spans="1:9">
      <c r="A198" s="2">
        <v>693</v>
      </c>
      <c r="G198">
        <v>695</v>
      </c>
      <c r="H198" s="1">
        <v>355.773346997088</v>
      </c>
      <c r="I198" s="3">
        <v>355.773346997088</v>
      </c>
    </row>
    <row r="199" spans="1:9">
      <c r="A199" s="2">
        <v>692</v>
      </c>
      <c r="G199">
        <v>694</v>
      </c>
      <c r="H199" s="1">
        <v>354.804943388997</v>
      </c>
      <c r="I199" s="3">
        <v>354.804943388997</v>
      </c>
    </row>
    <row r="200" spans="1:9">
      <c r="A200" s="2">
        <v>691</v>
      </c>
      <c r="G200">
        <v>693</v>
      </c>
      <c r="H200" s="1">
        <v>353.840251575996</v>
      </c>
      <c r="I200" s="3">
        <v>353.840251575996</v>
      </c>
    </row>
    <row r="201" spans="1:9">
      <c r="A201" s="2">
        <v>690</v>
      </c>
      <c r="G201">
        <v>692</v>
      </c>
      <c r="H201" s="1">
        <v>352.879245018717</v>
      </c>
      <c r="I201" s="3">
        <v>352.879245018717</v>
      </c>
    </row>
    <row r="202" spans="1:9">
      <c r="A202" s="2">
        <v>689</v>
      </c>
      <c r="G202">
        <v>691</v>
      </c>
      <c r="H202" s="1">
        <v>351.921897530148</v>
      </c>
      <c r="I202" s="3">
        <v>351.921897530148</v>
      </c>
    </row>
    <row r="203" spans="1:9">
      <c r="A203" s="2">
        <v>688</v>
      </c>
      <c r="G203">
        <v>690</v>
      </c>
      <c r="H203" s="1">
        <v>350.968183269101</v>
      </c>
      <c r="I203" s="3">
        <v>350.968183269101</v>
      </c>
    </row>
    <row r="204" spans="1:9">
      <c r="A204" s="2">
        <v>687</v>
      </c>
      <c r="G204">
        <v>689</v>
      </c>
      <c r="H204" s="1">
        <v>350.018076733841</v>
      </c>
      <c r="I204" s="3">
        <v>350.018076733841</v>
      </c>
    </row>
    <row r="205" spans="1:9">
      <c r="A205" s="2">
        <v>686</v>
      </c>
      <c r="G205">
        <v>688</v>
      </c>
      <c r="H205" s="1">
        <v>349.071552755863</v>
      </c>
      <c r="I205" s="3">
        <v>349.071552755863</v>
      </c>
    </row>
    <row r="206" spans="1:9">
      <c r="A206" s="2">
        <v>685</v>
      </c>
      <c r="G206">
        <v>687</v>
      </c>
      <c r="H206" s="1">
        <v>348.128586493819</v>
      </c>
      <c r="I206" s="3">
        <v>348.128586493819</v>
      </c>
    </row>
    <row r="207" spans="1:9">
      <c r="A207" s="2">
        <v>684</v>
      </c>
      <c r="G207">
        <v>686</v>
      </c>
      <c r="H207" s="1">
        <v>347.189153427582</v>
      </c>
      <c r="I207" s="3">
        <v>347.189153427582</v>
      </c>
    </row>
    <row r="208" spans="1:9">
      <c r="A208" s="2">
        <v>683</v>
      </c>
      <c r="G208">
        <v>685</v>
      </c>
      <c r="H208" s="1">
        <v>346.253229352456</v>
      </c>
      <c r="I208" s="3">
        <v>346.253229352456</v>
      </c>
    </row>
    <row r="209" spans="1:9">
      <c r="A209" s="2">
        <v>682</v>
      </c>
      <c r="G209">
        <v>684</v>
      </c>
      <c r="H209" s="1">
        <v>345.32079037351</v>
      </c>
      <c r="I209" s="3">
        <v>345.32079037351</v>
      </c>
    </row>
    <row r="210" spans="1:9">
      <c r="A210" s="2">
        <v>681</v>
      </c>
      <c r="G210">
        <v>683</v>
      </c>
      <c r="H210" s="1">
        <v>344.39181290005</v>
      </c>
      <c r="I210" s="3">
        <v>344.39181290005</v>
      </c>
    </row>
    <row r="211" spans="1:9">
      <c r="A211" s="2">
        <v>680</v>
      </c>
      <c r="G211">
        <v>682</v>
      </c>
      <c r="H211" s="1">
        <v>343.466273640221</v>
      </c>
      <c r="I211" s="3">
        <v>343.466273640221</v>
      </c>
    </row>
    <row r="212" spans="1:9">
      <c r="A212" s="2">
        <v>679</v>
      </c>
      <c r="G212">
        <v>681</v>
      </c>
      <c r="H212" s="1">
        <v>342.544149595717</v>
      </c>
      <c r="I212" s="3">
        <v>342.544149595717</v>
      </c>
    </row>
    <row r="213" spans="1:9">
      <c r="A213" s="2">
        <v>678</v>
      </c>
      <c r="G213">
        <v>680</v>
      </c>
      <c r="H213" s="1">
        <v>341.625418056632</v>
      </c>
      <c r="I213" s="3">
        <v>341.625418056632</v>
      </c>
    </row>
    <row r="214" spans="1:9">
      <c r="A214" s="2">
        <v>677</v>
      </c>
      <c r="G214">
        <v>679</v>
      </c>
      <c r="H214" s="1">
        <v>340.710056596409</v>
      </c>
      <c r="I214" s="3">
        <v>340.710056596409</v>
      </c>
    </row>
    <row r="215" spans="1:9">
      <c r="A215" s="2">
        <v>676</v>
      </c>
      <c r="G215">
        <v>678</v>
      </c>
      <c r="H215" s="1">
        <v>339.798043066914</v>
      </c>
      <c r="I215" s="3">
        <v>339.798043066914</v>
      </c>
    </row>
    <row r="216" spans="1:9">
      <c r="A216" s="2">
        <v>675</v>
      </c>
      <c r="G216">
        <v>677</v>
      </c>
      <c r="H216" s="1">
        <v>338.889355593614</v>
      </c>
      <c r="I216" s="3">
        <v>338.889355593614</v>
      </c>
    </row>
    <row r="217" spans="1:9">
      <c r="A217" s="2">
        <v>674</v>
      </c>
      <c r="G217">
        <v>676</v>
      </c>
      <c r="H217" s="1">
        <v>337.983972570866</v>
      </c>
      <c r="I217" s="3">
        <v>337.983972570866</v>
      </c>
    </row>
    <row r="218" spans="1:9">
      <c r="A218" s="2">
        <v>673</v>
      </c>
      <c r="G218">
        <v>675</v>
      </c>
      <c r="H218" s="1">
        <v>337.08187265731</v>
      </c>
      <c r="I218" s="3">
        <v>337.08187265731</v>
      </c>
    </row>
    <row r="219" spans="1:9">
      <c r="A219" s="2">
        <v>672</v>
      </c>
      <c r="G219">
        <v>674</v>
      </c>
      <c r="H219" s="1">
        <v>336.183034771359</v>
      </c>
      <c r="I219" s="3">
        <v>336.183034771359</v>
      </c>
    </row>
    <row r="220" spans="1:9">
      <c r="A220" s="2">
        <v>671</v>
      </c>
      <c r="G220">
        <v>673</v>
      </c>
      <c r="H220" s="1">
        <v>335.287438086795</v>
      </c>
      <c r="I220" s="3">
        <v>335.287438086795</v>
      </c>
    </row>
    <row r="221" spans="1:9">
      <c r="A221" s="2">
        <v>670</v>
      </c>
      <c r="G221">
        <v>672</v>
      </c>
      <c r="H221" s="1">
        <v>334.395062028453</v>
      </c>
      <c r="I221" s="3">
        <v>334.395062028453</v>
      </c>
    </row>
    <row r="222" spans="1:9">
      <c r="A222" s="2">
        <v>669</v>
      </c>
      <c r="G222">
        <v>671</v>
      </c>
      <c r="H222" s="1">
        <v>333.505886268009</v>
      </c>
      <c r="I222" s="3">
        <v>333.505886268009</v>
      </c>
    </row>
    <row r="223" spans="1:9">
      <c r="A223" s="2">
        <v>668</v>
      </c>
      <c r="G223">
        <v>670</v>
      </c>
      <c r="H223" s="1">
        <v>332.619890719847</v>
      </c>
      <c r="I223" s="3">
        <v>332.619890719847</v>
      </c>
    </row>
    <row r="224" spans="1:9">
      <c r="A224" s="2">
        <v>667</v>
      </c>
      <c r="G224">
        <v>669</v>
      </c>
      <c r="H224" s="1">
        <v>331.737055537024</v>
      </c>
      <c r="I224" s="3">
        <v>331.737055537024</v>
      </c>
    </row>
    <row r="225" spans="1:9">
      <c r="A225" s="2">
        <v>666</v>
      </c>
      <c r="G225">
        <v>668</v>
      </c>
      <c r="H225" s="1">
        <v>330.857361107321</v>
      </c>
      <c r="I225" s="3">
        <v>330.857361107321</v>
      </c>
    </row>
    <row r="226" spans="1:9">
      <c r="A226" s="2">
        <v>665</v>
      </c>
      <c r="G226">
        <v>667</v>
      </c>
      <c r="H226" s="1">
        <v>329.980788049367</v>
      </c>
      <c r="I226" s="3">
        <v>329.980788049367</v>
      </c>
    </row>
    <row r="227" spans="1:9">
      <c r="A227" s="2">
        <v>664</v>
      </c>
      <c r="G227">
        <v>666</v>
      </c>
      <c r="H227" s="1">
        <v>329.107317208865</v>
      </c>
      <c r="I227" s="3">
        <v>329.107317208865</v>
      </c>
    </row>
    <row r="228" spans="1:9">
      <c r="A228" s="2">
        <v>663</v>
      </c>
      <c r="G228">
        <v>665</v>
      </c>
      <c r="H228" s="1">
        <v>328.236929654873</v>
      </c>
      <c r="I228" s="3">
        <v>328.236929654873</v>
      </c>
    </row>
    <row r="229" spans="1:9">
      <c r="A229" s="2">
        <v>662</v>
      </c>
      <c r="G229">
        <v>664</v>
      </c>
      <c r="H229" s="1">
        <v>327.36960667619</v>
      </c>
      <c r="I229" s="3">
        <v>327.36960667619</v>
      </c>
    </row>
    <row r="230" spans="1:9">
      <c r="A230" s="2">
        <v>661</v>
      </c>
      <c r="G230">
        <v>663</v>
      </c>
      <c r="H230" s="1">
        <v>326.505329777792</v>
      </c>
      <c r="I230" s="3">
        <v>326.505329777792</v>
      </c>
    </row>
    <row r="231" spans="1:9">
      <c r="A231" s="2">
        <v>660</v>
      </c>
      <c r="G231">
        <v>662</v>
      </c>
      <c r="H231" s="1">
        <v>325.644080677361</v>
      </c>
      <c r="I231" s="3">
        <v>325.644080677361</v>
      </c>
    </row>
    <row r="232" spans="1:9">
      <c r="A232" s="2">
        <v>659</v>
      </c>
      <c r="G232">
        <v>661</v>
      </c>
      <c r="H232" s="1">
        <v>324.785841301875</v>
      </c>
      <c r="I232" s="3">
        <v>324.785841301875</v>
      </c>
    </row>
    <row r="233" spans="1:9">
      <c r="A233" s="2">
        <v>658</v>
      </c>
      <c r="G233">
        <v>660</v>
      </c>
      <c r="H233" s="1">
        <v>323.930593784276</v>
      </c>
      <c r="I233" s="3">
        <v>323.930593784276</v>
      </c>
    </row>
    <row r="234" spans="1:9">
      <c r="A234" s="2">
        <v>657</v>
      </c>
      <c r="G234">
        <v>659</v>
      </c>
      <c r="H234" s="1">
        <v>323.078320460198</v>
      </c>
      <c r="I234" s="3">
        <v>323.078320460198</v>
      </c>
    </row>
    <row r="235" spans="1:9">
      <c r="A235" s="2">
        <v>656</v>
      </c>
      <c r="G235">
        <v>658</v>
      </c>
      <c r="H235" s="1">
        <v>322.229003864767</v>
      </c>
      <c r="I235" s="3">
        <v>322.229003864767</v>
      </c>
    </row>
    <row r="236" spans="1:9">
      <c r="A236" s="2">
        <v>655</v>
      </c>
      <c r="G236">
        <v>657</v>
      </c>
      <c r="H236" s="1">
        <v>321.382626729469</v>
      </c>
      <c r="I236" s="3">
        <v>321.382626729469</v>
      </c>
    </row>
    <row r="237" spans="1:9">
      <c r="A237" s="2">
        <v>654</v>
      </c>
      <c r="G237">
        <v>656</v>
      </c>
      <c r="H237" s="1">
        <v>320.539171979072</v>
      </c>
      <c r="I237" s="3">
        <v>320.539171979072</v>
      </c>
    </row>
    <row r="238" spans="1:9">
      <c r="A238" s="2">
        <v>653</v>
      </c>
      <c r="G238">
        <v>655</v>
      </c>
      <c r="H238" s="1">
        <v>319.69862272862</v>
      </c>
      <c r="I238" s="3">
        <v>319.69862272862</v>
      </c>
    </row>
    <row r="239" spans="1:9">
      <c r="A239" s="2">
        <v>652</v>
      </c>
      <c r="G239">
        <v>654</v>
      </c>
      <c r="H239" s="1">
        <v>318.860962280479</v>
      </c>
      <c r="I239" s="3">
        <v>318.860962280479</v>
      </c>
    </row>
    <row r="240" spans="1:9">
      <c r="A240" s="2">
        <v>651</v>
      </c>
      <c r="G240">
        <v>653</v>
      </c>
      <c r="H240" s="1">
        <v>318.026174121451</v>
      </c>
      <c r="I240" s="3">
        <v>318.026174121451</v>
      </c>
    </row>
    <row r="241" spans="1:9">
      <c r="A241" s="2">
        <v>650</v>
      </c>
      <c r="G241">
        <v>652</v>
      </c>
      <c r="H241" s="1">
        <v>317.194241919935</v>
      </c>
      <c r="I241" s="3">
        <v>317.194241919935</v>
      </c>
    </row>
    <row r="242" spans="1:9">
      <c r="A242" s="2">
        <v>649</v>
      </c>
      <c r="G242">
        <v>651</v>
      </c>
      <c r="H242" s="1">
        <v>316.365149523151</v>
      </c>
      <c r="I242" s="3">
        <v>316.365149523151</v>
      </c>
    </row>
    <row r="243" spans="1:9">
      <c r="A243" s="2">
        <v>648</v>
      </c>
      <c r="G243">
        <v>650</v>
      </c>
      <c r="H243" s="1">
        <v>315.538880954418</v>
      </c>
      <c r="I243" s="3">
        <v>315.538880954418</v>
      </c>
    </row>
    <row r="244" spans="1:9">
      <c r="A244" s="2">
        <v>647</v>
      </c>
      <c r="G244">
        <v>649</v>
      </c>
      <c r="H244" s="1">
        <v>314.715420410483</v>
      </c>
      <c r="I244" s="3">
        <v>314.715420410483</v>
      </c>
    </row>
    <row r="245" spans="1:9">
      <c r="A245" s="2">
        <v>646</v>
      </c>
      <c r="G245">
        <v>648</v>
      </c>
      <c r="H245" s="1">
        <v>313.894752258907</v>
      </c>
      <c r="I245" s="3">
        <v>313.894752258907</v>
      </c>
    </row>
    <row r="246" spans="1:9">
      <c r="A246" s="2">
        <v>645</v>
      </c>
      <c r="G246">
        <v>647</v>
      </c>
      <c r="H246" s="1">
        <v>313.076861035492</v>
      </c>
      <c r="I246" s="3">
        <v>313.076861035492</v>
      </c>
    </row>
    <row r="247" spans="1:9">
      <c r="A247" s="2">
        <v>644</v>
      </c>
      <c r="G247">
        <v>646</v>
      </c>
      <c r="H247" s="1">
        <v>312.261731441768</v>
      </c>
      <c r="I247" s="3">
        <v>312.261731441768</v>
      </c>
    </row>
    <row r="248" spans="1:9">
      <c r="A248" s="2">
        <v>643</v>
      </c>
      <c r="G248">
        <v>645</v>
      </c>
      <c r="H248" s="1">
        <v>311.449348342527</v>
      </c>
      <c r="I248" s="3">
        <v>311.449348342527</v>
      </c>
    </row>
    <row r="249" spans="1:9">
      <c r="A249" s="2">
        <v>642</v>
      </c>
      <c r="G249">
        <v>644</v>
      </c>
      <c r="H249" s="1">
        <v>310.639696763396</v>
      </c>
      <c r="I249" s="3">
        <v>310.639696763396</v>
      </c>
    </row>
    <row r="250" spans="1:9">
      <c r="A250" s="2">
        <v>641</v>
      </c>
      <c r="G250">
        <v>643</v>
      </c>
      <c r="H250" s="1">
        <v>309.832761888467</v>
      </c>
      <c r="I250" s="3">
        <v>309.832761888467</v>
      </c>
    </row>
    <row r="251" spans="1:9">
      <c r="A251" s="2">
        <v>640</v>
      </c>
      <c r="G251">
        <v>642</v>
      </c>
      <c r="H251" s="1">
        <v>309.028529057965</v>
      </c>
      <c r="I251" s="3">
        <v>309.028529057965</v>
      </c>
    </row>
    <row r="252" spans="1:9">
      <c r="A252" s="2">
        <v>639</v>
      </c>
      <c r="G252">
        <v>641</v>
      </c>
      <c r="H252" s="1">
        <v>308.226983765964</v>
      </c>
      <c r="I252" s="3">
        <v>308.226983765964</v>
      </c>
    </row>
    <row r="253" spans="1:9">
      <c r="A253" s="2">
        <v>638</v>
      </c>
      <c r="G253">
        <v>640</v>
      </c>
      <c r="H253" s="1">
        <v>307.428111658142</v>
      </c>
      <c r="I253" s="3">
        <v>307.428111658142</v>
      </c>
    </row>
    <row r="254" spans="1:9">
      <c r="A254" s="2">
        <v>637</v>
      </c>
      <c r="G254">
        <v>639</v>
      </c>
      <c r="H254" s="1">
        <v>306.631898529584</v>
      </c>
      <c r="I254" s="3">
        <v>306.631898529584</v>
      </c>
    </row>
    <row r="255" spans="1:9">
      <c r="A255" s="2">
        <v>636</v>
      </c>
      <c r="G255">
        <v>638</v>
      </c>
      <c r="H255" s="1">
        <v>305.838330322622</v>
      </c>
      <c r="I255" s="3">
        <v>305.838330322622</v>
      </c>
    </row>
    <row r="256" spans="1:9">
      <c r="A256" s="2">
        <v>635</v>
      </c>
      <c r="G256">
        <v>637</v>
      </c>
      <c r="H256" s="1">
        <v>305.047393124712</v>
      </c>
      <c r="I256" s="3">
        <v>305.047393124712</v>
      </c>
    </row>
    <row r="257" spans="1:9">
      <c r="A257" s="2">
        <v>634</v>
      </c>
      <c r="G257">
        <v>636</v>
      </c>
      <c r="H257" s="1">
        <v>304.259073166362</v>
      </c>
      <c r="I257" s="3">
        <v>304.259073166362</v>
      </c>
    </row>
    <row r="258" spans="1:9">
      <c r="A258" s="2">
        <v>633</v>
      </c>
      <c r="G258">
        <v>635</v>
      </c>
      <c r="H258" s="1">
        <v>303.473356819085</v>
      </c>
      <c r="I258" s="3">
        <v>303.473356819085</v>
      </c>
    </row>
    <row r="259" spans="1:9">
      <c r="A259" s="2">
        <v>632</v>
      </c>
      <c r="G259">
        <v>634</v>
      </c>
      <c r="H259" s="1">
        <v>302.690230593395</v>
      </c>
      <c r="I259" s="3">
        <v>302.690230593395</v>
      </c>
    </row>
    <row r="260" spans="1:9">
      <c r="A260" s="2">
        <v>631</v>
      </c>
      <c r="G260">
        <v>633</v>
      </c>
      <c r="H260" s="1">
        <v>301.909681136845</v>
      </c>
      <c r="I260" s="3">
        <v>301.909681136845</v>
      </c>
    </row>
    <row r="261" spans="1:9">
      <c r="A261" s="2">
        <v>630</v>
      </c>
      <c r="G261">
        <v>632</v>
      </c>
      <c r="H261" s="1">
        <v>301.131695232092</v>
      </c>
      <c r="I261" s="3">
        <v>301.131695232092</v>
      </c>
    </row>
    <row r="262" spans="1:9">
      <c r="A262" s="2">
        <v>629</v>
      </c>
      <c r="G262">
        <v>631</v>
      </c>
      <c r="H262" s="1">
        <v>300.356259795002</v>
      </c>
      <c r="I262" s="3">
        <v>300.356259795002</v>
      </c>
    </row>
    <row r="263" spans="1:9">
      <c r="A263" s="2">
        <v>628</v>
      </c>
      <c r="G263">
        <v>630</v>
      </c>
      <c r="H263" s="1">
        <v>299.583361872788</v>
      </c>
      <c r="I263" s="3">
        <v>299.583361872788</v>
      </c>
    </row>
    <row r="264" spans="1:9">
      <c r="A264" s="2">
        <v>627</v>
      </c>
      <c r="G264">
        <v>629</v>
      </c>
      <c r="H264" s="1">
        <v>298.812988642183</v>
      </c>
      <c r="I264" s="3">
        <v>298.812988642183</v>
      </c>
    </row>
    <row r="265" spans="1:9">
      <c r="A265" s="2">
        <v>626</v>
      </c>
      <c r="G265">
        <v>628</v>
      </c>
      <c r="H265" s="1">
        <v>298.045127407645</v>
      </c>
      <c r="I265" s="3">
        <v>298.045127407645</v>
      </c>
    </row>
    <row r="266" spans="1:9">
      <c r="A266" s="2">
        <v>625</v>
      </c>
      <c r="G266">
        <v>627</v>
      </c>
      <c r="H266" s="1">
        <v>297.27976559959</v>
      </c>
      <c r="I266" s="3">
        <v>297.27976559959</v>
      </c>
    </row>
    <row r="267" spans="1:9">
      <c r="A267" s="2">
        <v>624</v>
      </c>
      <c r="G267">
        <v>626</v>
      </c>
      <c r="H267" s="1">
        <v>296.516890772667</v>
      </c>
      <c r="I267" s="3">
        <v>296.516890772667</v>
      </c>
    </row>
    <row r="268" spans="1:9">
      <c r="A268" s="2">
        <v>623</v>
      </c>
      <c r="G268">
        <v>625</v>
      </c>
      <c r="H268" s="1">
        <v>295.756490604049</v>
      </c>
      <c r="I268" s="3">
        <v>295.756490604049</v>
      </c>
    </row>
    <row r="269" spans="1:9">
      <c r="A269" s="2">
        <v>622</v>
      </c>
      <c r="G269">
        <v>624</v>
      </c>
      <c r="H269" s="1">
        <v>294.99855289177</v>
      </c>
      <c r="I269" s="3">
        <v>294.99855289177</v>
      </c>
    </row>
    <row r="270" spans="1:9">
      <c r="A270" s="2">
        <v>621</v>
      </c>
      <c r="G270">
        <v>623</v>
      </c>
      <c r="H270" s="1">
        <v>294.243065553077</v>
      </c>
      <c r="I270" s="3">
        <v>294.243065553077</v>
      </c>
    </row>
    <row r="271" spans="1:9">
      <c r="A271" s="2">
        <v>620</v>
      </c>
      <c r="G271">
        <v>622</v>
      </c>
      <c r="H271" s="1">
        <v>293.490016622821</v>
      </c>
      <c r="I271" s="3">
        <v>293.490016622821</v>
      </c>
    </row>
    <row r="272" spans="1:9">
      <c r="A272" s="2">
        <v>619</v>
      </c>
      <c r="G272">
        <v>621</v>
      </c>
      <c r="H272" s="1">
        <v>292.739394251869</v>
      </c>
      <c r="I272" s="3">
        <v>292.739394251869</v>
      </c>
    </row>
    <row r="273" spans="1:9">
      <c r="A273" s="2">
        <v>618</v>
      </c>
      <c r="G273">
        <v>620</v>
      </c>
      <c r="H273" s="1">
        <v>291.991186705552</v>
      </c>
      <c r="I273" s="3">
        <v>291.991186705552</v>
      </c>
    </row>
    <row r="274" spans="1:9">
      <c r="A274" s="2">
        <v>617</v>
      </c>
      <c r="G274">
        <v>619</v>
      </c>
      <c r="H274" s="1">
        <v>291.245382362128</v>
      </c>
      <c r="I274" s="3">
        <v>291.245382362128</v>
      </c>
    </row>
    <row r="275" spans="1:9">
      <c r="A275" s="2">
        <v>616</v>
      </c>
      <c r="G275">
        <v>618</v>
      </c>
      <c r="H275" s="1">
        <v>290.501969711287</v>
      </c>
      <c r="I275" s="3">
        <v>290.501969711287</v>
      </c>
    </row>
    <row r="276" spans="1:9">
      <c r="A276" s="2">
        <v>615</v>
      </c>
      <c r="G276">
        <v>617</v>
      </c>
      <c r="H276" s="1">
        <v>289.760937352662</v>
      </c>
      <c r="I276" s="3">
        <v>289.760937352662</v>
      </c>
    </row>
    <row r="277" spans="1:9">
      <c r="A277" s="2">
        <v>614</v>
      </c>
      <c r="G277">
        <v>616</v>
      </c>
      <c r="H277" s="1">
        <v>289.022273994389</v>
      </c>
      <c r="I277" s="3">
        <v>289.022273994389</v>
      </c>
    </row>
    <row r="278" spans="1:9">
      <c r="A278" s="2">
        <v>613</v>
      </c>
      <c r="G278">
        <v>615</v>
      </c>
      <c r="H278" s="1">
        <v>288.285968451668</v>
      </c>
      <c r="I278" s="3">
        <v>288.285968451668</v>
      </c>
    </row>
    <row r="279" spans="1:9">
      <c r="A279" s="2">
        <v>612</v>
      </c>
      <c r="G279">
        <v>614</v>
      </c>
      <c r="H279" s="1">
        <v>287.552009645366</v>
      </c>
      <c r="I279" s="3">
        <v>287.552009645366</v>
      </c>
    </row>
    <row r="280" spans="1:9">
      <c r="A280" s="2">
        <v>611</v>
      </c>
      <c r="G280">
        <v>613</v>
      </c>
      <c r="H280" s="1">
        <v>286.820386600636</v>
      </c>
      <c r="I280" s="3">
        <v>286.820386600636</v>
      </c>
    </row>
    <row r="281" spans="1:9">
      <c r="A281" s="2">
        <v>610</v>
      </c>
      <c r="G281">
        <v>612</v>
      </c>
      <c r="H281" s="1">
        <v>286.09108844556</v>
      </c>
      <c r="I281" s="3">
        <v>286.09108844556</v>
      </c>
    </row>
    <row r="282" spans="1:9">
      <c r="A282" s="2">
        <v>609</v>
      </c>
      <c r="G282">
        <v>611</v>
      </c>
      <c r="H282" s="1">
        <v>285.364104409814</v>
      </c>
      <c r="I282" s="3">
        <v>285.364104409814</v>
      </c>
    </row>
    <row r="283" spans="1:9">
      <c r="A283" s="2">
        <v>608</v>
      </c>
      <c r="G283">
        <v>610</v>
      </c>
      <c r="H283" s="1">
        <v>284.639423823359</v>
      </c>
      <c r="I283" s="3">
        <v>284.639423823359</v>
      </c>
    </row>
    <row r="284" spans="1:9">
      <c r="A284" s="2">
        <v>607</v>
      </c>
      <c r="G284">
        <v>609</v>
      </c>
      <c r="H284" s="1">
        <v>283.917036115151</v>
      </c>
      <c r="I284" s="3">
        <v>283.917036115151</v>
      </c>
    </row>
    <row r="285" spans="1:9">
      <c r="A285" s="2">
        <v>606</v>
      </c>
      <c r="G285">
        <v>608</v>
      </c>
      <c r="H285" s="1">
        <v>283.19693081187</v>
      </c>
      <c r="I285" s="3">
        <v>283.19693081187</v>
      </c>
    </row>
    <row r="286" spans="1:9">
      <c r="A286" s="2">
        <v>605</v>
      </c>
      <c r="G286">
        <v>607</v>
      </c>
      <c r="H286" s="1">
        <v>282.479097536679</v>
      </c>
      <c r="I286" s="3">
        <v>282.479097536679</v>
      </c>
    </row>
    <row r="287" spans="1:9">
      <c r="A287" s="2">
        <v>604</v>
      </c>
      <c r="G287">
        <v>606</v>
      </c>
      <c r="H287" s="1">
        <v>281.76352600799</v>
      </c>
      <c r="I287" s="3">
        <v>281.76352600799</v>
      </c>
    </row>
    <row r="288" spans="1:9">
      <c r="A288" s="2">
        <v>603</v>
      </c>
      <c r="G288">
        <v>605</v>
      </c>
      <c r="H288" s="1">
        <v>281.050206038264</v>
      </c>
      <c r="I288" s="3">
        <v>281.050206038264</v>
      </c>
    </row>
    <row r="289" spans="1:9">
      <c r="A289" s="2">
        <v>602</v>
      </c>
      <c r="G289">
        <v>604</v>
      </c>
      <c r="H289" s="1">
        <v>280.339127532819</v>
      </c>
      <c r="I289" s="3">
        <v>280.339127532819</v>
      </c>
    </row>
    <row r="290" spans="1:9">
      <c r="A290" s="2">
        <v>601</v>
      </c>
      <c r="G290">
        <v>603</v>
      </c>
      <c r="H290" s="1">
        <v>279.630280488668</v>
      </c>
      <c r="I290" s="3">
        <v>279.630280488668</v>
      </c>
    </row>
    <row r="291" spans="1:9">
      <c r="A291" s="2">
        <v>600</v>
      </c>
      <c r="G291">
        <v>602</v>
      </c>
      <c r="H291" s="1">
        <v>278.923654993367</v>
      </c>
      <c r="I291" s="3">
        <v>278.923654993367</v>
      </c>
    </row>
    <row r="292" spans="1:9">
      <c r="A292" s="2">
        <v>599</v>
      </c>
      <c r="G292">
        <v>601</v>
      </c>
      <c r="H292" s="1">
        <v>278.219241223887</v>
      </c>
      <c r="I292" s="3">
        <v>278.219241223887</v>
      </c>
    </row>
    <row r="293" spans="1:9">
      <c r="A293" s="2">
        <v>598</v>
      </c>
      <c r="G293">
        <v>600</v>
      </c>
      <c r="H293" s="1">
        <v>277.5170294455</v>
      </c>
      <c r="I293" s="3">
        <v>277.5170294455</v>
      </c>
    </row>
    <row r="294" spans="1:9">
      <c r="A294" s="2">
        <v>597</v>
      </c>
      <c r="G294">
        <v>599</v>
      </c>
      <c r="H294" s="1">
        <v>276.817010010689</v>
      </c>
      <c r="I294" s="3">
        <v>276.817010010689</v>
      </c>
    </row>
    <row r="295" spans="1:9">
      <c r="A295" s="2">
        <v>596</v>
      </c>
      <c r="G295">
        <v>598</v>
      </c>
      <c r="H295" s="1">
        <v>276.119173358071</v>
      </c>
      <c r="I295" s="3">
        <v>276.119173358071</v>
      </c>
    </row>
    <row r="296" spans="1:9">
      <c r="A296" s="2">
        <v>595</v>
      </c>
      <c r="G296">
        <v>597</v>
      </c>
      <c r="H296" s="1">
        <v>275.423510011334</v>
      </c>
      <c r="I296" s="3">
        <v>275.423510011334</v>
      </c>
    </row>
    <row r="297" spans="1:9">
      <c r="A297" s="2">
        <v>594</v>
      </c>
      <c r="G297">
        <v>596</v>
      </c>
      <c r="H297" s="1">
        <v>274.730010578202</v>
      </c>
      <c r="I297" s="3">
        <v>274.730010578202</v>
      </c>
    </row>
    <row r="298" spans="1:9">
      <c r="A298" s="2">
        <v>593</v>
      </c>
      <c r="G298">
        <v>595</v>
      </c>
      <c r="H298" s="1">
        <v>274.038665749403</v>
      </c>
      <c r="I298" s="3">
        <v>274.038665749403</v>
      </c>
    </row>
    <row r="299" spans="1:9">
      <c r="A299" s="2">
        <v>592</v>
      </c>
      <c r="G299">
        <v>594</v>
      </c>
      <c r="H299" s="1">
        <v>273.349466297663</v>
      </c>
      <c r="I299" s="3">
        <v>273.349466297663</v>
      </c>
    </row>
    <row r="300" spans="1:9">
      <c r="A300" s="2">
        <v>591</v>
      </c>
      <c r="G300">
        <v>593</v>
      </c>
      <c r="H300" s="1">
        <v>272.66240307671</v>
      </c>
      <c r="I300" s="3">
        <v>272.66240307671</v>
      </c>
    </row>
    <row r="301" spans="1:9">
      <c r="A301" s="2">
        <v>590</v>
      </c>
      <c r="G301">
        <v>592</v>
      </c>
      <c r="H301" s="1">
        <v>271.977467020302</v>
      </c>
      <c r="I301" s="3">
        <v>271.977467020302</v>
      </c>
    </row>
    <row r="302" spans="1:9">
      <c r="A302" s="2">
        <v>589</v>
      </c>
      <c r="G302">
        <v>591</v>
      </c>
      <c r="H302" s="1">
        <v>271.294649141255</v>
      </c>
      <c r="I302" s="3">
        <v>271.294649141255</v>
      </c>
    </row>
    <row r="303" spans="1:9">
      <c r="A303" s="2">
        <v>588</v>
      </c>
      <c r="G303">
        <v>590</v>
      </c>
      <c r="H303" s="1">
        <v>270.613940530504</v>
      </c>
      <c r="I303" s="3">
        <v>270.613940530504</v>
      </c>
    </row>
    <row r="304" spans="1:9">
      <c r="A304" s="2">
        <v>587</v>
      </c>
      <c r="G304">
        <v>589</v>
      </c>
      <c r="H304" s="1">
        <v>269.935332356165</v>
      </c>
      <c r="I304" s="3">
        <v>269.935332356165</v>
      </c>
    </row>
    <row r="305" spans="1:9">
      <c r="A305" s="2">
        <v>586</v>
      </c>
      <c r="G305">
        <v>588</v>
      </c>
      <c r="H305" s="1">
        <v>269.258815862618</v>
      </c>
      <c r="I305" s="3">
        <v>269.258815862618</v>
      </c>
    </row>
    <row r="306" spans="1:9">
      <c r="A306" s="2">
        <v>585</v>
      </c>
      <c r="G306">
        <v>587</v>
      </c>
      <c r="H306" s="1">
        <v>268.584382369604</v>
      </c>
      <c r="I306" s="3">
        <v>268.584382369604</v>
      </c>
    </row>
    <row r="307" spans="1:9">
      <c r="A307" s="2">
        <v>584</v>
      </c>
      <c r="G307">
        <v>586</v>
      </c>
      <c r="H307" s="1">
        <v>267.91202327133</v>
      </c>
      <c r="I307" s="3">
        <v>267.91202327133</v>
      </c>
    </row>
    <row r="308" spans="1:9">
      <c r="A308" s="2">
        <v>583</v>
      </c>
      <c r="G308">
        <v>585</v>
      </c>
      <c r="H308" s="1">
        <v>267.241730035598</v>
      </c>
      <c r="I308" s="3">
        <v>267.241730035598</v>
      </c>
    </row>
    <row r="309" spans="1:9">
      <c r="A309" s="2">
        <v>582</v>
      </c>
      <c r="G309">
        <v>584</v>
      </c>
      <c r="H309" s="1">
        <v>266.573494202939</v>
      </c>
      <c r="I309" s="3">
        <v>266.573494202939</v>
      </c>
    </row>
    <row r="310" spans="1:9">
      <c r="A310" s="2">
        <v>581</v>
      </c>
      <c r="G310">
        <v>583</v>
      </c>
      <c r="H310" s="1">
        <v>265.907307385761</v>
      </c>
      <c r="I310" s="3">
        <v>265.907307385761</v>
      </c>
    </row>
    <row r="311" spans="1:9">
      <c r="A311" s="2">
        <v>580</v>
      </c>
      <c r="G311">
        <v>582</v>
      </c>
      <c r="H311" s="1">
        <v>265.243161267512</v>
      </c>
      <c r="I311" s="3">
        <v>265.243161267512</v>
      </c>
    </row>
    <row r="312" spans="1:9">
      <c r="A312" s="2">
        <v>579</v>
      </c>
      <c r="G312">
        <v>581</v>
      </c>
      <c r="H312" s="1">
        <v>264.581047601858</v>
      </c>
      <c r="I312" s="3">
        <v>264.581047601858</v>
      </c>
    </row>
    <row r="313" spans="1:9">
      <c r="A313" s="2">
        <v>578</v>
      </c>
      <c r="G313">
        <v>580</v>
      </c>
      <c r="H313" s="1">
        <v>263.920958211868</v>
      </c>
      <c r="I313" s="3">
        <v>263.920958211868</v>
      </c>
    </row>
    <row r="314" spans="1:9">
      <c r="A314" s="2">
        <v>577</v>
      </c>
      <c r="G314">
        <v>579</v>
      </c>
      <c r="H314" s="1">
        <v>263.262884989215</v>
      </c>
      <c r="I314" s="3">
        <v>263.262884989215</v>
      </c>
    </row>
    <row r="315" spans="1:9">
      <c r="A315" s="2">
        <v>576</v>
      </c>
      <c r="G315">
        <v>578</v>
      </c>
      <c r="H315" s="1">
        <v>262.606819893386</v>
      </c>
      <c r="I315" s="3">
        <v>262.606819893386</v>
      </c>
    </row>
    <row r="316" spans="1:9">
      <c r="A316" s="2">
        <v>575</v>
      </c>
      <c r="G316">
        <v>577</v>
      </c>
      <c r="H316" s="1">
        <v>261.952754950907</v>
      </c>
      <c r="I316" s="3">
        <v>261.952754950907</v>
      </c>
    </row>
    <row r="317" spans="1:9">
      <c r="A317" s="2">
        <v>574</v>
      </c>
      <c r="G317">
        <v>576</v>
      </c>
      <c r="H317" s="1">
        <v>261.300682254578</v>
      </c>
      <c r="I317" s="3">
        <v>261.300682254578</v>
      </c>
    </row>
    <row r="318" spans="1:9">
      <c r="A318" s="2">
        <v>573</v>
      </c>
      <c r="G318">
        <v>575</v>
      </c>
      <c r="H318" s="1">
        <v>260.650593962718</v>
      </c>
      <c r="I318" s="3">
        <v>260.650593962718</v>
      </c>
    </row>
    <row r="319" spans="1:9">
      <c r="A319" s="2">
        <v>572</v>
      </c>
      <c r="G319">
        <v>574</v>
      </c>
      <c r="H319" s="1">
        <v>260.002482298424</v>
      </c>
      <c r="I319" s="3">
        <v>260.002482298424</v>
      </c>
    </row>
    <row r="320" spans="1:9">
      <c r="A320" s="2">
        <v>571</v>
      </c>
      <c r="G320">
        <v>573</v>
      </c>
      <c r="H320" s="1">
        <v>259.356339548839</v>
      </c>
      <c r="I320" s="3">
        <v>259.356339548839</v>
      </c>
    </row>
    <row r="321" spans="1:9">
      <c r="A321" s="2">
        <v>570</v>
      </c>
      <c r="G321">
        <v>572</v>
      </c>
      <c r="H321" s="1">
        <v>258.71215806443</v>
      </c>
      <c r="I321" s="3">
        <v>258.71215806443</v>
      </c>
    </row>
    <row r="322" spans="1:9">
      <c r="A322" s="2">
        <v>569</v>
      </c>
      <c r="G322">
        <v>571</v>
      </c>
      <c r="H322" s="1">
        <v>258.069930258278</v>
      </c>
      <c r="I322" s="3">
        <v>258.069930258278</v>
      </c>
    </row>
    <row r="323" spans="1:9">
      <c r="A323" s="2">
        <v>568</v>
      </c>
      <c r="G323">
        <v>570</v>
      </c>
      <c r="H323" s="1">
        <v>257.429648605379</v>
      </c>
      <c r="I323" s="3">
        <v>257.429648605379</v>
      </c>
    </row>
    <row r="324" spans="1:9">
      <c r="A324" s="2">
        <v>567</v>
      </c>
      <c r="G324">
        <v>569</v>
      </c>
      <c r="H324" s="1">
        <v>256.791305641952</v>
      </c>
      <c r="I324" s="3">
        <v>256.791305641952</v>
      </c>
    </row>
    <row r="325" spans="1:9">
      <c r="A325" s="2">
        <v>566</v>
      </c>
      <c r="G325">
        <v>568</v>
      </c>
      <c r="H325" s="1">
        <v>256.154893964763</v>
      </c>
      <c r="I325" s="3">
        <v>256.154893964763</v>
      </c>
    </row>
    <row r="326" spans="1:9">
      <c r="A326" s="2">
        <v>565</v>
      </c>
      <c r="G326">
        <v>567</v>
      </c>
      <c r="H326" s="1">
        <v>255.520406230448</v>
      </c>
      <c r="I326" s="3">
        <v>255.520406230448</v>
      </c>
    </row>
    <row r="327" spans="1:9">
      <c r="A327" s="2">
        <v>564</v>
      </c>
      <c r="G327">
        <v>566</v>
      </c>
      <c r="H327" s="1">
        <v>254.887835154861</v>
      </c>
      <c r="I327" s="3">
        <v>254.887835154861</v>
      </c>
    </row>
    <row r="328" spans="1:9">
      <c r="A328" s="2">
        <v>563</v>
      </c>
      <c r="G328">
        <v>565</v>
      </c>
      <c r="H328" s="1">
        <v>254.257173512415</v>
      </c>
      <c r="I328" s="3">
        <v>254.257173512415</v>
      </c>
    </row>
    <row r="329" spans="1:9">
      <c r="A329" s="2">
        <v>562</v>
      </c>
      <c r="G329">
        <v>564</v>
      </c>
      <c r="H329" s="1">
        <v>253.628414135446</v>
      </c>
      <c r="I329" s="3">
        <v>253.628414135446</v>
      </c>
    </row>
    <row r="330" spans="1:9">
      <c r="A330" s="2">
        <v>561</v>
      </c>
      <c r="G330">
        <v>563</v>
      </c>
      <c r="H330" s="1">
        <v>253.001549913579</v>
      </c>
      <c r="I330" s="3">
        <v>253.001549913579</v>
      </c>
    </row>
    <row r="331" spans="1:9">
      <c r="A331" s="2">
        <v>560</v>
      </c>
      <c r="G331">
        <v>562</v>
      </c>
      <c r="H331" s="1">
        <v>252.3765737931</v>
      </c>
      <c r="I331" s="3">
        <v>252.3765737931</v>
      </c>
    </row>
    <row r="332" spans="1:9">
      <c r="A332" s="2">
        <v>559</v>
      </c>
      <c r="G332">
        <v>561</v>
      </c>
      <c r="H332" s="1">
        <v>251.753478776349</v>
      </c>
      <c r="I332" s="3">
        <v>251.753478776349</v>
      </c>
    </row>
    <row r="333" spans="1:9">
      <c r="A333" s="2">
        <v>558</v>
      </c>
      <c r="G333">
        <v>560</v>
      </c>
      <c r="H333" s="1">
        <v>251.132257921107</v>
      </c>
      <c r="I333" s="3">
        <v>251.132257921107</v>
      </c>
    </row>
    <row r="334" spans="1:9">
      <c r="A334" s="2">
        <v>557</v>
      </c>
      <c r="G334">
        <v>559</v>
      </c>
      <c r="H334" s="1">
        <v>250.512904340002</v>
      </c>
      <c r="I334" s="3">
        <v>250.512904340002</v>
      </c>
    </row>
    <row r="335" spans="1:9">
      <c r="A335" s="2">
        <v>556</v>
      </c>
      <c r="G335">
        <v>558</v>
      </c>
      <c r="H335" s="1">
        <v>249.895411199917</v>
      </c>
      <c r="I335" s="3">
        <v>249.895411199917</v>
      </c>
    </row>
    <row r="336" spans="1:9">
      <c r="A336" s="2">
        <v>555</v>
      </c>
      <c r="G336">
        <v>557</v>
      </c>
      <c r="H336" s="1">
        <v>249.279771721413</v>
      </c>
      <c r="I336" s="3">
        <v>249.279771721413</v>
      </c>
    </row>
    <row r="337" spans="1:9">
      <c r="A337" s="2">
        <v>554</v>
      </c>
      <c r="G337">
        <v>556</v>
      </c>
      <c r="H337" s="1">
        <v>248.665979178153</v>
      </c>
      <c r="I337" s="3">
        <v>248.665979178153</v>
      </c>
    </row>
    <row r="338" spans="1:9">
      <c r="A338" s="2">
        <v>553</v>
      </c>
      <c r="G338">
        <v>555</v>
      </c>
      <c r="H338" s="1">
        <v>248.054026896336</v>
      </c>
      <c r="I338" s="3">
        <v>248.054026896336</v>
      </c>
    </row>
    <row r="339" spans="1:9">
      <c r="A339" s="2">
        <v>552</v>
      </c>
      <c r="G339">
        <v>554</v>
      </c>
      <c r="H339" s="1">
        <v>247.443908254144</v>
      </c>
      <c r="I339" s="3">
        <v>247.443908254144</v>
      </c>
    </row>
    <row r="340" spans="1:9">
      <c r="A340" s="2">
        <v>551</v>
      </c>
      <c r="G340">
        <v>553</v>
      </c>
      <c r="H340" s="1">
        <v>246.835616681187</v>
      </c>
      <c r="I340" s="3">
        <v>246.835616681187</v>
      </c>
    </row>
    <row r="341" spans="1:9">
      <c r="A341" s="2">
        <v>550</v>
      </c>
      <c r="G341">
        <v>552</v>
      </c>
      <c r="H341" s="1">
        <v>246.229145657968</v>
      </c>
      <c r="I341" s="3">
        <v>246.229145657968</v>
      </c>
    </row>
    <row r="342" spans="1:9">
      <c r="A342" s="2">
        <v>549</v>
      </c>
      <c r="G342">
        <v>551</v>
      </c>
      <c r="H342" s="1">
        <v>245.624488715341</v>
      </c>
      <c r="I342" s="3">
        <v>245.624488715341</v>
      </c>
    </row>
    <row r="343" spans="1:9">
      <c r="A343" s="2">
        <v>548</v>
      </c>
      <c r="G343">
        <v>550</v>
      </c>
      <c r="H343" s="1">
        <v>245.021639433988</v>
      </c>
      <c r="I343" s="3">
        <v>245.021639433988</v>
      </c>
    </row>
    <row r="344" spans="1:9">
      <c r="A344" s="2">
        <v>547</v>
      </c>
      <c r="G344">
        <v>549</v>
      </c>
      <c r="H344" s="1">
        <v>244.420591443901</v>
      </c>
      <c r="I344" s="3">
        <v>244.420591443901</v>
      </c>
    </row>
    <row r="345" spans="1:9">
      <c r="A345" s="2">
        <v>546</v>
      </c>
      <c r="G345">
        <v>548</v>
      </c>
      <c r="H345" s="1">
        <v>243.821338423863</v>
      </c>
      <c r="I345" s="3">
        <v>243.821338423863</v>
      </c>
    </row>
    <row r="346" spans="1:9">
      <c r="A346" s="2">
        <v>545</v>
      </c>
      <c r="G346">
        <v>547</v>
      </c>
      <c r="H346" s="1">
        <v>243.223874100946</v>
      </c>
      <c r="I346" s="3">
        <v>243.223874100946</v>
      </c>
    </row>
    <row r="347" spans="1:9">
      <c r="A347" s="2">
        <v>544</v>
      </c>
      <c r="G347">
        <v>546</v>
      </c>
      <c r="H347" s="1">
        <v>242.628192250014</v>
      </c>
      <c r="I347" s="3">
        <v>242.628192250014</v>
      </c>
    </row>
    <row r="348" spans="1:9">
      <c r="A348" s="2">
        <v>543</v>
      </c>
      <c r="G348">
        <v>545</v>
      </c>
      <c r="H348" s="1">
        <v>242.034286693223</v>
      </c>
      <c r="I348" s="3">
        <v>242.034286693223</v>
      </c>
    </row>
    <row r="349" spans="1:9">
      <c r="A349" s="2">
        <v>542</v>
      </c>
      <c r="G349">
        <v>544</v>
      </c>
      <c r="H349" s="1">
        <v>241.442151299544</v>
      </c>
      <c r="I349" s="3">
        <v>241.442151299544</v>
      </c>
    </row>
    <row r="350" spans="1:9">
      <c r="A350" s="2">
        <v>541</v>
      </c>
      <c r="G350">
        <v>543</v>
      </c>
      <c r="H350" s="1">
        <v>240.851779984277</v>
      </c>
      <c r="I350" s="3">
        <v>240.851779984277</v>
      </c>
    </row>
    <row r="351" spans="1:9">
      <c r="A351" s="2">
        <v>540</v>
      </c>
      <c r="G351">
        <v>542</v>
      </c>
      <c r="H351" s="1">
        <v>240.263166708582</v>
      </c>
      <c r="I351" s="3">
        <v>240.263166708582</v>
      </c>
    </row>
    <row r="352" spans="1:9">
      <c r="A352" s="2">
        <v>539</v>
      </c>
      <c r="G352">
        <v>541</v>
      </c>
      <c r="H352" s="1">
        <v>239.676305479009</v>
      </c>
      <c r="I352" s="3">
        <v>239.676305479009</v>
      </c>
    </row>
    <row r="353" spans="1:9">
      <c r="A353" s="2">
        <v>538</v>
      </c>
      <c r="G353">
        <v>540</v>
      </c>
      <c r="H353" s="1">
        <v>239.091190347041</v>
      </c>
      <c r="I353" s="3">
        <v>239.091190347041</v>
      </c>
    </row>
    <row r="354" spans="1:9">
      <c r="A354" s="2">
        <v>537</v>
      </c>
      <c r="G354">
        <v>539</v>
      </c>
      <c r="H354" s="1">
        <v>238.507815408639</v>
      </c>
      <c r="I354" s="3">
        <v>238.507815408639</v>
      </c>
    </row>
    <row r="355" spans="1:9">
      <c r="A355" s="2">
        <v>536</v>
      </c>
      <c r="G355">
        <v>538</v>
      </c>
      <c r="H355" s="1">
        <v>237.926174803789</v>
      </c>
      <c r="I355" s="3">
        <v>237.926174803789</v>
      </c>
    </row>
    <row r="356" spans="1:9">
      <c r="A356" s="2">
        <v>535</v>
      </c>
      <c r="G356">
        <v>537</v>
      </c>
      <c r="H356" s="1">
        <v>237.346262716067</v>
      </c>
      <c r="I356" s="3">
        <v>237.346262716067</v>
      </c>
    </row>
    <row r="357" spans="1:9">
      <c r="A357" s="2">
        <v>534</v>
      </c>
      <c r="G357">
        <v>536</v>
      </c>
      <c r="H357" s="1">
        <v>236.768073372196</v>
      </c>
      <c r="I357" s="3">
        <v>236.768073372196</v>
      </c>
    </row>
    <row r="358" spans="1:9">
      <c r="A358" s="2">
        <v>533</v>
      </c>
      <c r="G358">
        <v>535</v>
      </c>
      <c r="H358" s="1">
        <v>236.191601041618</v>
      </c>
      <c r="I358" s="3">
        <v>236.191601041618</v>
      </c>
    </row>
    <row r="359" spans="1:9">
      <c r="A359" s="2">
        <v>532</v>
      </c>
      <c r="G359">
        <v>534</v>
      </c>
      <c r="H359" s="1">
        <v>235.616840036069</v>
      </c>
      <c r="I359" s="3">
        <v>235.616840036069</v>
      </c>
    </row>
    <row r="360" spans="1:9">
      <c r="A360" s="2">
        <v>531</v>
      </c>
      <c r="G360">
        <v>533</v>
      </c>
      <c r="H360" s="1">
        <v>235.043784709156</v>
      </c>
      <c r="I360" s="3">
        <v>235.043784709156</v>
      </c>
    </row>
    <row r="361" spans="1:9">
      <c r="A361" s="2">
        <v>530</v>
      </c>
      <c r="G361">
        <v>532</v>
      </c>
      <c r="H361" s="1">
        <v>234.472429455948</v>
      </c>
      <c r="I361" s="3">
        <v>234.472429455948</v>
      </c>
    </row>
    <row r="362" spans="1:9">
      <c r="A362" s="2">
        <v>529</v>
      </c>
      <c r="G362">
        <v>531</v>
      </c>
      <c r="H362" s="1">
        <v>233.902768712561</v>
      </c>
      <c r="I362" s="3">
        <v>233.902768712561</v>
      </c>
    </row>
    <row r="363" spans="1:9">
      <c r="A363" s="2">
        <v>528</v>
      </c>
      <c r="G363">
        <v>530</v>
      </c>
      <c r="H363" s="1">
        <v>233.334796955758</v>
      </c>
      <c r="I363" s="3">
        <v>233.334796955758</v>
      </c>
    </row>
    <row r="364" spans="1:9">
      <c r="A364" s="2">
        <v>527</v>
      </c>
      <c r="G364">
        <v>529</v>
      </c>
      <c r="H364" s="1">
        <v>232.768508702549</v>
      </c>
      <c r="I364" s="3">
        <v>232.768508702549</v>
      </c>
    </row>
    <row r="365" spans="1:9">
      <c r="A365" s="2">
        <v>526</v>
      </c>
      <c r="G365">
        <v>528</v>
      </c>
      <c r="H365" s="1">
        <v>232.203898509799</v>
      </c>
      <c r="I365" s="3">
        <v>232.203898509799</v>
      </c>
    </row>
    <row r="366" spans="1:9">
      <c r="A366" s="2">
        <v>525</v>
      </c>
      <c r="G366">
        <v>527</v>
      </c>
      <c r="H366" s="1">
        <v>231.640960973837</v>
      </c>
      <c r="I366" s="3">
        <v>231.640960973837</v>
      </c>
    </row>
    <row r="367" spans="1:9">
      <c r="A367" s="2">
        <v>524</v>
      </c>
      <c r="G367">
        <v>526</v>
      </c>
      <c r="H367" s="1">
        <v>231.079690730075</v>
      </c>
      <c r="I367" s="3">
        <v>231.079690730075</v>
      </c>
    </row>
    <row r="368" spans="1:9">
      <c r="A368" s="2">
        <v>523</v>
      </c>
      <c r="G368">
        <v>525</v>
      </c>
      <c r="H368" s="1">
        <v>230.520082452627</v>
      </c>
      <c r="I368" s="3">
        <v>230.520082452627</v>
      </c>
    </row>
    <row r="369" spans="1:9">
      <c r="A369" s="2">
        <v>522</v>
      </c>
      <c r="G369">
        <v>524</v>
      </c>
      <c r="H369" s="1">
        <v>229.962130853939</v>
      </c>
      <c r="I369" s="3">
        <v>229.962130853939</v>
      </c>
    </row>
    <row r="370" spans="1:9">
      <c r="A370" s="2">
        <v>521</v>
      </c>
      <c r="G370">
        <v>523</v>
      </c>
      <c r="H370" s="1">
        <v>229.405830684414</v>
      </c>
      <c r="I370" s="3">
        <v>229.405830684414</v>
      </c>
    </row>
    <row r="371" spans="1:9">
      <c r="A371" s="2">
        <v>520</v>
      </c>
      <c r="G371">
        <v>522</v>
      </c>
      <c r="H371" s="1">
        <v>228.851176732053</v>
      </c>
      <c r="I371" s="3">
        <v>228.851176732053</v>
      </c>
    </row>
    <row r="372" spans="1:9">
      <c r="A372" s="2">
        <v>519</v>
      </c>
      <c r="G372">
        <v>521</v>
      </c>
      <c r="H372" s="1">
        <v>228.298163822092</v>
      </c>
      <c r="I372" s="3">
        <v>228.298163822092</v>
      </c>
    </row>
    <row r="373" spans="1:9">
      <c r="A373" s="2">
        <v>518</v>
      </c>
      <c r="G373">
        <v>520</v>
      </c>
      <c r="H373" s="1">
        <v>227.746786816648</v>
      </c>
      <c r="I373" s="3">
        <v>227.746786816648</v>
      </c>
    </row>
    <row r="374" spans="1:9">
      <c r="A374" s="2">
        <v>517</v>
      </c>
      <c r="G374">
        <v>519</v>
      </c>
      <c r="H374" s="1">
        <v>227.197040614368</v>
      </c>
      <c r="I374" s="3">
        <v>227.197040614368</v>
      </c>
    </row>
    <row r="375" spans="1:9">
      <c r="A375" s="2">
        <v>516</v>
      </c>
      <c r="G375">
        <v>518</v>
      </c>
      <c r="H375" s="1">
        <v>226.64892015008</v>
      </c>
      <c r="I375" s="3">
        <v>226.64892015008</v>
      </c>
    </row>
    <row r="376" spans="1:9">
      <c r="A376" s="2">
        <v>515</v>
      </c>
      <c r="G376">
        <v>517</v>
      </c>
      <c r="H376" s="1">
        <v>226.102420394456</v>
      </c>
      <c r="I376" s="3">
        <v>226.102420394456</v>
      </c>
    </row>
    <row r="377" spans="1:9">
      <c r="A377" s="2">
        <v>514</v>
      </c>
      <c r="G377">
        <v>516</v>
      </c>
      <c r="H377" s="1">
        <v>225.557536353668</v>
      </c>
      <c r="I377" s="3">
        <v>225.557536353668</v>
      </c>
    </row>
    <row r="378" spans="1:9">
      <c r="A378" s="2">
        <v>513</v>
      </c>
      <c r="G378">
        <v>515</v>
      </c>
      <c r="H378" s="1">
        <v>225.014263069057</v>
      </c>
      <c r="I378" s="3">
        <v>225.014263069057</v>
      </c>
    </row>
    <row r="379" spans="1:9">
      <c r="A379" s="2">
        <v>512</v>
      </c>
      <c r="G379">
        <v>514</v>
      </c>
      <c r="H379" s="1">
        <v>224.472595616806</v>
      </c>
      <c r="I379" s="3">
        <v>224.472595616806</v>
      </c>
    </row>
    <row r="380" spans="1:9">
      <c r="A380" s="2">
        <v>511</v>
      </c>
      <c r="G380">
        <v>513</v>
      </c>
      <c r="H380" s="1">
        <v>223.932529107607</v>
      </c>
      <c r="I380" s="3">
        <v>223.932529107607</v>
      </c>
    </row>
    <row r="381" spans="1:9">
      <c r="A381" s="2">
        <v>510</v>
      </c>
      <c r="G381">
        <v>512</v>
      </c>
      <c r="H381" s="1">
        <v>223.394058686346</v>
      </c>
      <c r="I381" s="3">
        <v>223.394058686346</v>
      </c>
    </row>
    <row r="382" spans="1:9">
      <c r="A382" s="2">
        <v>509</v>
      </c>
      <c r="G382">
        <v>511</v>
      </c>
      <c r="H382" s="1">
        <v>222.857179531785</v>
      </c>
      <c r="I382" s="3">
        <v>222.857179531785</v>
      </c>
    </row>
    <row r="383" spans="1:9">
      <c r="A383" s="2">
        <v>508</v>
      </c>
      <c r="G383">
        <v>510</v>
      </c>
      <c r="H383" s="1">
        <v>222.321886856242</v>
      </c>
      <c r="I383" s="3">
        <v>222.321886856242</v>
      </c>
    </row>
    <row r="384" spans="1:9">
      <c r="A384" s="2">
        <v>507</v>
      </c>
      <c r="G384">
        <v>509</v>
      </c>
      <c r="H384" s="1">
        <v>221.788175905287</v>
      </c>
      <c r="I384" s="3">
        <v>221.788175905287</v>
      </c>
    </row>
    <row r="385" spans="1:9">
      <c r="A385" s="2">
        <v>506</v>
      </c>
      <c r="G385">
        <v>508</v>
      </c>
      <c r="H385" s="1">
        <v>221.256041957435</v>
      </c>
      <c r="I385" s="3">
        <v>221.256041957435</v>
      </c>
    </row>
    <row r="386" spans="1:9">
      <c r="A386" s="2">
        <v>505</v>
      </c>
      <c r="G386">
        <v>507</v>
      </c>
      <c r="H386" s="1">
        <v>220.725480323839</v>
      </c>
      <c r="I386" s="3">
        <v>220.725480323839</v>
      </c>
    </row>
    <row r="387" spans="1:9">
      <c r="A387" s="2">
        <v>504</v>
      </c>
      <c r="G387">
        <v>506</v>
      </c>
      <c r="H387" s="1">
        <v>220.196486347996</v>
      </c>
      <c r="I387" s="3">
        <v>220.196486347996</v>
      </c>
    </row>
    <row r="388" spans="1:9">
      <c r="A388" s="2">
        <v>503</v>
      </c>
      <c r="G388">
        <v>505</v>
      </c>
      <c r="H388" s="1">
        <v>219.669055405449</v>
      </c>
      <c r="I388" s="3">
        <v>219.669055405449</v>
      </c>
    </row>
    <row r="389" spans="1:9">
      <c r="A389" s="2">
        <v>502</v>
      </c>
      <c r="G389">
        <v>504</v>
      </c>
      <c r="H389" s="1">
        <v>219.143182903497</v>
      </c>
      <c r="I389" s="3">
        <v>219.143182903497</v>
      </c>
    </row>
    <row r="390" spans="1:9">
      <c r="A390" s="2">
        <v>501</v>
      </c>
      <c r="G390">
        <v>503</v>
      </c>
      <c r="H390" s="1">
        <v>218.618864280903</v>
      </c>
      <c r="I390" s="3">
        <v>218.618864280903</v>
      </c>
    </row>
    <row r="391" spans="1:9">
      <c r="A391" s="2">
        <v>500</v>
      </c>
      <c r="G391">
        <v>502</v>
      </c>
      <c r="H391" s="1">
        <v>218.096095007614</v>
      </c>
      <c r="I391" s="3">
        <v>218.096095007614</v>
      </c>
    </row>
    <row r="392" spans="1:9">
      <c r="A392" s="2">
        <v>499</v>
      </c>
      <c r="G392">
        <v>501</v>
      </c>
      <c r="H392" s="1">
        <v>217.574870584477</v>
      </c>
      <c r="I392" s="3">
        <v>217.574870584477</v>
      </c>
    </row>
    <row r="393" spans="1:9">
      <c r="A393" s="2">
        <v>498</v>
      </c>
      <c r="G393">
        <v>500</v>
      </c>
      <c r="H393" s="1">
        <v>217.05518654296</v>
      </c>
      <c r="I393" s="3">
        <v>217.05518654296</v>
      </c>
    </row>
    <row r="394" spans="1:9">
      <c r="A394" s="2">
        <v>497</v>
      </c>
      <c r="G394">
        <v>499</v>
      </c>
      <c r="H394" s="1">
        <v>216.537038444876</v>
      </c>
      <c r="I394" s="3">
        <v>216.537038444876</v>
      </c>
    </row>
    <row r="395" spans="1:9">
      <c r="A395" s="2">
        <v>496</v>
      </c>
      <c r="G395">
        <v>498</v>
      </c>
      <c r="H395" s="1">
        <v>216.020421882118</v>
      </c>
      <c r="I395" s="3">
        <v>216.020421882118</v>
      </c>
    </row>
    <row r="396" spans="1:9">
      <c r="A396" s="2">
        <v>495</v>
      </c>
      <c r="G396">
        <v>497</v>
      </c>
      <c r="H396" s="1">
        <v>215.505332476383</v>
      </c>
      <c r="I396" s="3">
        <v>215.505332476383</v>
      </c>
    </row>
    <row r="397" spans="1:9">
      <c r="A397" s="2">
        <v>494</v>
      </c>
      <c r="G397">
        <v>496</v>
      </c>
      <c r="H397" s="1">
        <v>214.99176587891</v>
      </c>
      <c r="I397" s="3">
        <v>214.99176587891</v>
      </c>
    </row>
    <row r="398" spans="1:9">
      <c r="A398" s="2">
        <v>493</v>
      </c>
      <c r="G398">
        <v>495</v>
      </c>
      <c r="H398" s="1">
        <v>214.479717770218</v>
      </c>
      <c r="I398" s="3">
        <v>214.479717770218</v>
      </c>
    </row>
    <row r="399" spans="1:9">
      <c r="A399" s="2">
        <v>492</v>
      </c>
      <c r="G399">
        <v>494</v>
      </c>
      <c r="H399" s="1">
        <v>213.969183859846</v>
      </c>
      <c r="I399" s="3">
        <v>213.969183859846</v>
      </c>
    </row>
    <row r="400" spans="1:9">
      <c r="A400" s="2">
        <v>491</v>
      </c>
      <c r="G400">
        <v>493</v>
      </c>
      <c r="H400" s="1">
        <v>213.460159886098</v>
      </c>
      <c r="I400" s="3">
        <v>213.460159886098</v>
      </c>
    </row>
    <row r="401" spans="1:9">
      <c r="A401" s="2">
        <v>490</v>
      </c>
      <c r="G401">
        <v>492</v>
      </c>
      <c r="H401" s="1">
        <v>212.952641615788</v>
      </c>
      <c r="I401" s="3">
        <v>212.952641615788</v>
      </c>
    </row>
    <row r="402" spans="1:9">
      <c r="A402" s="2">
        <v>489</v>
      </c>
      <c r="G402">
        <v>491</v>
      </c>
      <c r="H402" s="1">
        <v>212.446624843993</v>
      </c>
      <c r="I402" s="3">
        <v>212.446624843993</v>
      </c>
    </row>
    <row r="403" spans="1:9">
      <c r="A403" s="2">
        <v>488</v>
      </c>
      <c r="G403">
        <v>490</v>
      </c>
      <c r="H403" s="1">
        <v>211.942105393802</v>
      </c>
      <c r="I403" s="3">
        <v>211.942105393802</v>
      </c>
    </row>
    <row r="404" spans="1:9">
      <c r="A404" s="2">
        <v>487</v>
      </c>
      <c r="G404">
        <v>489</v>
      </c>
      <c r="H404" s="1">
        <v>211.439079116073</v>
      </c>
      <c r="I404" s="3">
        <v>211.439079116073</v>
      </c>
    </row>
    <row r="405" spans="1:9">
      <c r="A405" s="2">
        <v>486</v>
      </c>
      <c r="G405">
        <v>488</v>
      </c>
      <c r="H405" s="1">
        <v>210.937541889195</v>
      </c>
      <c r="I405" s="3">
        <v>210.937541889195</v>
      </c>
    </row>
    <row r="406" spans="1:9">
      <c r="A406" s="2">
        <v>485</v>
      </c>
      <c r="G406">
        <v>487</v>
      </c>
      <c r="H406" s="1">
        <v>210.437489618841</v>
      </c>
      <c r="I406" s="3">
        <v>210.437489618841</v>
      </c>
    </row>
    <row r="407" spans="1:9">
      <c r="A407" s="2">
        <v>484</v>
      </c>
      <c r="G407">
        <v>486</v>
      </c>
      <c r="H407" s="1">
        <v>209.938918237742</v>
      </c>
      <c r="I407" s="3">
        <v>209.938918237742</v>
      </c>
    </row>
    <row r="408" spans="1:9">
      <c r="A408" s="2">
        <v>483</v>
      </c>
      <c r="G408">
        <v>485</v>
      </c>
      <c r="H408" s="1">
        <v>209.441823705444</v>
      </c>
      <c r="I408" s="3">
        <v>209.441823705444</v>
      </c>
    </row>
    <row r="409" spans="1:9">
      <c r="A409" s="2">
        <v>482</v>
      </c>
      <c r="G409">
        <v>484</v>
      </c>
      <c r="H409" s="1">
        <v>208.946202008084</v>
      </c>
      <c r="I409" s="3">
        <v>208.946202008084</v>
      </c>
    </row>
    <row r="410" spans="1:9">
      <c r="A410" s="2">
        <v>481</v>
      </c>
      <c r="G410">
        <v>483</v>
      </c>
      <c r="H410" s="1">
        <v>208.452049158159</v>
      </c>
      <c r="I410" s="3">
        <v>208.452049158159</v>
      </c>
    </row>
    <row r="411" spans="1:9">
      <c r="A411" s="2">
        <v>480</v>
      </c>
      <c r="G411">
        <v>482</v>
      </c>
      <c r="H411" s="1">
        <v>207.9593611943</v>
      </c>
      <c r="I411" s="3">
        <v>207.9593611943</v>
      </c>
    </row>
    <row r="412" spans="1:9">
      <c r="A412" s="2">
        <v>479</v>
      </c>
      <c r="G412">
        <v>481</v>
      </c>
      <c r="H412" s="1">
        <v>207.468134181053</v>
      </c>
      <c r="I412" s="3">
        <v>207.468134181053</v>
      </c>
    </row>
    <row r="413" spans="1:9">
      <c r="A413" s="2">
        <v>478</v>
      </c>
      <c r="G413">
        <v>480</v>
      </c>
      <c r="H413" s="1">
        <v>206.978364208652</v>
      </c>
      <c r="I413" s="3">
        <v>206.978364208652</v>
      </c>
    </row>
    <row r="414" spans="1:9">
      <c r="A414" s="2">
        <v>477</v>
      </c>
      <c r="G414">
        <v>479</v>
      </c>
      <c r="H414" s="1">
        <v>206.490047392806</v>
      </c>
      <c r="I414" s="3">
        <v>206.490047392806</v>
      </c>
    </row>
    <row r="415" spans="1:9">
      <c r="A415" s="2">
        <v>476</v>
      </c>
      <c r="G415">
        <v>478</v>
      </c>
      <c r="H415" s="1">
        <v>206.003179874483</v>
      </c>
      <c r="I415" s="3">
        <v>206.003179874483</v>
      </c>
    </row>
    <row r="416" spans="1:9">
      <c r="A416" s="2">
        <v>475</v>
      </c>
      <c r="G416">
        <v>477</v>
      </c>
      <c r="H416" s="1">
        <v>205.517757819693</v>
      </c>
      <c r="I416" s="3">
        <v>205.517757819693</v>
      </c>
    </row>
    <row r="417" spans="1:9">
      <c r="A417" s="2">
        <v>474</v>
      </c>
      <c r="G417">
        <v>476</v>
      </c>
      <c r="H417" s="1">
        <v>205.033777419284</v>
      </c>
      <c r="I417" s="3">
        <v>205.033777419284</v>
      </c>
    </row>
    <row r="418" spans="1:9">
      <c r="A418" s="2">
        <v>473</v>
      </c>
      <c r="G418">
        <v>475</v>
      </c>
      <c r="H418" s="1">
        <v>204.551234888726</v>
      </c>
      <c r="I418" s="3">
        <v>204.551234888726</v>
      </c>
    </row>
    <row r="419" spans="1:9">
      <c r="A419" s="2">
        <v>472</v>
      </c>
      <c r="G419">
        <v>474</v>
      </c>
      <c r="H419" s="1">
        <v>204.070126467912</v>
      </c>
      <c r="I419" s="3">
        <v>204.070126467912</v>
      </c>
    </row>
    <row r="420" spans="1:9">
      <c r="A420" s="2">
        <v>471</v>
      </c>
      <c r="G420">
        <v>473</v>
      </c>
      <c r="H420" s="1">
        <v>203.590448420948</v>
      </c>
      <c r="I420" s="3">
        <v>203.590448420948</v>
      </c>
    </row>
    <row r="421" spans="1:9">
      <c r="A421" s="2">
        <v>470</v>
      </c>
      <c r="G421">
        <v>472</v>
      </c>
      <c r="H421" s="1">
        <v>203.112197035956</v>
      </c>
      <c r="I421" s="3">
        <v>203.112197035956</v>
      </c>
    </row>
    <row r="422" spans="1:9">
      <c r="A422" s="2">
        <v>469</v>
      </c>
      <c r="G422">
        <v>471</v>
      </c>
      <c r="H422" s="1">
        <v>202.635368624872</v>
      </c>
      <c r="I422" s="3">
        <v>202.635368624872</v>
      </c>
    </row>
    <row r="423" spans="1:9">
      <c r="A423" s="2">
        <v>468</v>
      </c>
      <c r="G423">
        <v>470</v>
      </c>
      <c r="H423" s="1">
        <v>202.159959523251</v>
      </c>
      <c r="I423" s="3">
        <v>202.159959523251</v>
      </c>
    </row>
    <row r="424" spans="1:9">
      <c r="A424" s="2">
        <v>467</v>
      </c>
      <c r="G424">
        <v>469</v>
      </c>
      <c r="H424" s="1">
        <v>201.68596609007</v>
      </c>
      <c r="I424" s="3">
        <v>201.68596609007</v>
      </c>
    </row>
    <row r="425" spans="1:9">
      <c r="A425" s="2">
        <v>466</v>
      </c>
      <c r="G425">
        <v>468</v>
      </c>
      <c r="H425" s="1">
        <v>201.213384707536</v>
      </c>
      <c r="I425" s="3">
        <v>201.213384707536</v>
      </c>
    </row>
    <row r="426" spans="1:9">
      <c r="A426" s="2">
        <v>465</v>
      </c>
      <c r="G426">
        <v>467</v>
      </c>
      <c r="H426" s="1">
        <v>200.742211780896</v>
      </c>
      <c r="I426" s="3">
        <v>200.742211780896</v>
      </c>
    </row>
    <row r="427" spans="1:9">
      <c r="A427" s="2">
        <v>464</v>
      </c>
      <c r="G427">
        <v>466</v>
      </c>
      <c r="H427" s="1">
        <v>200.272443738249</v>
      </c>
      <c r="I427" s="3">
        <v>200.272443738249</v>
      </c>
    </row>
    <row r="428" spans="1:9">
      <c r="A428" s="2">
        <v>463</v>
      </c>
      <c r="G428">
        <v>465</v>
      </c>
      <c r="H428" s="1">
        <v>199.804077030354</v>
      </c>
      <c r="I428" s="3">
        <v>199.804077030354</v>
      </c>
    </row>
    <row r="429" spans="1:9">
      <c r="A429" s="2">
        <v>462</v>
      </c>
      <c r="G429">
        <v>464</v>
      </c>
      <c r="H429" s="1">
        <v>199.337108130455</v>
      </c>
      <c r="I429" s="3">
        <v>199.337108130455</v>
      </c>
    </row>
    <row r="430" spans="1:9">
      <c r="A430" s="2">
        <v>461</v>
      </c>
      <c r="G430">
        <v>463</v>
      </c>
      <c r="H430" s="1">
        <v>198.871533534089</v>
      </c>
      <c r="I430" s="3">
        <v>198.871533534089</v>
      </c>
    </row>
    <row r="431" spans="1:9">
      <c r="A431" s="2">
        <v>460</v>
      </c>
      <c r="G431">
        <v>462</v>
      </c>
      <c r="H431" s="1">
        <v>198.407349758912</v>
      </c>
      <c r="I431" s="3">
        <v>198.407349758912</v>
      </c>
    </row>
    <row r="432" spans="1:9">
      <c r="A432" s="2">
        <v>459</v>
      </c>
      <c r="G432">
        <v>461</v>
      </c>
      <c r="H432" s="1">
        <v>197.944553344516</v>
      </c>
      <c r="I432" s="3">
        <v>197.944553344516</v>
      </c>
    </row>
    <row r="433" spans="1:9">
      <c r="A433" s="2">
        <v>458</v>
      </c>
      <c r="G433">
        <v>460</v>
      </c>
      <c r="H433" s="1">
        <v>197.483140852257</v>
      </c>
      <c r="I433" s="3">
        <v>197.483140852257</v>
      </c>
    </row>
    <row r="434" spans="1:9">
      <c r="A434" s="2">
        <v>457</v>
      </c>
      <c r="G434">
        <v>459</v>
      </c>
      <c r="H434" s="1">
        <v>197.023108865073</v>
      </c>
      <c r="I434" s="3">
        <v>197.023108865073</v>
      </c>
    </row>
    <row r="435" spans="1:9">
      <c r="A435" s="2">
        <v>456</v>
      </c>
      <c r="G435">
        <v>458</v>
      </c>
      <c r="H435" s="1">
        <v>196.564453987319</v>
      </c>
      <c r="I435" s="3">
        <v>196.564453987319</v>
      </c>
    </row>
    <row r="436" spans="1:9">
      <c r="A436" s="2">
        <v>455</v>
      </c>
      <c r="G436">
        <v>457</v>
      </c>
      <c r="H436" s="1">
        <v>196.107172844592</v>
      </c>
      <c r="I436" s="3">
        <v>196.107172844592</v>
      </c>
    </row>
    <row r="437" spans="1:9">
      <c r="A437" s="2">
        <v>454</v>
      </c>
      <c r="G437">
        <v>456</v>
      </c>
      <c r="H437" s="1">
        <v>195.651262083561</v>
      </c>
      <c r="I437" s="3">
        <v>195.651262083561</v>
      </c>
    </row>
    <row r="438" spans="1:9">
      <c r="A438" s="2">
        <v>453</v>
      </c>
      <c r="G438">
        <v>455</v>
      </c>
      <c r="H438" s="1">
        <v>195.196718371801</v>
      </c>
      <c r="I438" s="3">
        <v>195.196718371801</v>
      </c>
    </row>
    <row r="439" spans="1:9">
      <c r="A439" s="2">
        <v>452</v>
      </c>
      <c r="G439">
        <v>454</v>
      </c>
      <c r="H439" s="1">
        <v>194.743538397627</v>
      </c>
      <c r="I439" s="3">
        <v>194.743538397627</v>
      </c>
    </row>
    <row r="440" spans="1:9">
      <c r="A440" s="2">
        <v>451</v>
      </c>
      <c r="G440">
        <v>453</v>
      </c>
      <c r="H440" s="1">
        <v>194.291718869929</v>
      </c>
      <c r="I440" s="3">
        <v>194.291718869929</v>
      </c>
    </row>
    <row r="441" spans="1:9">
      <c r="A441" s="2">
        <v>450</v>
      </c>
      <c r="G441">
        <v>452</v>
      </c>
      <c r="H441" s="1">
        <v>193.841256518013</v>
      </c>
      <c r="I441" s="3">
        <v>193.841256518013</v>
      </c>
    </row>
    <row r="442" spans="1:9">
      <c r="A442" s="2">
        <v>449</v>
      </c>
      <c r="G442">
        <v>451</v>
      </c>
      <c r="H442" s="1">
        <v>193.392148091436</v>
      </c>
      <c r="I442" s="3">
        <v>193.392148091436</v>
      </c>
    </row>
    <row r="443" spans="1:9">
      <c r="A443" s="2">
        <v>448</v>
      </c>
      <c r="G443">
        <v>450</v>
      </c>
      <c r="H443" s="1">
        <v>192.944390359852</v>
      </c>
      <c r="I443" s="3">
        <v>192.944390359852</v>
      </c>
    </row>
    <row r="444" spans="1:9">
      <c r="A444" s="2">
        <v>447</v>
      </c>
      <c r="G444">
        <v>449</v>
      </c>
      <c r="H444" s="1">
        <v>192.497980112849</v>
      </c>
      <c r="I444" s="3">
        <v>192.497980112849</v>
      </c>
    </row>
    <row r="445" spans="1:9">
      <c r="A445" s="2">
        <v>446</v>
      </c>
      <c r="G445">
        <v>448</v>
      </c>
      <c r="H445" s="1">
        <v>192.052914159799</v>
      </c>
      <c r="I445" s="3">
        <v>192.052914159799</v>
      </c>
    </row>
    <row r="446" spans="1:9">
      <c r="A446" s="2">
        <v>445</v>
      </c>
      <c r="G446">
        <v>447</v>
      </c>
      <c r="H446" s="1">
        <v>191.609189329703</v>
      </c>
      <c r="I446" s="3">
        <v>191.609189329703</v>
      </c>
    </row>
    <row r="447" spans="1:9">
      <c r="A447" s="2">
        <v>444</v>
      </c>
      <c r="G447">
        <v>446</v>
      </c>
      <c r="H447" s="1">
        <v>191.166802471035</v>
      </c>
      <c r="I447" s="3">
        <v>191.166802471035</v>
      </c>
    </row>
    <row r="448" spans="1:9">
      <c r="A448" s="2">
        <v>443</v>
      </c>
      <c r="G448">
        <v>445</v>
      </c>
      <c r="H448" s="1">
        <v>190.725750451595</v>
      </c>
      <c r="I448" s="3">
        <v>190.725750451595</v>
      </c>
    </row>
    <row r="449" spans="1:9">
      <c r="A449" s="2">
        <v>442</v>
      </c>
      <c r="G449">
        <v>444</v>
      </c>
      <c r="H449" s="1">
        <v>190.286030158361</v>
      </c>
      <c r="I449" s="3">
        <v>190.286030158361</v>
      </c>
    </row>
    <row r="450" spans="1:9">
      <c r="A450" s="2">
        <v>441</v>
      </c>
      <c r="G450">
        <v>443</v>
      </c>
      <c r="H450" s="1">
        <v>189.847638497337</v>
      </c>
      <c r="I450" s="3">
        <v>189.847638497337</v>
      </c>
    </row>
    <row r="451" spans="1:9">
      <c r="A451" s="2">
        <v>440</v>
      </c>
      <c r="G451">
        <v>442</v>
      </c>
      <c r="H451" s="1">
        <v>189.410572393408</v>
      </c>
      <c r="I451" s="3">
        <v>189.410572393408</v>
      </c>
    </row>
    <row r="452" spans="1:9">
      <c r="A452" s="2">
        <v>439</v>
      </c>
      <c r="G452">
        <v>441</v>
      </c>
      <c r="H452" s="1">
        <v>188.974828790201</v>
      </c>
      <c r="I452" s="3">
        <v>188.974828790201</v>
      </c>
    </row>
    <row r="453" spans="1:9">
      <c r="A453" s="2">
        <v>438</v>
      </c>
      <c r="G453">
        <v>440</v>
      </c>
      <c r="H453" s="1">
        <v>188.540404649935</v>
      </c>
      <c r="I453" s="3">
        <v>188.540404649935</v>
      </c>
    </row>
    <row r="454" spans="1:9">
      <c r="A454" s="2">
        <v>437</v>
      </c>
      <c r="G454">
        <v>439</v>
      </c>
      <c r="H454" s="1">
        <v>188.10729695328</v>
      </c>
      <c r="I454" s="3">
        <v>188.10729695328</v>
      </c>
    </row>
    <row r="455" spans="1:9">
      <c r="A455" s="2">
        <v>436</v>
      </c>
      <c r="G455">
        <v>438</v>
      </c>
      <c r="H455" s="1">
        <v>187.675502699224</v>
      </c>
      <c r="I455" s="3">
        <v>187.675502699224</v>
      </c>
    </row>
    <row r="456" spans="1:9">
      <c r="A456" s="2">
        <v>435</v>
      </c>
      <c r="G456">
        <v>437</v>
      </c>
      <c r="H456" s="1">
        <v>187.245018904925</v>
      </c>
      <c r="I456" s="3">
        <v>187.245018904925</v>
      </c>
    </row>
    <row r="457" spans="1:9">
      <c r="A457" s="2">
        <v>434</v>
      </c>
      <c r="G457">
        <v>436</v>
      </c>
      <c r="H457" s="1">
        <v>186.81584260558</v>
      </c>
      <c r="I457" s="3">
        <v>186.81584260558</v>
      </c>
    </row>
    <row r="458" spans="1:9">
      <c r="A458" s="2">
        <v>433</v>
      </c>
      <c r="G458">
        <v>435</v>
      </c>
      <c r="H458" s="1">
        <v>186.387970854286</v>
      </c>
      <c r="I458" s="3">
        <v>186.387970854286</v>
      </c>
    </row>
    <row r="459" spans="1:9">
      <c r="A459" s="2">
        <v>432</v>
      </c>
      <c r="G459">
        <v>434</v>
      </c>
      <c r="H459" s="1">
        <v>185.961400721908</v>
      </c>
      <c r="I459" s="3">
        <v>185.961400721908</v>
      </c>
    </row>
    <row r="460" spans="1:9">
      <c r="A460" s="2">
        <v>431</v>
      </c>
      <c r="G460">
        <v>433</v>
      </c>
      <c r="H460" s="1">
        <v>185.536129296942</v>
      </c>
      <c r="I460" s="3">
        <v>185.536129296942</v>
      </c>
    </row>
    <row r="461" spans="1:9">
      <c r="A461" s="2">
        <v>430</v>
      </c>
      <c r="G461">
        <v>432</v>
      </c>
      <c r="H461" s="1">
        <v>185.112153685387</v>
      </c>
      <c r="I461" s="3">
        <v>185.112153685387</v>
      </c>
    </row>
    <row r="462" spans="1:9">
      <c r="A462" s="2">
        <v>429</v>
      </c>
      <c r="G462">
        <v>431</v>
      </c>
      <c r="H462" s="1">
        <v>184.689471010614</v>
      </c>
      <c r="I462" s="3">
        <v>184.689471010614</v>
      </c>
    </row>
    <row r="463" spans="1:9">
      <c r="A463" s="2">
        <v>428</v>
      </c>
      <c r="G463">
        <v>430</v>
      </c>
      <c r="H463" s="1">
        <v>184.268078413234</v>
      </c>
      <c r="I463" s="3">
        <v>184.268078413234</v>
      </c>
    </row>
    <row r="464" spans="1:9">
      <c r="A464" s="2">
        <v>427</v>
      </c>
      <c r="G464">
        <v>429</v>
      </c>
      <c r="H464" s="1">
        <v>183.847973050973</v>
      </c>
      <c r="I464" s="3">
        <v>183.847973050973</v>
      </c>
    </row>
    <row r="465" spans="1:9">
      <c r="A465" s="2">
        <v>426</v>
      </c>
      <c r="G465">
        <v>428</v>
      </c>
      <c r="H465" s="1">
        <v>183.429152098545</v>
      </c>
      <c r="I465" s="3">
        <v>183.429152098545</v>
      </c>
    </row>
    <row r="466" spans="1:9">
      <c r="A466" s="2">
        <v>425</v>
      </c>
      <c r="G466">
        <v>427</v>
      </c>
      <c r="H466" s="1">
        <v>183.011612747526</v>
      </c>
      <c r="I466" s="3">
        <v>183.011612747526</v>
      </c>
    </row>
    <row r="467" spans="1:9">
      <c r="A467" s="2">
        <v>424</v>
      </c>
      <c r="G467">
        <v>426</v>
      </c>
      <c r="H467" s="1">
        <v>182.595352206228</v>
      </c>
      <c r="I467" s="3">
        <v>182.595352206228</v>
      </c>
    </row>
    <row r="468" spans="1:9">
      <c r="A468" s="2">
        <v>423</v>
      </c>
      <c r="G468">
        <v>425</v>
      </c>
      <c r="H468" s="1">
        <v>182.180367699581</v>
      </c>
      <c r="I468" s="3">
        <v>182.180367699581</v>
      </c>
    </row>
    <row r="469" spans="1:9">
      <c r="A469" s="2">
        <v>422</v>
      </c>
      <c r="G469">
        <v>424</v>
      </c>
      <c r="H469" s="1">
        <v>181.766656469007</v>
      </c>
      <c r="I469" s="3">
        <v>181.766656469007</v>
      </c>
    </row>
    <row r="470" spans="1:9">
      <c r="A470" s="2">
        <v>421</v>
      </c>
      <c r="G470">
        <v>423</v>
      </c>
      <c r="H470" s="1">
        <v>181.354215772302</v>
      </c>
      <c r="I470" s="3">
        <v>181.354215772302</v>
      </c>
    </row>
    <row r="471" spans="1:9">
      <c r="A471" s="2">
        <v>420</v>
      </c>
      <c r="G471">
        <v>422</v>
      </c>
      <c r="H471" s="1">
        <v>180.943042883517</v>
      </c>
      <c r="I471" s="3">
        <v>180.943042883517</v>
      </c>
    </row>
    <row r="472" spans="1:9">
      <c r="A472" s="2">
        <v>419</v>
      </c>
      <c r="G472">
        <v>421</v>
      </c>
      <c r="H472" s="1">
        <v>180.533135092836</v>
      </c>
      <c r="I472" s="3">
        <v>180.533135092836</v>
      </c>
    </row>
    <row r="473" spans="1:9">
      <c r="A473" s="2">
        <v>418</v>
      </c>
      <c r="G473">
        <v>420</v>
      </c>
      <c r="H473" s="1">
        <v>180.124489706465</v>
      </c>
      <c r="I473" s="3">
        <v>180.124489706465</v>
      </c>
    </row>
    <row r="474" spans="1:9">
      <c r="A474" s="2">
        <v>417</v>
      </c>
      <c r="G474">
        <v>419</v>
      </c>
      <c r="H474" s="1">
        <v>179.717104046513</v>
      </c>
      <c r="I474" s="3">
        <v>179.717104046513</v>
      </c>
    </row>
    <row r="475" spans="1:9">
      <c r="A475" s="2">
        <v>416</v>
      </c>
      <c r="G475">
        <v>418</v>
      </c>
      <c r="H475" s="1">
        <v>179.310975450876</v>
      </c>
      <c r="I475" s="3">
        <v>179.310975450876</v>
      </c>
    </row>
    <row r="476" spans="1:9">
      <c r="A476" s="2">
        <v>415</v>
      </c>
      <c r="G476">
        <v>417</v>
      </c>
      <c r="H476" s="1">
        <v>178.906101273128</v>
      </c>
      <c r="I476" s="3">
        <v>178.906101273128</v>
      </c>
    </row>
    <row r="477" spans="1:9">
      <c r="A477" s="2">
        <v>414</v>
      </c>
      <c r="G477">
        <v>416</v>
      </c>
      <c r="H477" s="1">
        <v>178.502478882403</v>
      </c>
      <c r="I477" s="3">
        <v>178.502478882403</v>
      </c>
    </row>
    <row r="478" spans="1:9">
      <c r="A478" s="2">
        <v>413</v>
      </c>
      <c r="G478">
        <v>415</v>
      </c>
      <c r="H478" s="1">
        <v>178.10010566329</v>
      </c>
      <c r="I478" s="3">
        <v>178.10010566329</v>
      </c>
    </row>
    <row r="479" spans="1:9">
      <c r="A479" s="2">
        <v>412</v>
      </c>
      <c r="G479">
        <v>414</v>
      </c>
      <c r="H479" s="1">
        <v>177.698979015718</v>
      </c>
      <c r="I479" s="3">
        <v>177.698979015718</v>
      </c>
    </row>
    <row r="480" spans="1:9">
      <c r="A480" s="2">
        <v>411</v>
      </c>
      <c r="G480">
        <v>413</v>
      </c>
      <c r="H480" s="1">
        <v>177.299096354849</v>
      </c>
      <c r="I480" s="3">
        <v>177.299096354849</v>
      </c>
    </row>
    <row r="481" spans="1:9">
      <c r="A481" s="2">
        <v>410</v>
      </c>
      <c r="G481">
        <v>412</v>
      </c>
      <c r="H481" s="1">
        <v>176.900455110968</v>
      </c>
      <c r="I481" s="3">
        <v>176.900455110968</v>
      </c>
    </row>
    <row r="482" spans="1:9">
      <c r="A482" s="2">
        <v>409</v>
      </c>
      <c r="G482">
        <v>411</v>
      </c>
      <c r="H482" s="1">
        <v>176.50305272938</v>
      </c>
      <c r="I482" s="3">
        <v>176.50305272938</v>
      </c>
    </row>
    <row r="483" spans="1:9">
      <c r="A483" s="2">
        <v>408</v>
      </c>
      <c r="G483">
        <v>410</v>
      </c>
      <c r="H483" s="1">
        <v>176.1068866703</v>
      </c>
      <c r="I483" s="3">
        <v>176.1068866703</v>
      </c>
    </row>
    <row r="484" spans="1:9">
      <c r="A484" s="2">
        <v>407</v>
      </c>
      <c r="G484">
        <v>409</v>
      </c>
      <c r="H484" s="1">
        <v>175.71195440875</v>
      </c>
      <c r="I484" s="3">
        <v>175.71195440875</v>
      </c>
    </row>
    <row r="485" spans="1:9">
      <c r="A485" s="2">
        <v>406</v>
      </c>
      <c r="G485">
        <v>408</v>
      </c>
      <c r="H485" s="1">
        <v>175.318253434455</v>
      </c>
      <c r="I485" s="3">
        <v>175.318253434455</v>
      </c>
    </row>
    <row r="486" spans="1:9">
      <c r="A486" s="2">
        <v>405</v>
      </c>
      <c r="G486">
        <v>407</v>
      </c>
      <c r="H486" s="1">
        <v>174.925781251739</v>
      </c>
      <c r="I486" s="3">
        <v>174.925781251739</v>
      </c>
    </row>
    <row r="487" spans="1:9">
      <c r="A487" s="2">
        <v>404</v>
      </c>
      <c r="G487">
        <v>406</v>
      </c>
      <c r="H487" s="1">
        <v>174.534535379425</v>
      </c>
      <c r="I487" s="3">
        <v>174.534535379425</v>
      </c>
    </row>
    <row r="488" spans="1:9">
      <c r="A488" s="2">
        <v>403</v>
      </c>
      <c r="G488">
        <v>405</v>
      </c>
      <c r="H488" s="1">
        <v>174.144513350732</v>
      </c>
      <c r="I488" s="3">
        <v>174.144513350732</v>
      </c>
    </row>
    <row r="489" spans="1:9">
      <c r="A489" s="2">
        <v>402</v>
      </c>
      <c r="G489">
        <v>404</v>
      </c>
      <c r="H489" s="1">
        <v>173.755712713177</v>
      </c>
      <c r="I489" s="3">
        <v>173.755712713177</v>
      </c>
    </row>
    <row r="490" spans="1:9">
      <c r="A490" s="2">
        <v>401</v>
      </c>
      <c r="G490">
        <v>403</v>
      </c>
      <c r="H490" s="1">
        <v>173.368131028473</v>
      </c>
      <c r="I490" s="3">
        <v>173.368131028473</v>
      </c>
    </row>
    <row r="491" spans="1:9">
      <c r="A491" s="2">
        <v>400</v>
      </c>
      <c r="G491">
        <v>402</v>
      </c>
      <c r="H491" s="1">
        <v>172.981765872435</v>
      </c>
      <c r="I491" s="3">
        <v>172.981765872435</v>
      </c>
    </row>
    <row r="492" spans="1:9">
      <c r="A492" s="2">
        <v>399</v>
      </c>
      <c r="G492">
        <v>401</v>
      </c>
      <c r="H492" s="1">
        <v>172.596614834879</v>
      </c>
      <c r="I492" s="3">
        <v>172.596614834879</v>
      </c>
    </row>
    <row r="493" spans="1:9">
      <c r="A493" s="2">
        <v>398</v>
      </c>
      <c r="G493">
        <v>400</v>
      </c>
      <c r="H493" s="1">
        <v>172.212675519528</v>
      </c>
      <c r="I493" s="3">
        <v>172.212675519528</v>
      </c>
    </row>
    <row r="494" spans="1:9">
      <c r="A494" s="2">
        <v>397</v>
      </c>
      <c r="G494">
        <v>399</v>
      </c>
      <c r="H494" s="1">
        <v>171.829945543917</v>
      </c>
      <c r="I494" s="3">
        <v>171.829945543917</v>
      </c>
    </row>
    <row r="495" spans="1:9">
      <c r="A495" s="2">
        <v>396</v>
      </c>
      <c r="G495">
        <v>398</v>
      </c>
      <c r="H495" s="1">
        <v>171.448422539296</v>
      </c>
      <c r="I495" s="3">
        <v>171.448422539296</v>
      </c>
    </row>
    <row r="496" spans="1:9">
      <c r="A496" s="2">
        <v>395</v>
      </c>
      <c r="G496">
        <v>397</v>
      </c>
      <c r="H496" s="1">
        <v>171.068104150539</v>
      </c>
      <c r="I496" s="3">
        <v>171.068104150539</v>
      </c>
    </row>
    <row r="497" spans="1:9">
      <c r="A497" s="2">
        <v>394</v>
      </c>
      <c r="G497">
        <v>396</v>
      </c>
      <c r="H497" s="1">
        <v>170.68898803605</v>
      </c>
      <c r="I497" s="3">
        <v>170.68898803605</v>
      </c>
    </row>
    <row r="498" spans="1:9">
      <c r="A498" s="2">
        <v>393</v>
      </c>
      <c r="G498">
        <v>395</v>
      </c>
      <c r="H498" s="1">
        <v>170.311071867672</v>
      </c>
      <c r="I498" s="3">
        <v>170.311071867672</v>
      </c>
    </row>
    <row r="499" spans="1:9">
      <c r="A499" s="2">
        <v>392</v>
      </c>
      <c r="G499">
        <v>394</v>
      </c>
      <c r="H499" s="1">
        <v>169.934353330595</v>
      </c>
      <c r="I499" s="3">
        <v>169.934353330595</v>
      </c>
    </row>
    <row r="500" spans="1:9">
      <c r="A500" s="2">
        <v>391</v>
      </c>
      <c r="G500">
        <v>393</v>
      </c>
      <c r="H500" s="1">
        <v>169.558830123269</v>
      </c>
      <c r="I500" s="3">
        <v>169.558830123269</v>
      </c>
    </row>
    <row r="501" spans="1:9">
      <c r="A501" s="2">
        <v>390</v>
      </c>
      <c r="G501">
        <v>392</v>
      </c>
      <c r="H501" s="1">
        <v>169.18449995731</v>
      </c>
      <c r="I501" s="3">
        <v>169.18449995731</v>
      </c>
    </row>
    <row r="502" spans="1:9">
      <c r="A502" s="2">
        <v>389</v>
      </c>
      <c r="G502">
        <v>391</v>
      </c>
      <c r="H502" s="1">
        <v>168.811360557414</v>
      </c>
      <c r="I502" s="3">
        <v>168.811360557414</v>
      </c>
    </row>
    <row r="503" spans="1:9">
      <c r="A503" s="2">
        <v>388</v>
      </c>
      <c r="G503">
        <v>390</v>
      </c>
      <c r="H503" s="1">
        <v>168.439409661271</v>
      </c>
      <c r="I503" s="3">
        <v>168.439409661271</v>
      </c>
    </row>
    <row r="504" spans="1:9">
      <c r="A504" s="2">
        <v>387</v>
      </c>
      <c r="G504">
        <v>389</v>
      </c>
      <c r="H504" s="1">
        <v>168.068645019476</v>
      </c>
      <c r="I504" s="3">
        <v>168.068645019476</v>
      </c>
    </row>
    <row r="505" spans="1:9">
      <c r="A505" s="2">
        <v>386</v>
      </c>
      <c r="G505">
        <v>388</v>
      </c>
      <c r="H505" s="1">
        <v>167.699064395443</v>
      </c>
      <c r="I505" s="3">
        <v>167.699064395443</v>
      </c>
    </row>
    <row r="506" spans="1:9">
      <c r="A506" s="2">
        <v>385</v>
      </c>
      <c r="G506">
        <v>387</v>
      </c>
      <c r="H506" s="1">
        <v>167.330665565321</v>
      </c>
      <c r="I506" s="3">
        <v>167.330665565321</v>
      </c>
    </row>
    <row r="507" spans="1:9">
      <c r="A507" s="2">
        <v>384</v>
      </c>
      <c r="G507">
        <v>386</v>
      </c>
      <c r="H507" s="1">
        <v>166.96344631791</v>
      </c>
      <c r="I507" s="3">
        <v>166.96344631791</v>
      </c>
    </row>
    <row r="508" spans="1:9">
      <c r="A508" s="2">
        <v>383</v>
      </c>
      <c r="G508">
        <v>385</v>
      </c>
      <c r="H508" s="1">
        <v>166.597404454576</v>
      </c>
      <c r="I508" s="3">
        <v>166.597404454576</v>
      </c>
    </row>
    <row r="509" spans="1:9">
      <c r="A509" s="2">
        <v>382</v>
      </c>
      <c r="G509">
        <v>384</v>
      </c>
      <c r="H509" s="1">
        <v>166.232537789169</v>
      </c>
      <c r="I509" s="3">
        <v>166.232537789169</v>
      </c>
    </row>
    <row r="510" spans="1:9">
      <c r="A510" s="2">
        <v>381</v>
      </c>
      <c r="G510">
        <v>383</v>
      </c>
      <c r="H510" s="1">
        <v>165.868844147939</v>
      </c>
      <c r="I510" s="3">
        <v>165.868844147939</v>
      </c>
    </row>
    <row r="511" spans="1:9">
      <c r="A511" s="2">
        <v>380</v>
      </c>
      <c r="G511">
        <v>382</v>
      </c>
      <c r="H511" s="1">
        <v>165.50632136946</v>
      </c>
      <c r="I511" s="3">
        <v>165.50632136946</v>
      </c>
    </row>
    <row r="512" spans="1:9">
      <c r="A512" s="2">
        <v>379</v>
      </c>
      <c r="G512">
        <v>381</v>
      </c>
      <c r="H512" s="1">
        <v>165.144967304541</v>
      </c>
      <c r="I512" s="3">
        <v>165.144967304541</v>
      </c>
    </row>
    <row r="513" spans="1:9">
      <c r="A513" s="2">
        <v>378</v>
      </c>
      <c r="G513">
        <v>380</v>
      </c>
      <c r="H513" s="1">
        <v>164.784779816156</v>
      </c>
      <c r="I513" s="3">
        <v>164.784779816156</v>
      </c>
    </row>
    <row r="514" spans="1:9">
      <c r="A514" s="2">
        <v>377</v>
      </c>
      <c r="G514">
        <v>379</v>
      </c>
      <c r="H514" s="1">
        <v>164.425756779356</v>
      </c>
      <c r="I514" s="3">
        <v>164.425756779356</v>
      </c>
    </row>
    <row r="515" spans="1:9">
      <c r="A515" s="2">
        <v>376</v>
      </c>
      <c r="G515">
        <v>378</v>
      </c>
      <c r="H515" s="1">
        <v>164.067896081197</v>
      </c>
      <c r="I515" s="3">
        <v>164.067896081197</v>
      </c>
    </row>
    <row r="516" spans="1:9">
      <c r="A516" s="2">
        <v>375</v>
      </c>
      <c r="G516">
        <v>377</v>
      </c>
      <c r="H516" s="1">
        <v>163.711195620659</v>
      </c>
      <c r="I516" s="3">
        <v>163.711195620659</v>
      </c>
    </row>
    <row r="517" spans="1:9">
      <c r="A517" s="2">
        <v>374</v>
      </c>
      <c r="G517">
        <v>376</v>
      </c>
      <c r="H517" s="1">
        <v>163.355653308569</v>
      </c>
      <c r="I517" s="3">
        <v>163.355653308569</v>
      </c>
    </row>
    <row r="518" spans="1:9">
      <c r="A518" s="2">
        <v>373</v>
      </c>
      <c r="G518">
        <v>375</v>
      </c>
      <c r="H518" s="1">
        <v>163.001267067527</v>
      </c>
      <c r="I518" s="3">
        <v>163.001267067527</v>
      </c>
    </row>
    <row r="519" spans="1:9">
      <c r="A519" s="2">
        <v>372</v>
      </c>
      <c r="G519">
        <v>374</v>
      </c>
      <c r="H519" s="1">
        <v>162.648034831828</v>
      </c>
      <c r="I519" s="3">
        <v>162.648034831828</v>
      </c>
    </row>
    <row r="520" spans="1:9">
      <c r="A520" s="2">
        <v>371</v>
      </c>
      <c r="G520">
        <v>373</v>
      </c>
      <c r="H520" s="1">
        <v>162.295954547389</v>
      </c>
      <c r="I520" s="3">
        <v>162.295954547389</v>
      </c>
    </row>
    <row r="521" spans="1:9">
      <c r="A521" s="2">
        <v>370</v>
      </c>
      <c r="G521">
        <v>372</v>
      </c>
      <c r="H521" s="1">
        <v>161.945024171674</v>
      </c>
      <c r="I521" s="3">
        <v>161.945024171674</v>
      </c>
    </row>
    <row r="522" spans="1:9">
      <c r="A522" s="2">
        <v>369</v>
      </c>
      <c r="G522">
        <v>371</v>
      </c>
      <c r="H522" s="1">
        <v>161.59524167362</v>
      </c>
      <c r="I522" s="3">
        <v>161.59524167362</v>
      </c>
    </row>
    <row r="523" spans="1:9">
      <c r="A523" s="2">
        <v>368</v>
      </c>
      <c r="G523">
        <v>370</v>
      </c>
      <c r="H523" s="1">
        <v>161.246605033564</v>
      </c>
      <c r="I523" s="3">
        <v>161.246605033564</v>
      </c>
    </row>
    <row r="524" spans="1:9">
      <c r="A524" s="2">
        <v>367</v>
      </c>
      <c r="G524">
        <v>369</v>
      </c>
      <c r="H524" s="1">
        <v>160.899112243172</v>
      </c>
      <c r="I524" s="3">
        <v>160.899112243172</v>
      </c>
    </row>
    <row r="525" spans="1:9">
      <c r="A525" s="2">
        <v>366</v>
      </c>
      <c r="G525">
        <v>368</v>
      </c>
      <c r="H525" s="1">
        <v>160.552761305368</v>
      </c>
      <c r="I525" s="3">
        <v>160.552761305368</v>
      </c>
    </row>
    <row r="526" spans="1:9">
      <c r="A526" s="2">
        <v>365</v>
      </c>
      <c r="G526">
        <v>367</v>
      </c>
      <c r="H526" s="1">
        <v>160.207550234259</v>
      </c>
      <c r="I526" s="3">
        <v>160.207550234259</v>
      </c>
    </row>
    <row r="527" spans="1:9">
      <c r="A527" s="2">
        <v>364</v>
      </c>
      <c r="G527">
        <v>366</v>
      </c>
      <c r="H527" s="1">
        <v>159.863477055069</v>
      </c>
      <c r="I527" s="3">
        <v>159.863477055069</v>
      </c>
    </row>
    <row r="528" spans="1:9">
      <c r="A528" s="2">
        <v>363</v>
      </c>
      <c r="G528">
        <v>365</v>
      </c>
      <c r="H528" s="1">
        <v>159.520539804068</v>
      </c>
      <c r="I528" s="3">
        <v>159.520539804068</v>
      </c>
    </row>
    <row r="529" spans="1:9">
      <c r="A529" s="2">
        <v>362</v>
      </c>
      <c r="G529">
        <v>364</v>
      </c>
      <c r="H529" s="1">
        <v>159.178736528503</v>
      </c>
      <c r="I529" s="3">
        <v>159.178736528503</v>
      </c>
    </row>
    <row r="530" spans="1:9">
      <c r="A530" s="2">
        <v>361</v>
      </c>
      <c r="G530">
        <v>363</v>
      </c>
      <c r="H530" s="1">
        <v>158.838065286528</v>
      </c>
      <c r="I530" s="3">
        <v>158.838065286528</v>
      </c>
    </row>
    <row r="531" spans="1:9">
      <c r="A531" s="2">
        <v>360</v>
      </c>
      <c r="G531">
        <v>362</v>
      </c>
      <c r="H531" s="1">
        <v>158.498524147139</v>
      </c>
      <c r="I531" s="3">
        <v>158.498524147139</v>
      </c>
    </row>
    <row r="532" spans="1:9">
      <c r="A532" s="2">
        <v>359</v>
      </c>
      <c r="G532">
        <v>361</v>
      </c>
      <c r="H532" s="1">
        <v>158.160111190104</v>
      </c>
      <c r="I532" s="3">
        <v>158.160111190104</v>
      </c>
    </row>
    <row r="533" spans="1:9">
      <c r="A533" s="2">
        <v>358</v>
      </c>
      <c r="G533">
        <v>360</v>
      </c>
      <c r="H533" s="1">
        <v>157.822824505898</v>
      </c>
      <c r="I533" s="3">
        <v>157.822824505898</v>
      </c>
    </row>
    <row r="534" spans="1:9">
      <c r="A534" s="2">
        <v>357</v>
      </c>
      <c r="G534">
        <v>359</v>
      </c>
      <c r="H534" s="1">
        <v>157.486662195636</v>
      </c>
      <c r="I534" s="3">
        <v>157.486662195636</v>
      </c>
    </row>
    <row r="535" spans="1:9">
      <c r="A535" s="2">
        <v>356</v>
      </c>
      <c r="G535">
        <v>358</v>
      </c>
      <c r="H535" s="1">
        <v>157.15162237101</v>
      </c>
      <c r="I535" s="3">
        <v>157.15162237101</v>
      </c>
    </row>
    <row r="536" spans="1:9">
      <c r="A536" s="2">
        <v>355</v>
      </c>
      <c r="G536">
        <v>357</v>
      </c>
      <c r="H536" s="1">
        <v>156.817703154221</v>
      </c>
      <c r="I536" s="3">
        <v>156.817703154221</v>
      </c>
    </row>
    <row r="537" spans="1:9">
      <c r="A537" s="2">
        <v>354</v>
      </c>
      <c r="G537">
        <v>356</v>
      </c>
      <c r="H537" s="1">
        <v>156.484902677914</v>
      </c>
      <c r="I537" s="3">
        <v>156.484902677914</v>
      </c>
    </row>
    <row r="538" spans="1:9">
      <c r="A538" s="2">
        <v>353</v>
      </c>
      <c r="G538">
        <v>355</v>
      </c>
      <c r="H538" s="1">
        <v>156.15321908512</v>
      </c>
      <c r="I538" s="3">
        <v>156.15321908512</v>
      </c>
    </row>
    <row r="539" spans="1:9">
      <c r="A539" s="2">
        <v>352</v>
      </c>
      <c r="G539">
        <v>354</v>
      </c>
      <c r="H539" s="1">
        <v>155.822650529185</v>
      </c>
      <c r="I539" s="3">
        <v>155.822650529185</v>
      </c>
    </row>
    <row r="540" spans="1:9">
      <c r="A540" s="2">
        <v>351</v>
      </c>
      <c r="G540">
        <v>353</v>
      </c>
      <c r="H540" s="1">
        <v>155.493195173713</v>
      </c>
      <c r="I540" s="3">
        <v>155.493195173713</v>
      </c>
    </row>
    <row r="541" spans="1:9">
      <c r="A541" s="2">
        <v>350</v>
      </c>
      <c r="G541">
        <v>352</v>
      </c>
      <c r="H541" s="1">
        <v>155.164851192504</v>
      </c>
      <c r="I541" s="3">
        <v>155.164851192504</v>
      </c>
    </row>
    <row r="542" spans="1:9">
      <c r="A542" s="2">
        <v>349</v>
      </c>
      <c r="G542">
        <v>351</v>
      </c>
      <c r="H542" s="1">
        <v>154.837616769487</v>
      </c>
      <c r="I542" s="3">
        <v>154.837616769487</v>
      </c>
    </row>
    <row r="543" spans="1:9">
      <c r="A543" s="2">
        <v>348</v>
      </c>
      <c r="G543">
        <v>350</v>
      </c>
      <c r="H543" s="1">
        <v>154.511490098666</v>
      </c>
      <c r="I543" s="3">
        <v>154.511490098666</v>
      </c>
    </row>
    <row r="544" spans="1:9">
      <c r="A544" s="2">
        <v>347</v>
      </c>
      <c r="G544">
        <v>349</v>
      </c>
      <c r="H544" s="1">
        <v>154.186469384052</v>
      </c>
      <c r="I544" s="3">
        <v>154.186469384052</v>
      </c>
    </row>
    <row r="545" spans="1:9">
      <c r="A545" s="2">
        <v>346</v>
      </c>
      <c r="G545">
        <v>348</v>
      </c>
      <c r="H545" s="1">
        <v>153.862552839613</v>
      </c>
      <c r="I545" s="3">
        <v>153.862552839613</v>
      </c>
    </row>
    <row r="546" spans="1:9">
      <c r="A546" s="2">
        <v>345</v>
      </c>
      <c r="G546">
        <v>347</v>
      </c>
      <c r="H546" s="1">
        <v>153.539738689202</v>
      </c>
      <c r="I546" s="3">
        <v>153.539738689202</v>
      </c>
    </row>
    <row r="547" spans="1:9">
      <c r="A547" s="2">
        <v>344</v>
      </c>
      <c r="G547">
        <v>346</v>
      </c>
      <c r="H547" s="1">
        <v>153.218025166511</v>
      </c>
      <c r="I547" s="3">
        <v>153.218025166511</v>
      </c>
    </row>
    <row r="548" spans="1:9">
      <c r="A548" s="2">
        <v>343</v>
      </c>
      <c r="G548">
        <v>345</v>
      </c>
      <c r="H548" s="1">
        <v>152.897410515001</v>
      </c>
      <c r="I548" s="3">
        <v>152.897410515001</v>
      </c>
    </row>
    <row r="549" spans="1:9">
      <c r="A549" s="2">
        <v>342</v>
      </c>
      <c r="G549">
        <v>344</v>
      </c>
      <c r="H549" s="1">
        <v>152.577892987854</v>
      </c>
      <c r="I549" s="3">
        <v>152.577892987854</v>
      </c>
    </row>
    <row r="550" spans="1:9">
      <c r="A550" s="2">
        <v>341</v>
      </c>
      <c r="G550">
        <v>343</v>
      </c>
      <c r="H550" s="1">
        <v>152.259470847908</v>
      </c>
      <c r="I550" s="3">
        <v>152.259470847908</v>
      </c>
    </row>
    <row r="551" spans="1:9">
      <c r="A551" s="2">
        <v>340</v>
      </c>
      <c r="G551">
        <v>342</v>
      </c>
      <c r="H551" s="1">
        <v>151.942142367604</v>
      </c>
      <c r="I551" s="3">
        <v>151.942142367604</v>
      </c>
    </row>
    <row r="552" spans="1:9">
      <c r="A552" s="2">
        <v>339</v>
      </c>
      <c r="G552">
        <v>341</v>
      </c>
      <c r="H552" s="1">
        <v>151.625905828929</v>
      </c>
      <c r="I552" s="3">
        <v>151.625905828929</v>
      </c>
    </row>
    <row r="553" spans="1:9">
      <c r="A553" s="2">
        <v>338</v>
      </c>
      <c r="G553">
        <v>340</v>
      </c>
      <c r="H553" s="1">
        <v>151.31075952336</v>
      </c>
      <c r="I553" s="3">
        <v>151.31075952336</v>
      </c>
    </row>
    <row r="554" spans="1:9">
      <c r="A554" s="2">
        <v>337</v>
      </c>
      <c r="G554">
        <v>339</v>
      </c>
      <c r="H554" s="1">
        <v>150.996701751808</v>
      </c>
      <c r="I554" s="3">
        <v>150.996701751808</v>
      </c>
    </row>
    <row r="555" spans="1:9">
      <c r="A555" s="2">
        <v>336</v>
      </c>
      <c r="G555">
        <v>338</v>
      </c>
      <c r="H555" s="1">
        <v>150.683730824562</v>
      </c>
      <c r="I555" s="3">
        <v>150.683730824562</v>
      </c>
    </row>
    <row r="556" spans="1:9">
      <c r="A556" s="2">
        <v>335</v>
      </c>
      <c r="G556">
        <v>337</v>
      </c>
      <c r="H556" s="1">
        <v>150.371845061239</v>
      </c>
      <c r="I556" s="3">
        <v>150.371845061239</v>
      </c>
    </row>
    <row r="557" spans="1:9">
      <c r="A557" s="2">
        <v>334</v>
      </c>
      <c r="G557">
        <v>336</v>
      </c>
      <c r="H557" s="1">
        <v>150.061042790722</v>
      </c>
      <c r="I557" s="3">
        <v>150.061042790722</v>
      </c>
    </row>
    <row r="558" spans="1:9">
      <c r="A558" s="2">
        <v>333</v>
      </c>
      <c r="G558">
        <v>335</v>
      </c>
      <c r="H558" s="1">
        <v>149.751322351116</v>
      </c>
      <c r="I558" s="3">
        <v>149.751322351116</v>
      </c>
    </row>
    <row r="559" spans="1:9">
      <c r="A559" s="2">
        <v>332</v>
      </c>
      <c r="G559">
        <v>334</v>
      </c>
      <c r="H559" s="1">
        <v>149.442682089686</v>
      </c>
      <c r="I559" s="3">
        <v>149.442682089686</v>
      </c>
    </row>
    <row r="560" spans="1:9">
      <c r="A560" s="2">
        <v>331</v>
      </c>
      <c r="G560">
        <v>333</v>
      </c>
      <c r="H560" s="1">
        <v>149.135120362812</v>
      </c>
      <c r="I560" s="3">
        <v>149.135120362812</v>
      </c>
    </row>
    <row r="561" spans="1:9">
      <c r="A561" s="2">
        <v>330</v>
      </c>
      <c r="G561">
        <v>332</v>
      </c>
      <c r="H561" s="1">
        <v>148.828635535931</v>
      </c>
      <c r="I561" s="3">
        <v>148.828635535931</v>
      </c>
    </row>
    <row r="562" spans="1:9">
      <c r="A562" s="2">
        <v>329</v>
      </c>
      <c r="G562">
        <v>331</v>
      </c>
      <c r="H562" s="1">
        <v>148.523225983486</v>
      </c>
      <c r="I562" s="3">
        <v>148.523225983486</v>
      </c>
    </row>
    <row r="563" spans="1:9">
      <c r="A563" s="2">
        <v>328</v>
      </c>
      <c r="G563">
        <v>330</v>
      </c>
      <c r="H563" s="1">
        <v>148.218890088879</v>
      </c>
      <c r="I563" s="3">
        <v>148.218890088879</v>
      </c>
    </row>
    <row r="564" spans="1:9">
      <c r="A564" s="2">
        <v>327</v>
      </c>
      <c r="G564">
        <v>329</v>
      </c>
      <c r="H564" s="1">
        <v>147.915626244416</v>
      </c>
      <c r="I564" s="3">
        <v>147.915626244416</v>
      </c>
    </row>
    <row r="565" spans="1:9">
      <c r="A565" s="2">
        <v>326</v>
      </c>
      <c r="G565">
        <v>328</v>
      </c>
      <c r="H565" s="1">
        <v>147.613432851255</v>
      </c>
      <c r="I565" s="3">
        <v>147.613432851255</v>
      </c>
    </row>
    <row r="566" spans="1:9">
      <c r="A566" s="2">
        <v>325</v>
      </c>
      <c r="G566">
        <v>327</v>
      </c>
      <c r="H566" s="1">
        <v>147.312308319362</v>
      </c>
      <c r="I566" s="3">
        <v>147.312308319362</v>
      </c>
    </row>
    <row r="567" spans="1:9">
      <c r="A567" s="2">
        <v>324</v>
      </c>
      <c r="G567">
        <v>326</v>
      </c>
      <c r="H567" s="1">
        <v>147.012251067456</v>
      </c>
      <c r="I567" s="3">
        <v>147.012251067456</v>
      </c>
    </row>
    <row r="568" spans="1:9">
      <c r="A568" s="2">
        <v>323</v>
      </c>
      <c r="G568">
        <v>325</v>
      </c>
      <c r="H568" s="1">
        <v>146.713259522962</v>
      </c>
      <c r="I568" s="3">
        <v>146.713259522962</v>
      </c>
    </row>
    <row r="569" spans="1:9">
      <c r="A569" s="2">
        <v>322</v>
      </c>
      <c r="G569">
        <v>324</v>
      </c>
      <c r="H569" s="1">
        <v>146.415332121962</v>
      </c>
      <c r="I569" s="3">
        <v>146.415332121962</v>
      </c>
    </row>
    <row r="570" spans="1:9">
      <c r="A570" s="2">
        <v>321</v>
      </c>
      <c r="G570">
        <v>323</v>
      </c>
      <c r="H570" s="1">
        <v>146.118467309147</v>
      </c>
      <c r="I570" s="3">
        <v>146.118467309147</v>
      </c>
    </row>
    <row r="571" spans="1:9">
      <c r="A571" s="2">
        <v>320</v>
      </c>
      <c r="G571">
        <v>322</v>
      </c>
      <c r="H571" s="1">
        <v>145.822663537766</v>
      </c>
      <c r="I571" s="3">
        <v>145.822663537766</v>
      </c>
    </row>
    <row r="572" spans="1:9">
      <c r="A572" s="2">
        <v>319</v>
      </c>
      <c r="G572">
        <v>321</v>
      </c>
      <c r="H572" s="1">
        <v>145.527919269584</v>
      </c>
      <c r="I572" s="3">
        <v>145.527919269584</v>
      </c>
    </row>
    <row r="573" spans="1:9">
      <c r="A573" s="2">
        <v>318</v>
      </c>
      <c r="G573">
        <v>320</v>
      </c>
      <c r="H573" s="1">
        <v>145.234232974829</v>
      </c>
      <c r="I573" s="3">
        <v>145.234232974829</v>
      </c>
    </row>
    <row r="574" spans="1:9">
      <c r="A574" s="2">
        <v>317</v>
      </c>
      <c r="G574">
        <v>319</v>
      </c>
      <c r="H574" s="1">
        <v>144.94160313215</v>
      </c>
      <c r="I574" s="3">
        <v>144.94160313215</v>
      </c>
    </row>
    <row r="575" spans="1:9">
      <c r="A575" s="2">
        <v>316</v>
      </c>
      <c r="G575">
        <v>318</v>
      </c>
      <c r="H575" s="1">
        <v>144.650028228566</v>
      </c>
      <c r="I575" s="3">
        <v>144.650028228566</v>
      </c>
    </row>
    <row r="576" spans="1:9">
      <c r="A576" s="2">
        <v>315</v>
      </c>
      <c r="G576">
        <v>317</v>
      </c>
      <c r="H576" s="1">
        <v>144.359506759426</v>
      </c>
      <c r="I576" s="3">
        <v>144.359506759426</v>
      </c>
    </row>
    <row r="577" spans="1:9">
      <c r="A577" s="2">
        <v>314</v>
      </c>
      <c r="G577">
        <v>316</v>
      </c>
      <c r="H577" s="1">
        <v>144.070037228356</v>
      </c>
      <c r="I577" s="3">
        <v>144.070037228356</v>
      </c>
    </row>
    <row r="578" spans="1:9">
      <c r="A578" s="2">
        <v>313</v>
      </c>
      <c r="G578">
        <v>315</v>
      </c>
      <c r="H578" s="1">
        <v>143.78161814722</v>
      </c>
      <c r="I578" s="3">
        <v>143.78161814722</v>
      </c>
    </row>
    <row r="579" spans="1:9">
      <c r="A579" s="2">
        <v>312</v>
      </c>
      <c r="G579">
        <v>314</v>
      </c>
      <c r="H579" s="1">
        <v>143.494248036072</v>
      </c>
      <c r="I579" s="3">
        <v>143.494248036072</v>
      </c>
    </row>
    <row r="580" spans="1:9">
      <c r="A580" s="2">
        <v>311</v>
      </c>
      <c r="G580">
        <v>313</v>
      </c>
      <c r="H580" s="1">
        <v>143.207925423111</v>
      </c>
      <c r="I580" s="3">
        <v>143.207925423111</v>
      </c>
    </row>
    <row r="581" spans="1:9">
      <c r="A581" s="2">
        <v>310</v>
      </c>
      <c r="G581">
        <v>312</v>
      </c>
      <c r="H581" s="1">
        <v>142.922648844639</v>
      </c>
      <c r="I581" s="3">
        <v>142.922648844639</v>
      </c>
    </row>
    <row r="582" spans="1:9">
      <c r="A582" s="2">
        <v>309</v>
      </c>
      <c r="G582">
        <v>311</v>
      </c>
      <c r="H582" s="1">
        <v>142.638416845018</v>
      </c>
      <c r="I582" s="3">
        <v>142.638416845018</v>
      </c>
    </row>
    <row r="583" spans="1:9">
      <c r="A583" s="2">
        <v>308</v>
      </c>
      <c r="G583">
        <v>310</v>
      </c>
      <c r="H583" s="1">
        <v>142.355227976621</v>
      </c>
      <c r="I583" s="3">
        <v>142.355227976621</v>
      </c>
    </row>
    <row r="584" spans="1:9">
      <c r="A584" s="2">
        <v>307</v>
      </c>
      <c r="G584">
        <v>309</v>
      </c>
      <c r="H584" s="1">
        <v>142.073080799796</v>
      </c>
      <c r="I584" s="3">
        <v>142.073080799796</v>
      </c>
    </row>
    <row r="585" spans="1:9">
      <c r="A585" s="2">
        <v>306</v>
      </c>
      <c r="G585">
        <v>308</v>
      </c>
      <c r="H585" s="1">
        <v>141.791973882818</v>
      </c>
      <c r="I585" s="3">
        <v>141.791973882818</v>
      </c>
    </row>
    <row r="586" spans="1:9">
      <c r="A586" s="2">
        <v>305</v>
      </c>
      <c r="G586">
        <v>307</v>
      </c>
      <c r="H586" s="1">
        <v>141.511905801851</v>
      </c>
      <c r="I586" s="3">
        <v>141.511905801851</v>
      </c>
    </row>
    <row r="587" spans="1:9">
      <c r="A587" s="2">
        <v>304</v>
      </c>
      <c r="G587">
        <v>306</v>
      </c>
      <c r="H587" s="1">
        <v>141.232875140901</v>
      </c>
      <c r="I587" s="3">
        <v>141.232875140901</v>
      </c>
    </row>
    <row r="588" spans="1:9">
      <c r="A588" s="2">
        <v>303</v>
      </c>
      <c r="G588">
        <v>305</v>
      </c>
      <c r="H588" s="1">
        <v>140.954880491779</v>
      </c>
      <c r="I588" s="3">
        <v>140.954880491779</v>
      </c>
    </row>
    <row r="589" spans="1:9">
      <c r="A589" s="2">
        <v>302</v>
      </c>
      <c r="G589">
        <v>304</v>
      </c>
      <c r="H589" s="1">
        <v>140.677920454057</v>
      </c>
      <c r="I589" s="3">
        <v>140.677920454057</v>
      </c>
    </row>
    <row r="590" spans="1:9">
      <c r="A590" s="2">
        <v>301</v>
      </c>
      <c r="G590">
        <v>303</v>
      </c>
      <c r="H590" s="1">
        <v>140.401993635029</v>
      </c>
      <c r="I590" s="3">
        <v>140.401993635029</v>
      </c>
    </row>
    <row r="591" spans="1:9">
      <c r="A591" s="2">
        <v>300</v>
      </c>
      <c r="G591">
        <v>302</v>
      </c>
      <c r="H591" s="1">
        <v>140.127098649668</v>
      </c>
      <c r="I591" s="3">
        <v>140.127098649668</v>
      </c>
    </row>
    <row r="592" spans="1:9">
      <c r="A592" s="2">
        <v>299</v>
      </c>
      <c r="G592">
        <v>301</v>
      </c>
      <c r="H592" s="1">
        <v>139.853234120585</v>
      </c>
      <c r="I592" s="3">
        <v>139.853234120585</v>
      </c>
    </row>
    <row r="593" spans="1:9">
      <c r="A593" s="2">
        <v>298</v>
      </c>
      <c r="G593">
        <v>300</v>
      </c>
      <c r="H593" s="1">
        <v>139.580398677996</v>
      </c>
      <c r="I593" s="3">
        <v>139.580398677996</v>
      </c>
    </row>
    <row r="594" spans="1:9">
      <c r="A594" s="2">
        <v>297</v>
      </c>
      <c r="G594">
        <v>299</v>
      </c>
      <c r="H594" s="1">
        <v>139.308590959672</v>
      </c>
      <c r="I594" s="3">
        <v>139.308590959672</v>
      </c>
    </row>
    <row r="595" spans="1:9">
      <c r="A595" s="2">
        <v>296</v>
      </c>
      <c r="G595">
        <v>298</v>
      </c>
      <c r="H595" s="1">
        <v>139.037809610909</v>
      </c>
      <c r="I595" s="3">
        <v>139.037809610909</v>
      </c>
    </row>
    <row r="596" spans="1:9">
      <c r="A596" s="2">
        <v>295</v>
      </c>
      <c r="G596">
        <v>297</v>
      </c>
      <c r="H596" s="1">
        <v>138.768053284482</v>
      </c>
      <c r="I596" s="3">
        <v>138.768053284482</v>
      </c>
    </row>
    <row r="597" spans="1:9">
      <c r="A597" s="2">
        <v>294</v>
      </c>
      <c r="G597">
        <v>296</v>
      </c>
      <c r="H597" s="1">
        <v>138.49932064061</v>
      </c>
      <c r="I597" s="3">
        <v>138.49932064061</v>
      </c>
    </row>
    <row r="598" spans="1:9">
      <c r="A598" s="2">
        <v>293</v>
      </c>
      <c r="G598">
        <v>295</v>
      </c>
      <c r="H598" s="1">
        <v>138.231610346918</v>
      </c>
      <c r="I598" s="3">
        <v>138.231610346918</v>
      </c>
    </row>
    <row r="599" spans="1:9">
      <c r="A599" s="2">
        <v>292</v>
      </c>
      <c r="G599">
        <v>294</v>
      </c>
      <c r="H599" s="1">
        <v>137.964921078398</v>
      </c>
      <c r="I599" s="3">
        <v>137.964921078398</v>
      </c>
    </row>
    <row r="600" spans="1:9">
      <c r="A600" s="2">
        <v>291</v>
      </c>
      <c r="G600">
        <v>293</v>
      </c>
      <c r="H600" s="1">
        <v>137.699251517369</v>
      </c>
      <c r="I600" s="3">
        <v>137.699251517369</v>
      </c>
    </row>
    <row r="601" spans="1:9">
      <c r="A601" s="2">
        <v>290</v>
      </c>
      <c r="G601">
        <v>292</v>
      </c>
      <c r="H601" s="1">
        <v>137.434600353444</v>
      </c>
      <c r="I601" s="3">
        <v>137.434600353444</v>
      </c>
    </row>
    <row r="602" spans="1:9">
      <c r="A602" s="2">
        <v>289</v>
      </c>
      <c r="G602">
        <v>291</v>
      </c>
      <c r="H602" s="1">
        <v>137.170966283489</v>
      </c>
      <c r="I602" s="3">
        <v>137.170966283489</v>
      </c>
    </row>
    <row r="603" spans="1:9">
      <c r="A603" s="2">
        <v>288</v>
      </c>
      <c r="G603">
        <v>290</v>
      </c>
      <c r="H603" s="1">
        <v>136.908348011587</v>
      </c>
      <c r="I603" s="3">
        <v>136.908348011587</v>
      </c>
    </row>
    <row r="604" spans="1:9">
      <c r="A604" s="2">
        <v>287</v>
      </c>
      <c r="G604">
        <v>289</v>
      </c>
      <c r="H604" s="1">
        <v>136.646744249006</v>
      </c>
      <c r="I604" s="3">
        <v>136.646744249006</v>
      </c>
    </row>
    <row r="605" spans="1:9">
      <c r="A605" s="2">
        <v>286</v>
      </c>
      <c r="G605">
        <v>288</v>
      </c>
      <c r="H605" s="1">
        <v>136.386153714154</v>
      </c>
      <c r="I605" s="3">
        <v>136.386153714154</v>
      </c>
    </row>
    <row r="606" spans="1:9">
      <c r="A606" s="2">
        <v>285</v>
      </c>
      <c r="G606">
        <v>287</v>
      </c>
      <c r="H606" s="1">
        <v>136.126575132552</v>
      </c>
      <c r="I606" s="3">
        <v>136.126575132552</v>
      </c>
    </row>
    <row r="607" spans="1:9">
      <c r="A607" s="2">
        <v>284</v>
      </c>
      <c r="G607">
        <v>286</v>
      </c>
      <c r="H607" s="1">
        <v>135.868007236792</v>
      </c>
      <c r="I607" s="3">
        <v>135.868007236792</v>
      </c>
    </row>
    <row r="608" spans="1:9">
      <c r="A608" s="2">
        <v>283</v>
      </c>
      <c r="G608">
        <v>285</v>
      </c>
      <c r="H608" s="1">
        <v>135.610448766504</v>
      </c>
      <c r="I608" s="3">
        <v>135.610448766504</v>
      </c>
    </row>
    <row r="609" spans="1:9">
      <c r="A609" s="2">
        <v>282</v>
      </c>
      <c r="G609">
        <v>284</v>
      </c>
      <c r="H609" s="1">
        <v>135.353898468323</v>
      </c>
      <c r="I609" s="3">
        <v>135.353898468323</v>
      </c>
    </row>
    <row r="610" spans="1:9">
      <c r="A610" s="2">
        <v>281</v>
      </c>
      <c r="G610">
        <v>283</v>
      </c>
      <c r="H610" s="1">
        <v>135.098355095849</v>
      </c>
      <c r="I610" s="3">
        <v>135.098355095849</v>
      </c>
    </row>
    <row r="611" spans="1:9">
      <c r="A611" s="2">
        <v>280</v>
      </c>
      <c r="G611">
        <v>282</v>
      </c>
      <c r="H611" s="1">
        <v>134.843817409619</v>
      </c>
      <c r="I611" s="3">
        <v>134.843817409619</v>
      </c>
    </row>
    <row r="612" spans="1:9">
      <c r="A612" s="2">
        <v>279</v>
      </c>
      <c r="G612">
        <v>281</v>
      </c>
      <c r="H612" s="1">
        <v>134.590284177066</v>
      </c>
      <c r="I612" s="3">
        <v>134.590284177066</v>
      </c>
    </row>
    <row r="613" spans="1:9">
      <c r="A613" s="2">
        <v>278</v>
      </c>
      <c r="G613">
        <v>280</v>
      </c>
      <c r="H613" s="1">
        <v>134.337754172492</v>
      </c>
      <c r="I613" s="3">
        <v>134.337754172492</v>
      </c>
    </row>
    <row r="614" spans="1:9">
      <c r="A614" s="2">
        <v>277</v>
      </c>
      <c r="G614">
        <v>279</v>
      </c>
      <c r="H614" s="1">
        <v>134.086226177026</v>
      </c>
      <c r="I614" s="3">
        <v>134.086226177026</v>
      </c>
    </row>
    <row r="615" spans="1:9">
      <c r="A615" s="2">
        <v>276</v>
      </c>
      <c r="G615">
        <v>278</v>
      </c>
      <c r="H615" s="1">
        <v>133.835698978601</v>
      </c>
      <c r="I615" s="3">
        <v>133.835698978601</v>
      </c>
    </row>
    <row r="616" spans="1:9">
      <c r="A616" s="2">
        <v>275</v>
      </c>
      <c r="G616">
        <v>277</v>
      </c>
      <c r="H616" s="1">
        <v>133.58617137191</v>
      </c>
      <c r="I616" s="3">
        <v>133.58617137191</v>
      </c>
    </row>
    <row r="617" spans="1:9">
      <c r="A617" s="2">
        <v>274</v>
      </c>
      <c r="G617">
        <v>276</v>
      </c>
      <c r="H617" s="1">
        <v>133.337642158381</v>
      </c>
      <c r="I617" s="3">
        <v>133.337642158381</v>
      </c>
    </row>
    <row r="618" spans="1:9">
      <c r="A618" s="2">
        <v>273</v>
      </c>
      <c r="G618">
        <v>275</v>
      </c>
      <c r="H618" s="1">
        <v>133.090110146141</v>
      </c>
      <c r="I618" s="3">
        <v>133.090110146141</v>
      </c>
    </row>
    <row r="619" spans="1:9">
      <c r="A619" s="2">
        <v>272</v>
      </c>
      <c r="G619">
        <v>274</v>
      </c>
      <c r="H619" s="1">
        <v>132.843574149984</v>
      </c>
      <c r="I619" s="3">
        <v>132.843574149984</v>
      </c>
    </row>
    <row r="620" spans="1:9">
      <c r="A620" s="2">
        <v>271</v>
      </c>
      <c r="G620">
        <v>273</v>
      </c>
      <c r="H620" s="1">
        <v>132.59803299134</v>
      </c>
      <c r="I620" s="3">
        <v>132.59803299134</v>
      </c>
    </row>
    <row r="621" spans="1:9">
      <c r="A621" s="2">
        <v>270</v>
      </c>
      <c r="G621">
        <v>272</v>
      </c>
      <c r="H621" s="1">
        <v>132.353485498241</v>
      </c>
      <c r="I621" s="3">
        <v>132.353485498241</v>
      </c>
    </row>
    <row r="622" spans="1:9">
      <c r="A622" s="2">
        <v>269</v>
      </c>
      <c r="G622">
        <v>271</v>
      </c>
      <c r="H622" s="1">
        <v>132.109930505293</v>
      </c>
      <c r="I622" s="3">
        <v>132.109930505293</v>
      </c>
    </row>
    <row r="623" spans="1:9">
      <c r="A623" s="2">
        <v>268</v>
      </c>
      <c r="G623">
        <v>270</v>
      </c>
      <c r="H623" s="1">
        <v>131.867366853639</v>
      </c>
      <c r="I623" s="3">
        <v>131.867366853639</v>
      </c>
    </row>
    <row r="624" spans="1:9">
      <c r="A624" s="2">
        <v>267</v>
      </c>
      <c r="G624">
        <v>269</v>
      </c>
      <c r="H624" s="1">
        <v>131.625793390934</v>
      </c>
      <c r="I624" s="3">
        <v>131.625793390934</v>
      </c>
    </row>
    <row r="625" spans="1:9">
      <c r="A625" s="2">
        <v>266</v>
      </c>
      <c r="G625">
        <v>268</v>
      </c>
      <c r="H625" s="1">
        <v>131.385208971312</v>
      </c>
      <c r="I625" s="3">
        <v>131.385208971312</v>
      </c>
    </row>
    <row r="626" spans="1:9">
      <c r="A626" s="2">
        <v>265</v>
      </c>
      <c r="G626">
        <v>267</v>
      </c>
      <c r="H626" s="1">
        <v>131.145612455351</v>
      </c>
      <c r="I626" s="3">
        <v>131.145612455351</v>
      </c>
    </row>
    <row r="627" spans="1:9">
      <c r="A627" s="2">
        <v>264</v>
      </c>
      <c r="G627">
        <v>266</v>
      </c>
      <c r="H627" s="1">
        <v>130.907002710052</v>
      </c>
      <c r="I627" s="3">
        <v>130.907002710052</v>
      </c>
    </row>
    <row r="628" spans="1:9">
      <c r="A628" s="2">
        <v>263</v>
      </c>
      <c r="G628">
        <v>265</v>
      </c>
      <c r="H628" s="1">
        <v>130.669378608798</v>
      </c>
      <c r="I628" s="3">
        <v>130.669378608798</v>
      </c>
    </row>
    <row r="629" spans="1:9">
      <c r="A629" s="2">
        <v>262</v>
      </c>
      <c r="G629">
        <v>264</v>
      </c>
      <c r="H629" s="1">
        <v>130.432739031334</v>
      </c>
      <c r="I629" s="3">
        <v>130.432739031334</v>
      </c>
    </row>
    <row r="630" spans="1:9">
      <c r="A630" s="2">
        <v>261</v>
      </c>
      <c r="G630">
        <v>263</v>
      </c>
      <c r="H630" s="1">
        <v>130.19708286373</v>
      </c>
      <c r="I630" s="3">
        <v>130.19708286373</v>
      </c>
    </row>
    <row r="631" spans="1:9">
      <c r="A631" s="2">
        <v>260</v>
      </c>
      <c r="G631">
        <v>262</v>
      </c>
      <c r="H631" s="1">
        <v>129.962408998357</v>
      </c>
      <c r="I631" s="3">
        <v>129.962408998357</v>
      </c>
    </row>
    <row r="632" spans="1:9">
      <c r="A632" s="2">
        <v>259</v>
      </c>
      <c r="G632">
        <v>261</v>
      </c>
      <c r="H632" s="1">
        <v>129.728716333853</v>
      </c>
      <c r="I632" s="3">
        <v>129.728716333853</v>
      </c>
    </row>
    <row r="633" spans="1:9">
      <c r="A633" s="2">
        <v>258</v>
      </c>
      <c r="G633">
        <v>260</v>
      </c>
      <c r="H633" s="1">
        <v>129.496003775097</v>
      </c>
      <c r="I633" s="3">
        <v>129.496003775097</v>
      </c>
    </row>
    <row r="634" spans="1:9">
      <c r="A634" s="2">
        <v>257</v>
      </c>
      <c r="G634">
        <v>259</v>
      </c>
      <c r="H634" s="1">
        <v>129.264270233182</v>
      </c>
      <c r="I634" s="3">
        <v>129.264270233182</v>
      </c>
    </row>
    <row r="635" spans="1:9">
      <c r="A635" s="2">
        <v>256</v>
      </c>
      <c r="G635">
        <v>258</v>
      </c>
      <c r="H635" s="1">
        <v>129.033514625382</v>
      </c>
      <c r="I635" s="3">
        <v>129.033514625382</v>
      </c>
    </row>
    <row r="636" spans="1:9">
      <c r="A636" s="2">
        <v>255</v>
      </c>
      <c r="G636">
        <v>257</v>
      </c>
      <c r="H636" s="1">
        <v>128.803735875126</v>
      </c>
      <c r="I636" s="3">
        <v>128.803735875126</v>
      </c>
    </row>
    <row r="637" spans="1:9">
      <c r="A637" s="2">
        <v>254</v>
      </c>
      <c r="G637">
        <v>256</v>
      </c>
      <c r="H637" s="1">
        <v>128.574932911972</v>
      </c>
      <c r="I637" s="3">
        <v>128.574932911972</v>
      </c>
    </row>
    <row r="638" spans="1:9">
      <c r="A638" s="2">
        <v>253</v>
      </c>
      <c r="G638">
        <v>255</v>
      </c>
      <c r="H638" s="1">
        <v>128.347104671575</v>
      </c>
      <c r="I638" s="3">
        <v>128.347104671575</v>
      </c>
    </row>
    <row r="639" spans="1:9">
      <c r="A639" s="2">
        <v>252</v>
      </c>
      <c r="G639">
        <v>254</v>
      </c>
      <c r="H639" s="1">
        <v>128.120250095663</v>
      </c>
      <c r="I639" s="3">
        <v>128.120250095663</v>
      </c>
    </row>
    <row r="640" spans="1:9">
      <c r="A640" s="2">
        <v>251</v>
      </c>
      <c r="G640">
        <v>253</v>
      </c>
      <c r="H640" s="1">
        <v>127.894368132008</v>
      </c>
      <c r="I640" s="3">
        <v>127.894368132008</v>
      </c>
    </row>
    <row r="641" spans="1:9">
      <c r="A641" s="2">
        <v>250</v>
      </c>
      <c r="G641">
        <v>252</v>
      </c>
      <c r="H641" s="1">
        <v>127.669457734401</v>
      </c>
      <c r="I641" s="3">
        <v>127.669457734401</v>
      </c>
    </row>
    <row r="642" spans="1:9">
      <c r="A642" s="2">
        <v>249</v>
      </c>
      <c r="G642">
        <v>251</v>
      </c>
      <c r="H642" s="1">
        <v>127.445517862619</v>
      </c>
      <c r="I642" s="3">
        <v>127.445517862619</v>
      </c>
    </row>
    <row r="643" spans="1:9">
      <c r="A643" s="2">
        <v>248</v>
      </c>
      <c r="G643">
        <v>250</v>
      </c>
      <c r="H643" s="1">
        <v>127.222547482407</v>
      </c>
      <c r="I643" s="3">
        <v>127.222547482407</v>
      </c>
    </row>
    <row r="644" spans="1:9">
      <c r="A644" s="2">
        <v>247</v>
      </c>
      <c r="G644">
        <v>249</v>
      </c>
      <c r="H644" s="1">
        <v>127.000545565444</v>
      </c>
      <c r="I644" s="3">
        <v>127.000545565444</v>
      </c>
    </row>
    <row r="645" spans="1:9">
      <c r="A645" s="2">
        <v>246</v>
      </c>
      <c r="G645">
        <v>248</v>
      </c>
      <c r="H645" s="1">
        <v>126.779511089322</v>
      </c>
      <c r="I645" s="3">
        <v>126.779511089322</v>
      </c>
    </row>
    <row r="646" spans="1:9">
      <c r="A646" s="2">
        <v>245</v>
      </c>
      <c r="G646">
        <v>247</v>
      </c>
      <c r="H646" s="1">
        <v>126.559443037517</v>
      </c>
      <c r="I646" s="3">
        <v>126.559443037517</v>
      </c>
    </row>
    <row r="647" spans="1:9">
      <c r="A647" s="2">
        <v>244</v>
      </c>
      <c r="G647">
        <v>246</v>
      </c>
      <c r="H647" s="1">
        <v>126.340340399363</v>
      </c>
      <c r="I647" s="3">
        <v>126.340340399363</v>
      </c>
    </row>
    <row r="648" spans="1:9">
      <c r="A648" s="2">
        <v>243</v>
      </c>
      <c r="G648">
        <v>245</v>
      </c>
      <c r="H648" s="1">
        <v>126.122202170027</v>
      </c>
      <c r="I648" s="3">
        <v>126.122202170027</v>
      </c>
    </row>
    <row r="649" spans="1:9">
      <c r="A649" s="2">
        <v>242</v>
      </c>
      <c r="G649">
        <v>244</v>
      </c>
      <c r="H649" s="1">
        <v>125.905027350486</v>
      </c>
      <c r="I649" s="3">
        <v>125.905027350486</v>
      </c>
    </row>
    <row r="650" spans="1:9">
      <c r="A650" s="2">
        <v>241</v>
      </c>
      <c r="G650">
        <v>243</v>
      </c>
      <c r="H650" s="1">
        <v>125.688814947497</v>
      </c>
      <c r="I650" s="3">
        <v>125.688814947497</v>
      </c>
    </row>
    <row r="651" spans="1:9">
      <c r="A651" s="2">
        <v>240</v>
      </c>
      <c r="G651">
        <v>242</v>
      </c>
      <c r="H651" s="1">
        <v>125.473563973575</v>
      </c>
      <c r="I651" s="3">
        <v>125.473563973575</v>
      </c>
    </row>
    <row r="652" spans="1:9">
      <c r="A652" s="2">
        <v>239</v>
      </c>
      <c r="G652">
        <v>241</v>
      </c>
      <c r="H652" s="1">
        <v>125.259273446969</v>
      </c>
      <c r="I652" s="3">
        <v>125.259273446969</v>
      </c>
    </row>
    <row r="653" spans="1:9">
      <c r="A653" s="2">
        <v>238</v>
      </c>
      <c r="G653">
        <v>240</v>
      </c>
      <c r="H653" s="1">
        <v>125.045942391634</v>
      </c>
      <c r="I653" s="3">
        <v>125.045942391634</v>
      </c>
    </row>
    <row r="654" spans="1:9">
      <c r="A654" s="2">
        <v>237</v>
      </c>
      <c r="G654">
        <v>239</v>
      </c>
      <c r="H654" s="1">
        <v>124.833569837209</v>
      </c>
      <c r="I654" s="3">
        <v>124.833569837209</v>
      </c>
    </row>
    <row r="655" spans="1:9">
      <c r="A655" s="2">
        <v>236</v>
      </c>
      <c r="G655">
        <v>238</v>
      </c>
      <c r="H655" s="1">
        <v>124.622154818993</v>
      </c>
      <c r="I655" s="3">
        <v>124.622154818993</v>
      </c>
    </row>
    <row r="656" spans="1:9">
      <c r="A656" s="2">
        <v>235</v>
      </c>
      <c r="G656">
        <v>237</v>
      </c>
      <c r="H656" s="1">
        <v>124.411696377918</v>
      </c>
      <c r="I656" s="3">
        <v>124.411696377918</v>
      </c>
    </row>
    <row r="657" spans="1:9">
      <c r="A657" s="2">
        <v>234</v>
      </c>
      <c r="G657">
        <v>236</v>
      </c>
      <c r="H657" s="1">
        <v>124.202193560529</v>
      </c>
      <c r="I657" s="3">
        <v>124.202193560529</v>
      </c>
    </row>
    <row r="658" spans="1:9">
      <c r="A658" s="2">
        <v>233</v>
      </c>
      <c r="G658">
        <v>235</v>
      </c>
      <c r="H658" s="1">
        <v>123.993645418958</v>
      </c>
      <c r="I658" s="3">
        <v>123.993645418958</v>
      </c>
    </row>
    <row r="659" spans="1:9">
      <c r="A659" s="2">
        <v>232</v>
      </c>
      <c r="G659">
        <v>234</v>
      </c>
      <c r="H659" s="1">
        <v>123.786051010901</v>
      </c>
      <c r="I659" s="3">
        <v>123.786051010901</v>
      </c>
    </row>
    <row r="660" spans="1:9">
      <c r="A660" s="2">
        <v>231</v>
      </c>
      <c r="G660">
        <v>233</v>
      </c>
      <c r="H660" s="1">
        <v>123.579409399594</v>
      </c>
      <c r="I660" s="3">
        <v>123.579409399594</v>
      </c>
    </row>
    <row r="661" spans="1:9">
      <c r="A661" s="2">
        <v>230</v>
      </c>
      <c r="G661">
        <v>232</v>
      </c>
      <c r="H661" s="1">
        <v>123.37371965379</v>
      </c>
      <c r="I661" s="3">
        <v>123.37371965379</v>
      </c>
    </row>
    <row r="662" spans="1:9">
      <c r="A662" s="2">
        <v>229</v>
      </c>
      <c r="G662">
        <v>231</v>
      </c>
      <c r="H662" s="1">
        <v>123.168980847737</v>
      </c>
      <c r="I662" s="3">
        <v>123.168980847737</v>
      </c>
    </row>
    <row r="663" spans="1:9">
      <c r="A663" s="2">
        <v>228</v>
      </c>
      <c r="G663">
        <v>230</v>
      </c>
      <c r="H663" s="1">
        <v>122.965192061157</v>
      </c>
      <c r="I663" s="3">
        <v>122.965192061157</v>
      </c>
    </row>
    <row r="664" spans="1:9">
      <c r="A664" s="2">
        <v>227</v>
      </c>
      <c r="G664">
        <v>229</v>
      </c>
      <c r="H664" s="1">
        <v>122.762352379217</v>
      </c>
      <c r="I664" s="3">
        <v>122.762352379217</v>
      </c>
    </row>
    <row r="665" spans="1:9">
      <c r="A665" s="2">
        <v>226</v>
      </c>
      <c r="G665">
        <v>228</v>
      </c>
      <c r="H665" s="1">
        <v>122.560460892513</v>
      </c>
      <c r="I665" s="3">
        <v>122.560460892513</v>
      </c>
    </row>
    <row r="666" spans="1:9">
      <c r="A666" s="2">
        <v>225</v>
      </c>
      <c r="G666">
        <v>227</v>
      </c>
      <c r="H666" s="1">
        <v>122.359516697046</v>
      </c>
      <c r="I666" s="3">
        <v>122.359516697046</v>
      </c>
    </row>
    <row r="667" spans="1:9">
      <c r="A667" s="2">
        <v>224</v>
      </c>
      <c r="G667">
        <v>226</v>
      </c>
      <c r="H667" s="1">
        <v>122.159518894198</v>
      </c>
      <c r="I667" s="3">
        <v>122.159518894198</v>
      </c>
    </row>
    <row r="668" spans="1:9">
      <c r="A668" s="2">
        <v>223</v>
      </c>
      <c r="G668">
        <v>225</v>
      </c>
      <c r="H668" s="1">
        <v>121.960466590711</v>
      </c>
      <c r="I668" s="3">
        <v>121.960466590711</v>
      </c>
    </row>
    <row r="669" spans="1:9">
      <c r="A669" s="2">
        <v>222</v>
      </c>
      <c r="G669">
        <v>224</v>
      </c>
      <c r="H669" s="1">
        <v>121.762358898668</v>
      </c>
      <c r="I669" s="3">
        <v>121.762358898668</v>
      </c>
    </row>
    <row r="670" spans="1:9">
      <c r="A670" s="2">
        <v>221</v>
      </c>
      <c r="G670">
        <v>223</v>
      </c>
      <c r="H670" s="1">
        <v>121.565194935467</v>
      </c>
      <c r="I670" s="3">
        <v>121.565194935467</v>
      </c>
    </row>
    <row r="671" spans="1:9">
      <c r="A671" s="2">
        <v>220</v>
      </c>
      <c r="G671">
        <v>222</v>
      </c>
      <c r="H671" s="1">
        <v>121.368973823803</v>
      </c>
      <c r="I671" s="3">
        <v>121.368973823803</v>
      </c>
    </row>
    <row r="672" spans="1:9">
      <c r="A672" s="2">
        <v>219</v>
      </c>
      <c r="G672">
        <v>221</v>
      </c>
      <c r="H672" s="1">
        <v>121.173694691646</v>
      </c>
      <c r="I672" s="3">
        <v>121.173694691646</v>
      </c>
    </row>
    <row r="673" spans="1:9">
      <c r="A673" s="2">
        <v>218</v>
      </c>
      <c r="G673">
        <v>220</v>
      </c>
      <c r="H673" s="1">
        <v>120.979356672218</v>
      </c>
      <c r="I673" s="3">
        <v>120.979356672218</v>
      </c>
    </row>
    <row r="674" spans="1:9">
      <c r="A674" s="2">
        <v>217</v>
      </c>
      <c r="G674">
        <v>219</v>
      </c>
      <c r="H674" s="1">
        <v>120.785958903974</v>
      </c>
      <c r="I674" s="3">
        <v>120.785958903974</v>
      </c>
    </row>
    <row r="675" spans="1:9">
      <c r="A675" s="2">
        <v>216</v>
      </c>
      <c r="G675">
        <v>218</v>
      </c>
      <c r="H675" s="1">
        <v>120.593500530583</v>
      </c>
      <c r="I675" s="3">
        <v>120.593500530583</v>
      </c>
    </row>
    <row r="676" spans="1:9">
      <c r="A676" s="2">
        <v>215</v>
      </c>
      <c r="G676">
        <v>217</v>
      </c>
      <c r="H676" s="1">
        <v>120.401980700904</v>
      </c>
      <c r="I676" s="3">
        <v>120.401980700904</v>
      </c>
    </row>
    <row r="677" spans="1:9">
      <c r="A677" s="2">
        <v>214</v>
      </c>
      <c r="G677">
        <v>216</v>
      </c>
      <c r="H677" s="1">
        <v>120.211398568967</v>
      </c>
      <c r="I677" s="3">
        <v>120.211398568967</v>
      </c>
    </row>
    <row r="678" spans="1:9">
      <c r="A678" s="2">
        <v>213</v>
      </c>
      <c r="G678">
        <v>215</v>
      </c>
      <c r="H678" s="1">
        <v>120.021753293952</v>
      </c>
      <c r="I678" s="3">
        <v>120.021753293952</v>
      </c>
    </row>
    <row r="679" spans="1:9">
      <c r="A679" s="2">
        <v>212</v>
      </c>
      <c r="G679">
        <v>214</v>
      </c>
      <c r="H679" s="1">
        <v>119.833044040173</v>
      </c>
      <c r="I679" s="3">
        <v>119.833044040173</v>
      </c>
    </row>
    <row r="680" spans="1:9">
      <c r="A680" s="2">
        <v>211</v>
      </c>
      <c r="G680">
        <v>213</v>
      </c>
      <c r="H680" s="1">
        <v>119.645269977052</v>
      </c>
      <c r="I680" s="3">
        <v>119.645269977052</v>
      </c>
    </row>
    <row r="681" spans="1:9">
      <c r="A681" s="2">
        <v>210</v>
      </c>
      <c r="G681">
        <v>212</v>
      </c>
      <c r="H681" s="1">
        <v>119.458430279102</v>
      </c>
      <c r="I681" s="3">
        <v>119.458430279102</v>
      </c>
    </row>
    <row r="682" spans="1:9">
      <c r="A682" s="2">
        <v>209</v>
      </c>
      <c r="G682">
        <v>211</v>
      </c>
      <c r="H682" s="1">
        <v>119.27252412591</v>
      </c>
      <c r="I682" s="3">
        <v>119.27252412591</v>
      </c>
    </row>
    <row r="683" spans="1:9">
      <c r="A683" s="2">
        <v>208</v>
      </c>
      <c r="G683">
        <v>210</v>
      </c>
      <c r="H683" s="1">
        <v>119.087550702114</v>
      </c>
      <c r="I683" s="3">
        <v>119.087550702114</v>
      </c>
    </row>
    <row r="684" spans="1:9">
      <c r="A684" s="2">
        <v>207</v>
      </c>
      <c r="G684">
        <v>209</v>
      </c>
      <c r="H684" s="1">
        <v>118.903509197385</v>
      </c>
      <c r="I684" s="3">
        <v>118.903509197385</v>
      </c>
    </row>
    <row r="685" spans="1:9">
      <c r="A685" s="2">
        <v>206</v>
      </c>
      <c r="G685">
        <v>208</v>
      </c>
      <c r="H685" s="1">
        <v>118.720398806407</v>
      </c>
      <c r="I685" s="3">
        <v>118.720398806407</v>
      </c>
    </row>
    <row r="686" spans="1:9">
      <c r="A686" s="2">
        <v>205</v>
      </c>
      <c r="G686">
        <v>207</v>
      </c>
      <c r="H686" s="1">
        <v>118.53821872886</v>
      </c>
      <c r="I686" s="3">
        <v>118.53821872886</v>
      </c>
    </row>
    <row r="687" spans="1:9">
      <c r="A687" s="2">
        <v>204</v>
      </c>
      <c r="G687">
        <v>206</v>
      </c>
      <c r="H687" s="1">
        <v>118.356968169401</v>
      </c>
      <c r="I687" s="3">
        <v>118.356968169401</v>
      </c>
    </row>
    <row r="688" spans="1:9">
      <c r="A688" s="2">
        <v>203</v>
      </c>
      <c r="G688">
        <v>205</v>
      </c>
      <c r="H688" s="1">
        <v>118.176646337641</v>
      </c>
      <c r="I688" s="3">
        <v>118.176646337641</v>
      </c>
    </row>
    <row r="689" spans="1:9">
      <c r="A689" s="2">
        <v>202</v>
      </c>
      <c r="G689">
        <v>204</v>
      </c>
      <c r="H689" s="1">
        <v>117.997252448133</v>
      </c>
      <c r="I689" s="3">
        <v>117.997252448133</v>
      </c>
    </row>
    <row r="690" spans="1:9">
      <c r="A690" s="2">
        <v>201</v>
      </c>
      <c r="G690">
        <v>203</v>
      </c>
      <c r="H690" s="1">
        <v>117.81878572035</v>
      </c>
      <c r="I690" s="3">
        <v>117.81878572035</v>
      </c>
    </row>
    <row r="691" spans="1:9">
      <c r="A691" s="2">
        <v>200</v>
      </c>
      <c r="G691">
        <v>202</v>
      </c>
      <c r="H691" s="1">
        <v>117.641245378668</v>
      </c>
      <c r="I691" s="3">
        <v>117.641245378668</v>
      </c>
    </row>
    <row r="692" spans="1:9">
      <c r="A692" s="2">
        <v>199</v>
      </c>
      <c r="G692">
        <v>201</v>
      </c>
      <c r="H692" s="1">
        <v>117.464630652344</v>
      </c>
      <c r="I692" s="3">
        <v>117.464630652344</v>
      </c>
    </row>
    <row r="693" spans="1:9">
      <c r="A693" s="2">
        <v>198</v>
      </c>
      <c r="G693">
        <v>200</v>
      </c>
      <c r="H693" s="1">
        <v>117.288940775505</v>
      </c>
      <c r="I693" s="3">
        <v>117.288940775505</v>
      </c>
    </row>
    <row r="694" spans="1:9">
      <c r="A694" s="2">
        <v>197</v>
      </c>
      <c r="G694">
        <v>199</v>
      </c>
      <c r="H694" s="1">
        <v>117.114174987126</v>
      </c>
      <c r="I694" s="3">
        <v>117.114174987126</v>
      </c>
    </row>
    <row r="695" spans="1:9">
      <c r="A695" s="2">
        <v>196</v>
      </c>
      <c r="G695">
        <v>198</v>
      </c>
      <c r="H695" s="1">
        <v>116.940332531011</v>
      </c>
      <c r="I695" s="3">
        <v>116.940332531011</v>
      </c>
    </row>
    <row r="696" spans="1:9">
      <c r="A696" s="2">
        <v>195</v>
      </c>
      <c r="G696">
        <v>197</v>
      </c>
      <c r="H696" s="1">
        <v>116.76741265578</v>
      </c>
      <c r="I696" s="3">
        <v>116.76741265578</v>
      </c>
    </row>
    <row r="697" spans="1:9">
      <c r="A697" s="2">
        <v>194</v>
      </c>
      <c r="G697">
        <v>196</v>
      </c>
      <c r="H697" s="1">
        <v>116.595414614847</v>
      </c>
      <c r="I697" s="3">
        <v>116.595414614847</v>
      </c>
    </row>
    <row r="698" spans="1:9">
      <c r="A698" s="2">
        <v>193</v>
      </c>
      <c r="G698">
        <v>195</v>
      </c>
      <c r="H698" s="1">
        <v>116.424337666406</v>
      </c>
      <c r="I698" s="3">
        <v>116.424337666406</v>
      </c>
    </row>
    <row r="699" spans="1:9">
      <c r="A699" s="2">
        <v>192</v>
      </c>
      <c r="G699">
        <v>194</v>
      </c>
      <c r="H699" s="1">
        <v>116.254181073413</v>
      </c>
      <c r="I699" s="3">
        <v>116.254181073413</v>
      </c>
    </row>
    <row r="700" spans="1:9">
      <c r="A700" s="2">
        <v>191</v>
      </c>
      <c r="G700">
        <v>193</v>
      </c>
      <c r="H700" s="1">
        <v>116.084944103569</v>
      </c>
      <c r="I700" s="3">
        <v>116.084944103569</v>
      </c>
    </row>
    <row r="701" spans="1:9">
      <c r="A701" s="2">
        <v>190</v>
      </c>
      <c r="G701">
        <v>192</v>
      </c>
      <c r="H701" s="1">
        <v>115.916626029303</v>
      </c>
      <c r="I701" s="3">
        <v>115.916626029303</v>
      </c>
    </row>
    <row r="702" spans="1:9">
      <c r="A702" s="2">
        <v>189</v>
      </c>
      <c r="G702">
        <v>191</v>
      </c>
      <c r="H702" s="1">
        <v>115.749226127755</v>
      </c>
      <c r="I702" s="3">
        <v>115.749226127755</v>
      </c>
    </row>
    <row r="703" spans="1:9">
      <c r="A703" s="2">
        <v>188</v>
      </c>
      <c r="G703">
        <v>190</v>
      </c>
      <c r="H703" s="1">
        <v>115.58274368076</v>
      </c>
      <c r="I703" s="3">
        <v>115.58274368076</v>
      </c>
    </row>
    <row r="704" spans="1:9">
      <c r="A704" s="2">
        <v>187</v>
      </c>
      <c r="G704">
        <v>189</v>
      </c>
      <c r="H704" s="1">
        <v>115.417177974833</v>
      </c>
      <c r="I704" s="3">
        <v>115.417177974833</v>
      </c>
    </row>
    <row r="705" spans="1:9">
      <c r="A705" s="2">
        <v>186</v>
      </c>
      <c r="G705">
        <v>188</v>
      </c>
      <c r="H705" s="1">
        <v>115.25252830115</v>
      </c>
      <c r="I705" s="3">
        <v>115.25252830115</v>
      </c>
    </row>
    <row r="706" spans="1:9">
      <c r="A706" s="2">
        <v>185</v>
      </c>
      <c r="G706">
        <v>187</v>
      </c>
      <c r="H706" s="1">
        <v>115.088793955534</v>
      </c>
      <c r="I706" s="3">
        <v>115.088793955534</v>
      </c>
    </row>
    <row r="707" spans="1:9">
      <c r="A707" s="2">
        <v>184</v>
      </c>
      <c r="G707">
        <v>186</v>
      </c>
      <c r="H707" s="1">
        <v>114.925974238437</v>
      </c>
      <c r="I707" s="3">
        <v>114.925974238437</v>
      </c>
    </row>
    <row r="708" spans="1:9">
      <c r="A708" s="2">
        <v>183</v>
      </c>
      <c r="G708">
        <v>185</v>
      </c>
      <c r="H708" s="1">
        <v>114.764068454926</v>
      </c>
      <c r="I708" s="3">
        <v>114.764068454926</v>
      </c>
    </row>
    <row r="709" spans="1:9">
      <c r="A709" s="2">
        <v>182</v>
      </c>
      <c r="G709">
        <v>184</v>
      </c>
      <c r="H709" s="1">
        <v>114.603075914669</v>
      </c>
      <c r="I709" s="3">
        <v>114.603075914669</v>
      </c>
    </row>
    <row r="710" spans="1:9">
      <c r="A710" s="2">
        <v>181</v>
      </c>
      <c r="G710">
        <v>183</v>
      </c>
      <c r="H710" s="1">
        <v>114.442995931914</v>
      </c>
      <c r="I710" s="3">
        <v>114.442995931914</v>
      </c>
    </row>
    <row r="711" spans="1:9">
      <c r="A711" s="2">
        <v>180</v>
      </c>
      <c r="G711">
        <v>182</v>
      </c>
      <c r="H711" s="1">
        <v>114.283827825477</v>
      </c>
      <c r="I711" s="3">
        <v>114.283827825477</v>
      </c>
    </row>
    <row r="712" spans="1:9">
      <c r="A712" s="2">
        <v>179</v>
      </c>
      <c r="G712">
        <v>181</v>
      </c>
      <c r="H712" s="1">
        <v>114.125570918728</v>
      </c>
      <c r="I712" s="3">
        <v>114.125570918728</v>
      </c>
    </row>
    <row r="713" spans="1:9">
      <c r="A713" s="2">
        <v>178</v>
      </c>
      <c r="G713">
        <v>180</v>
      </c>
      <c r="H713" s="1">
        <v>113.968224539573</v>
      </c>
      <c r="I713" s="3">
        <v>113.968224539573</v>
      </c>
    </row>
    <row r="714" spans="1:9">
      <c r="A714" s="2">
        <v>177</v>
      </c>
      <c r="G714">
        <v>179</v>
      </c>
      <c r="H714" s="1">
        <v>113.81178802044</v>
      </c>
      <c r="I714" s="3">
        <v>113.81178802044</v>
      </c>
    </row>
    <row r="715" spans="1:9">
      <c r="A715" s="2">
        <v>176</v>
      </c>
      <c r="G715">
        <v>178</v>
      </c>
      <c r="H715" s="1">
        <v>113.656260698265</v>
      </c>
      <c r="I715" s="3">
        <v>113.656260698265</v>
      </c>
    </row>
    <row r="716" spans="1:9">
      <c r="A716" s="2">
        <v>175</v>
      </c>
      <c r="G716">
        <v>177</v>
      </c>
      <c r="H716" s="1">
        <v>113.501641914473</v>
      </c>
      <c r="I716" s="3">
        <v>113.501641914473</v>
      </c>
    </row>
    <row r="717" spans="1:9">
      <c r="A717" s="2">
        <v>174</v>
      </c>
      <c r="G717">
        <v>176</v>
      </c>
      <c r="H717" s="1">
        <v>113.347931014971</v>
      </c>
      <c r="I717" s="3">
        <v>113.347931014971</v>
      </c>
    </row>
    <row r="718" spans="1:9">
      <c r="A718" s="2">
        <v>173</v>
      </c>
      <c r="G718">
        <v>175</v>
      </c>
      <c r="H718" s="1">
        <v>113.195127350127</v>
      </c>
      <c r="I718" s="3">
        <v>113.195127350127</v>
      </c>
    </row>
    <row r="719" spans="1:9">
      <c r="A719" s="2">
        <v>172</v>
      </c>
      <c r="G719">
        <v>174</v>
      </c>
      <c r="H719" s="1">
        <v>113.043230274755</v>
      </c>
      <c r="I719" s="3">
        <v>113.043230274755</v>
      </c>
    </row>
    <row r="720" spans="1:9">
      <c r="A720" s="2">
        <v>171</v>
      </c>
      <c r="G720">
        <v>173</v>
      </c>
      <c r="H720" s="1">
        <v>112.892239148108</v>
      </c>
      <c r="I720" s="3">
        <v>112.892239148108</v>
      </c>
    </row>
    <row r="721" spans="1:9">
      <c r="A721" s="2">
        <v>170</v>
      </c>
      <c r="G721">
        <v>172</v>
      </c>
      <c r="H721" s="1">
        <v>112.742153333854</v>
      </c>
      <c r="I721" s="3">
        <v>112.742153333854</v>
      </c>
    </row>
    <row r="722" spans="1:9">
      <c r="A722" s="2">
        <v>169</v>
      </c>
      <c r="G722">
        <v>171</v>
      </c>
      <c r="H722" s="1">
        <v>112.59297220007</v>
      </c>
      <c r="I722" s="3">
        <v>112.59297220007</v>
      </c>
    </row>
    <row r="723" spans="1:9">
      <c r="A723" s="2">
        <v>168</v>
      </c>
      <c r="G723">
        <v>170</v>
      </c>
      <c r="H723" s="1">
        <v>112.444695119223</v>
      </c>
      <c r="I723" s="3">
        <v>112.444695119223</v>
      </c>
    </row>
    <row r="724" spans="1:9">
      <c r="A724" s="2">
        <v>167</v>
      </c>
      <c r="G724">
        <v>169</v>
      </c>
      <c r="H724" s="1">
        <v>112.297321468159</v>
      </c>
      <c r="I724" s="3">
        <v>112.297321468159</v>
      </c>
    </row>
    <row r="725" spans="1:9">
      <c r="A725" s="2">
        <v>166</v>
      </c>
      <c r="G725">
        <v>168</v>
      </c>
      <c r="H725" s="1">
        <v>112.150850628088</v>
      </c>
      <c r="I725" s="3">
        <v>112.150850628088</v>
      </c>
    </row>
    <row r="726" spans="1:9">
      <c r="A726" s="2">
        <v>165</v>
      </c>
      <c r="G726">
        <v>167</v>
      </c>
      <c r="H726" s="1">
        <v>112.00528198457</v>
      </c>
      <c r="I726" s="3">
        <v>112.00528198457</v>
      </c>
    </row>
    <row r="727" spans="1:9">
      <c r="A727" s="2">
        <v>164</v>
      </c>
      <c r="G727">
        <v>166</v>
      </c>
      <c r="H727" s="1">
        <v>111.860614927502</v>
      </c>
      <c r="I727" s="3">
        <v>111.860614927502</v>
      </c>
    </row>
    <row r="728" spans="1:9">
      <c r="A728" s="2">
        <v>163</v>
      </c>
      <c r="G728">
        <v>165</v>
      </c>
      <c r="H728" s="1">
        <v>111.716848851106</v>
      </c>
      <c r="I728" s="3">
        <v>111.716848851106</v>
      </c>
    </row>
    <row r="729" spans="1:9">
      <c r="A729" s="2">
        <v>162</v>
      </c>
      <c r="G729">
        <v>164</v>
      </c>
      <c r="H729" s="1">
        <v>111.573983153911</v>
      </c>
      <c r="I729" s="3">
        <v>111.573983153911</v>
      </c>
    </row>
    <row r="730" spans="1:9">
      <c r="A730" s="2">
        <v>161</v>
      </c>
      <c r="G730">
        <v>163</v>
      </c>
      <c r="H730" s="1">
        <v>111.432017238747</v>
      </c>
      <c r="I730" s="3">
        <v>111.432017238747</v>
      </c>
    </row>
    <row r="731" spans="1:9">
      <c r="A731" s="2">
        <v>160</v>
      </c>
      <c r="G731">
        <v>162</v>
      </c>
      <c r="H731" s="1">
        <v>111.290950512725</v>
      </c>
      <c r="I731" s="3">
        <v>111.290950512725</v>
      </c>
    </row>
    <row r="732" spans="1:9">
      <c r="A732" s="2">
        <v>159</v>
      </c>
      <c r="G732">
        <v>161</v>
      </c>
      <c r="H732" s="1">
        <v>111.150782387229</v>
      </c>
      <c r="I732" s="3">
        <v>111.150782387229</v>
      </c>
    </row>
    <row r="733" spans="1:9">
      <c r="A733" s="2">
        <v>158</v>
      </c>
      <c r="G733">
        <v>160</v>
      </c>
      <c r="H733" s="1">
        <v>111.011512277901</v>
      </c>
      <c r="I733" s="3">
        <v>111.011512277901</v>
      </c>
    </row>
    <row r="734" spans="1:9">
      <c r="A734" s="2">
        <v>157</v>
      </c>
      <c r="G734">
        <v>159</v>
      </c>
      <c r="H734" s="1">
        <v>110.873139604627</v>
      </c>
      <c r="I734" s="3">
        <v>110.873139604627</v>
      </c>
    </row>
    <row r="735" spans="1:9">
      <c r="A735" s="2">
        <v>156</v>
      </c>
      <c r="G735">
        <v>158</v>
      </c>
      <c r="H735" s="1">
        <v>110.735663791528</v>
      </c>
      <c r="I735" s="3">
        <v>110.735663791528</v>
      </c>
    </row>
    <row r="736" spans="1:9">
      <c r="A736" s="2">
        <v>155</v>
      </c>
      <c r="G736">
        <v>157</v>
      </c>
      <c r="H736" s="1">
        <v>110.599084266945</v>
      </c>
      <c r="I736" s="3">
        <v>110.599084266945</v>
      </c>
    </row>
    <row r="737" spans="1:9">
      <c r="A737" s="2">
        <v>154</v>
      </c>
      <c r="G737">
        <v>156</v>
      </c>
      <c r="H737" s="1">
        <v>110.463400463425</v>
      </c>
      <c r="I737" s="3">
        <v>110.463400463425</v>
      </c>
    </row>
    <row r="738" spans="1:9">
      <c r="A738" s="2">
        <v>153</v>
      </c>
      <c r="G738">
        <v>155</v>
      </c>
      <c r="H738" s="1">
        <v>110.328611817712</v>
      </c>
      <c r="I738" s="3">
        <v>110.328611817712</v>
      </c>
    </row>
    <row r="739" spans="1:9">
      <c r="A739" s="2">
        <v>152</v>
      </c>
      <c r="G739">
        <v>154</v>
      </c>
      <c r="H739" s="1">
        <v>110.194717770735</v>
      </c>
      <c r="I739" s="3">
        <v>110.194717770735</v>
      </c>
    </row>
    <row r="740" spans="1:9">
      <c r="A740" s="2">
        <v>151</v>
      </c>
      <c r="G740">
        <v>153</v>
      </c>
      <c r="H740" s="1">
        <v>110.061717767592</v>
      </c>
      <c r="I740" s="3">
        <v>110.061717767592</v>
      </c>
    </row>
    <row r="741" spans="1:9">
      <c r="A741" s="2">
        <v>150</v>
      </c>
      <c r="G741">
        <v>152</v>
      </c>
      <c r="H741" s="1">
        <v>109.929611257543</v>
      </c>
      <c r="I741" s="3">
        <v>109.929611257543</v>
      </c>
    </row>
    <row r="742" spans="1:9">
      <c r="A742" s="2">
        <v>149</v>
      </c>
      <c r="G742">
        <v>151</v>
      </c>
      <c r="H742" s="1">
        <v>109.798397693992</v>
      </c>
      <c r="I742" s="3">
        <v>109.798397693992</v>
      </c>
    </row>
    <row r="743" spans="1:9">
      <c r="A743" s="2">
        <v>148</v>
      </c>
      <c r="G743">
        <v>150</v>
      </c>
      <c r="H743" s="1">
        <v>109.668076534482</v>
      </c>
      <c r="I743" s="3">
        <v>109.668076534482</v>
      </c>
    </row>
    <row r="744" spans="1:9">
      <c r="A744" s="2">
        <v>147</v>
      </c>
      <c r="G744">
        <v>149</v>
      </c>
      <c r="H744" s="1">
        <v>109.538647240679</v>
      </c>
      <c r="I744" s="3">
        <v>109.538647240679</v>
      </c>
    </row>
    <row r="745" spans="1:9">
      <c r="A745" s="2">
        <v>146</v>
      </c>
      <c r="G745">
        <v>148</v>
      </c>
      <c r="H745" s="1">
        <v>109.410109278363</v>
      </c>
      <c r="I745" s="3">
        <v>109.410109278363</v>
      </c>
    </row>
    <row r="746" spans="1:9">
      <c r="A746" s="2">
        <v>145</v>
      </c>
      <c r="G746">
        <v>147</v>
      </c>
      <c r="H746" s="1">
        <v>109.282462117411</v>
      </c>
      <c r="I746" s="3">
        <v>109.282462117411</v>
      </c>
    </row>
    <row r="747" spans="1:9">
      <c r="A747" s="2">
        <v>144</v>
      </c>
      <c r="G747">
        <v>146</v>
      </c>
      <c r="H747" s="1">
        <v>109.155705231795</v>
      </c>
      <c r="I747" s="3">
        <v>109.155705231795</v>
      </c>
    </row>
    <row r="748" spans="1:9">
      <c r="A748" s="2">
        <v>143</v>
      </c>
      <c r="G748">
        <v>145</v>
      </c>
      <c r="H748" s="1">
        <v>109.029838099563</v>
      </c>
      <c r="I748" s="3">
        <v>109.029838099563</v>
      </c>
    </row>
    <row r="749" spans="1:9">
      <c r="A749" s="2">
        <v>142</v>
      </c>
      <c r="G749">
        <v>144</v>
      </c>
      <c r="H749" s="1">
        <v>108.90486020283</v>
      </c>
      <c r="I749" s="3">
        <v>108.90486020283</v>
      </c>
    </row>
    <row r="750" spans="1:9">
      <c r="A750" s="2">
        <v>141</v>
      </c>
      <c r="G750">
        <v>143</v>
      </c>
      <c r="H750" s="1">
        <v>108.780771027769</v>
      </c>
      <c r="I750" s="3">
        <v>108.780771027769</v>
      </c>
    </row>
    <row r="751" spans="1:9">
      <c r="A751" s="2">
        <v>140</v>
      </c>
      <c r="G751">
        <v>142</v>
      </c>
      <c r="H751" s="1">
        <v>108.657570064596</v>
      </c>
      <c r="I751" s="3">
        <v>108.657570064596</v>
      </c>
    </row>
    <row r="752" spans="1:9">
      <c r="A752" s="2">
        <v>139</v>
      </c>
      <c r="G752">
        <v>141</v>
      </c>
      <c r="H752" s="1">
        <v>108.535256807564</v>
      </c>
      <c r="I752" s="3">
        <v>108.535256807564</v>
      </c>
    </row>
    <row r="753" spans="1:9">
      <c r="A753" s="2">
        <v>138</v>
      </c>
      <c r="G753">
        <v>140</v>
      </c>
      <c r="H753" s="1">
        <v>108.413830754949</v>
      </c>
      <c r="I753" s="3">
        <v>108.413830754949</v>
      </c>
    </row>
    <row r="754" spans="1:9">
      <c r="A754" s="2">
        <v>137</v>
      </c>
      <c r="G754">
        <v>139</v>
      </c>
      <c r="H754" s="1">
        <v>108.293291409041</v>
      </c>
      <c r="I754" s="3">
        <v>108.293291409041</v>
      </c>
    </row>
    <row r="755" spans="1:9">
      <c r="A755" s="2">
        <v>136</v>
      </c>
      <c r="G755">
        <v>138</v>
      </c>
      <c r="H755" s="1">
        <v>108.17363827613</v>
      </c>
      <c r="I755" s="3">
        <v>108.17363827613</v>
      </c>
    </row>
    <row r="756" spans="1:9">
      <c r="A756" s="2">
        <v>135</v>
      </c>
      <c r="G756">
        <v>137</v>
      </c>
      <c r="H756" s="1">
        <v>108.054870866501</v>
      </c>
      <c r="I756" s="3">
        <v>108.054870866501</v>
      </c>
    </row>
    <row r="757" spans="1:9">
      <c r="A757" s="2">
        <v>134</v>
      </c>
      <c r="G757">
        <v>136</v>
      </c>
      <c r="H757" s="1">
        <v>107.936988694419</v>
      </c>
      <c r="I757" s="3">
        <v>107.936988694419</v>
      </c>
    </row>
    <row r="758" spans="1:9">
      <c r="A758" s="2">
        <v>133</v>
      </c>
      <c r="G758">
        <v>135</v>
      </c>
      <c r="H758" s="1">
        <v>107.819991278123</v>
      </c>
      <c r="I758" s="3">
        <v>107.819991278123</v>
      </c>
    </row>
    <row r="759" spans="1:9">
      <c r="A759" s="2">
        <v>132</v>
      </c>
      <c r="G759">
        <v>134</v>
      </c>
      <c r="H759" s="1">
        <v>107.70387813981</v>
      </c>
      <c r="I759" s="3">
        <v>107.70387813981</v>
      </c>
    </row>
    <row r="760" spans="1:9">
      <c r="A760" s="2">
        <v>131</v>
      </c>
      <c r="G760">
        <v>133</v>
      </c>
      <c r="H760" s="1">
        <v>107.588648805631</v>
      </c>
      <c r="I760" s="3">
        <v>107.588648805631</v>
      </c>
    </row>
    <row r="761" spans="1:9">
      <c r="A761" s="2">
        <v>130</v>
      </c>
      <c r="G761">
        <v>132</v>
      </c>
      <c r="H761" s="1">
        <v>107.474302805679</v>
      </c>
      <c r="I761" s="3">
        <v>107.474302805679</v>
      </c>
    </row>
    <row r="762" spans="1:9">
      <c r="A762" s="2">
        <v>129</v>
      </c>
      <c r="G762">
        <v>131</v>
      </c>
      <c r="H762" s="1">
        <v>107.360839673974</v>
      </c>
      <c r="I762" s="3">
        <v>107.360839673974</v>
      </c>
    </row>
    <row r="763" spans="1:9">
      <c r="A763" s="2">
        <v>128</v>
      </c>
      <c r="G763">
        <v>130</v>
      </c>
      <c r="H763" s="1">
        <v>107.248258948464</v>
      </c>
      <c r="I763" s="3">
        <v>107.248258948464</v>
      </c>
    </row>
    <row r="764" spans="1:9">
      <c r="A764" s="2">
        <v>127</v>
      </c>
      <c r="G764">
        <v>129</v>
      </c>
      <c r="H764" s="1">
        <v>107.136560171004</v>
      </c>
      <c r="I764" s="3">
        <v>107.136560171004</v>
      </c>
    </row>
    <row r="765" spans="1:9">
      <c r="A765" s="2">
        <v>126</v>
      </c>
      <c r="G765">
        <v>128</v>
      </c>
      <c r="H765" s="1">
        <v>107.025742887353</v>
      </c>
      <c r="I765" s="3">
        <v>107.025742887353</v>
      </c>
    </row>
    <row r="766" spans="1:9">
      <c r="A766" s="2">
        <v>125</v>
      </c>
      <c r="G766">
        <v>127</v>
      </c>
      <c r="H766" s="1">
        <v>106.915806647164</v>
      </c>
      <c r="I766" s="3">
        <v>106.915806647164</v>
      </c>
    </row>
    <row r="767" spans="1:9">
      <c r="A767" s="2">
        <v>124</v>
      </c>
      <c r="G767">
        <v>126</v>
      </c>
      <c r="H767" s="1">
        <v>106.806751003973</v>
      </c>
      <c r="I767" s="3">
        <v>106.806751003973</v>
      </c>
    </row>
    <row r="768" spans="1:9">
      <c r="A768" s="2">
        <v>123</v>
      </c>
      <c r="G768">
        <v>125</v>
      </c>
      <c r="H768" s="1">
        <v>106.69857551519</v>
      </c>
      <c r="I768" s="3">
        <v>106.69857551519</v>
      </c>
    </row>
    <row r="769" spans="1:9">
      <c r="A769" s="2">
        <v>122</v>
      </c>
      <c r="G769">
        <v>124</v>
      </c>
      <c r="H769" s="1">
        <v>106.59127974209</v>
      </c>
      <c r="I769" s="3">
        <v>106.59127974209</v>
      </c>
    </row>
    <row r="770" spans="1:9">
      <c r="A770" s="2">
        <v>121</v>
      </c>
      <c r="G770">
        <v>123</v>
      </c>
      <c r="H770" s="1">
        <v>106.484863249802</v>
      </c>
      <c r="I770" s="3">
        <v>106.484863249802</v>
      </c>
    </row>
    <row r="771" spans="1:9">
      <c r="A771" s="2">
        <v>120</v>
      </c>
      <c r="G771">
        <v>122</v>
      </c>
      <c r="H771" s="1">
        <v>106.379325607306</v>
      </c>
      <c r="I771" s="3">
        <v>106.379325607306</v>
      </c>
    </row>
    <row r="772" spans="1:9">
      <c r="A772" s="2">
        <v>119</v>
      </c>
      <c r="G772">
        <v>121</v>
      </c>
      <c r="H772" s="1">
        <v>106.274666387415</v>
      </c>
      <c r="I772" s="3">
        <v>106.274666387415</v>
      </c>
    </row>
    <row r="773" spans="1:9">
      <c r="A773" s="2">
        <v>118</v>
      </c>
      <c r="G773">
        <v>120</v>
      </c>
      <c r="H773" s="1">
        <v>106.170885166776</v>
      </c>
      <c r="I773" s="3">
        <v>106.170885166776</v>
      </c>
    </row>
    <row r="774" spans="1:9">
      <c r="A774" s="2">
        <v>117</v>
      </c>
      <c r="G774">
        <v>119</v>
      </c>
      <c r="H774" s="1">
        <v>106.067981525852</v>
      </c>
      <c r="I774" s="3">
        <v>106.067981525852</v>
      </c>
    </row>
    <row r="775" spans="1:9">
      <c r="A775" s="2">
        <v>116</v>
      </c>
      <c r="G775">
        <v>118</v>
      </c>
      <c r="H775" s="1">
        <v>105.965955048918</v>
      </c>
      <c r="I775" s="3">
        <v>105.965955048918</v>
      </c>
    </row>
    <row r="776" spans="1:9">
      <c r="A776" s="2">
        <v>115</v>
      </c>
      <c r="G776">
        <v>117</v>
      </c>
      <c r="H776" s="1">
        <v>105.864805324055</v>
      </c>
      <c r="I776" s="3">
        <v>105.864805324055</v>
      </c>
    </row>
    <row r="777" spans="1:9">
      <c r="A777" s="2">
        <v>114</v>
      </c>
      <c r="G777">
        <v>116</v>
      </c>
      <c r="H777" s="1">
        <v>105.764531943135</v>
      </c>
      <c r="I777" s="3">
        <v>105.764531943135</v>
      </c>
    </row>
    <row r="778" spans="1:9">
      <c r="A778" s="2">
        <v>113</v>
      </c>
      <c r="G778">
        <v>115</v>
      </c>
      <c r="H778" s="1">
        <v>105.665134501817</v>
      </c>
      <c r="I778" s="3">
        <v>105.665134501817</v>
      </c>
    </row>
    <row r="779" spans="1:9">
      <c r="A779" s="2">
        <v>112</v>
      </c>
      <c r="G779">
        <v>114</v>
      </c>
      <c r="H779" s="1">
        <v>105.566612599539</v>
      </c>
      <c r="I779" s="3">
        <v>105.566612599539</v>
      </c>
    </row>
    <row r="780" spans="1:9">
      <c r="A780" s="2">
        <v>111</v>
      </c>
      <c r="G780">
        <v>113</v>
      </c>
      <c r="H780" s="1">
        <v>105.468965839506</v>
      </c>
      <c r="I780" s="3">
        <v>105.468965839506</v>
      </c>
    </row>
    <row r="781" spans="1:9">
      <c r="A781" s="2">
        <v>110</v>
      </c>
      <c r="G781">
        <v>112</v>
      </c>
      <c r="H781" s="1">
        <v>105.372193828685</v>
      </c>
      <c r="I781" s="3">
        <v>105.372193828685</v>
      </c>
    </row>
    <row r="782" spans="1:9">
      <c r="A782" s="2">
        <v>109</v>
      </c>
      <c r="G782">
        <v>111</v>
      </c>
      <c r="H782" s="1">
        <v>105.276296177797</v>
      </c>
      <c r="I782" s="3">
        <v>105.276296177797</v>
      </c>
    </row>
    <row r="783" spans="1:9">
      <c r="A783" s="2">
        <v>108</v>
      </c>
      <c r="G783">
        <v>110</v>
      </c>
      <c r="H783" s="1">
        <v>105.181272501307</v>
      </c>
      <c r="I783" s="3">
        <v>105.181272501307</v>
      </c>
    </row>
    <row r="784" spans="1:9">
      <c r="A784" s="2">
        <v>107</v>
      </c>
      <c r="G784">
        <v>109</v>
      </c>
      <c r="H784" s="1">
        <v>105.087122417418</v>
      </c>
      <c r="I784" s="3">
        <v>105.087122417418</v>
      </c>
    </row>
    <row r="785" spans="1:9">
      <c r="A785" s="2">
        <v>106</v>
      </c>
      <c r="G785">
        <v>108</v>
      </c>
      <c r="H785" s="1">
        <v>104.993845548062</v>
      </c>
      <c r="I785" s="3">
        <v>104.993845548062</v>
      </c>
    </row>
    <row r="786" spans="1:9">
      <c r="A786" s="2">
        <v>105</v>
      </c>
      <c r="G786">
        <v>107</v>
      </c>
      <c r="H786" s="1">
        <v>104.901441518891</v>
      </c>
      <c r="I786" s="3">
        <v>104.901441518891</v>
      </c>
    </row>
    <row r="787" spans="1:9">
      <c r="A787" s="2">
        <v>104</v>
      </c>
      <c r="G787">
        <v>106</v>
      </c>
      <c r="H787" s="1">
        <v>104.809909959274</v>
      </c>
      <c r="I787" s="3">
        <v>104.809909959274</v>
      </c>
    </row>
    <row r="788" spans="1:9">
      <c r="A788" s="2">
        <v>103</v>
      </c>
      <c r="G788">
        <v>105</v>
      </c>
      <c r="H788" s="1">
        <v>104.719250502284</v>
      </c>
      <c r="I788" s="3">
        <v>104.719250502284</v>
      </c>
    </row>
    <row r="789" spans="1:9">
      <c r="A789" s="2">
        <v>102</v>
      </c>
      <c r="G789">
        <v>104</v>
      </c>
      <c r="H789" s="1">
        <v>104.629462784693</v>
      </c>
      <c r="I789" s="3">
        <v>104.629462784693</v>
      </c>
    </row>
    <row r="790" spans="1:9">
      <c r="A790" s="2">
        <v>101</v>
      </c>
      <c r="G790">
        <v>103</v>
      </c>
      <c r="H790" s="1">
        <v>104.540546446966</v>
      </c>
      <c r="I790" s="3">
        <v>104.540546446966</v>
      </c>
    </row>
    <row r="791" spans="1:9">
      <c r="A791" s="2">
        <v>100</v>
      </c>
      <c r="G791">
        <v>102</v>
      </c>
      <c r="H791" s="1">
        <v>104.45250113325</v>
      </c>
      <c r="I791" s="3">
        <v>104.45250113325</v>
      </c>
    </row>
    <row r="792" spans="1:9">
      <c r="A792" s="2">
        <v>99</v>
      </c>
      <c r="G792">
        <v>101</v>
      </c>
      <c r="H792" s="1">
        <v>104.365326491371</v>
      </c>
      <c r="I792" s="3">
        <v>104.365326491371</v>
      </c>
    </row>
    <row r="793" spans="1:9">
      <c r="A793" s="2">
        <v>98</v>
      </c>
      <c r="G793">
        <v>100</v>
      </c>
      <c r="H793" s="1">
        <v>104.279022172822</v>
      </c>
      <c r="I793" s="3">
        <v>104.279022172822</v>
      </c>
    </row>
    <row r="794" spans="1:9">
      <c r="A794" s="2">
        <v>97</v>
      </c>
      <c r="G794">
        <v>99</v>
      </c>
      <c r="H794" s="1">
        <v>104.19358783276</v>
      </c>
      <c r="I794" s="3">
        <v>104.19358783276</v>
      </c>
    </row>
    <row r="795" spans="1:9">
      <c r="A795" s="2">
        <v>96</v>
      </c>
      <c r="G795">
        <v>98</v>
      </c>
      <c r="H795" s="1">
        <v>104.109023129999</v>
      </c>
      <c r="I795" s="3">
        <v>104.109023129999</v>
      </c>
    </row>
    <row r="796" spans="1:9">
      <c r="A796" s="2">
        <v>95</v>
      </c>
      <c r="G796">
        <v>97</v>
      </c>
      <c r="H796" s="1">
        <v>104.025327726999</v>
      </c>
      <c r="I796" s="3">
        <v>104.025327726999</v>
      </c>
    </row>
    <row r="797" spans="1:9">
      <c r="A797" s="2">
        <v>94</v>
      </c>
      <c r="G797">
        <v>96</v>
      </c>
      <c r="H797" s="1">
        <v>103.942501289864</v>
      </c>
      <c r="I797" s="3">
        <v>103.942501289864</v>
      </c>
    </row>
    <row r="798" spans="1:9">
      <c r="A798" s="2">
        <v>93</v>
      </c>
      <c r="G798">
        <v>95</v>
      </c>
      <c r="H798" s="1">
        <v>103.860543488331</v>
      </c>
      <c r="I798" s="3">
        <v>103.860543488331</v>
      </c>
    </row>
    <row r="799" spans="1:9">
      <c r="A799" s="2">
        <v>92</v>
      </c>
      <c r="G799">
        <v>94</v>
      </c>
      <c r="H799" s="1">
        <v>103.779453995767</v>
      </c>
      <c r="I799" s="3">
        <v>103.779453995767</v>
      </c>
    </row>
    <row r="800" spans="1:9">
      <c r="A800" s="2">
        <v>91</v>
      </c>
      <c r="G800">
        <v>93</v>
      </c>
      <c r="H800" s="1">
        <v>103.699232489159</v>
      </c>
      <c r="I800" s="3">
        <v>103.699232489159</v>
      </c>
    </row>
    <row r="801" spans="1:9">
      <c r="A801" s="2">
        <v>90</v>
      </c>
      <c r="G801">
        <v>92</v>
      </c>
      <c r="H801" s="1">
        <v>103.619878649111</v>
      </c>
      <c r="I801" s="3">
        <v>103.619878649111</v>
      </c>
    </row>
    <row r="802" spans="1:9">
      <c r="A802" s="2">
        <v>89</v>
      </c>
      <c r="G802">
        <v>91</v>
      </c>
      <c r="H802" s="1">
        <v>103.541392159835</v>
      </c>
      <c r="I802" s="3">
        <v>103.541392159835</v>
      </c>
    </row>
    <row r="803" spans="1:9">
      <c r="A803" s="2">
        <v>88</v>
      </c>
      <c r="G803">
        <v>90</v>
      </c>
      <c r="H803" s="1">
        <v>103.463772709144</v>
      </c>
      <c r="I803" s="3">
        <v>103.463772709144</v>
      </c>
    </row>
    <row r="804" spans="1:9">
      <c r="A804" s="2">
        <v>87</v>
      </c>
      <c r="G804">
        <v>89</v>
      </c>
      <c r="H804" s="1">
        <v>103.38701998845</v>
      </c>
      <c r="I804" s="3">
        <v>103.38701998845</v>
      </c>
    </row>
    <row r="805" spans="1:9">
      <c r="A805" s="2">
        <v>86</v>
      </c>
      <c r="G805">
        <v>88</v>
      </c>
      <c r="H805" s="1">
        <v>103.311133692752</v>
      </c>
      <c r="I805" s="3">
        <v>103.311133692752</v>
      </c>
    </row>
    <row r="806" spans="1:9">
      <c r="A806" s="2">
        <v>85</v>
      </c>
      <c r="G806">
        <v>87</v>
      </c>
      <c r="H806" s="1">
        <v>103.236113520634</v>
      </c>
      <c r="I806" s="3">
        <v>103.236113520634</v>
      </c>
    </row>
    <row r="807" spans="1:9">
      <c r="A807" s="2">
        <v>84</v>
      </c>
      <c r="G807">
        <v>86</v>
      </c>
      <c r="H807" s="1">
        <v>103.161959174257</v>
      </c>
      <c r="I807" s="3">
        <v>103.161959174257</v>
      </c>
    </row>
    <row r="808" spans="1:9">
      <c r="A808" s="2">
        <v>83</v>
      </c>
      <c r="G808">
        <v>85</v>
      </c>
      <c r="H808" s="1">
        <v>103.088670359354</v>
      </c>
      <c r="I808" s="3">
        <v>103.088670359354</v>
      </c>
    </row>
    <row r="809" spans="1:9">
      <c r="A809" s="2">
        <v>82</v>
      </c>
      <c r="G809">
        <v>84</v>
      </c>
      <c r="H809" s="1">
        <v>103.016246785225</v>
      </c>
      <c r="I809" s="3">
        <v>103.016246785225</v>
      </c>
    </row>
    <row r="810" spans="1:9">
      <c r="A810" s="2">
        <v>81</v>
      </c>
      <c r="G810">
        <v>83</v>
      </c>
      <c r="H810" s="1">
        <v>102.944688164727</v>
      </c>
      <c r="I810" s="3">
        <v>102.944688164727</v>
      </c>
    </row>
    <row r="811" spans="1:9">
      <c r="A811" s="2">
        <v>80</v>
      </c>
      <c r="G811">
        <v>82</v>
      </c>
      <c r="H811" s="1">
        <v>102.873994214272</v>
      </c>
      <c r="I811" s="3">
        <v>102.873994214272</v>
      </c>
    </row>
    <row r="812" spans="1:9">
      <c r="A812" s="2">
        <v>79</v>
      </c>
      <c r="G812">
        <v>81</v>
      </c>
      <c r="H812" s="1">
        <v>102.804164653823</v>
      </c>
      <c r="I812" s="3">
        <v>102.804164653823</v>
      </c>
    </row>
    <row r="813" spans="1:9">
      <c r="A813" s="2">
        <v>78</v>
      </c>
      <c r="G813">
        <v>80</v>
      </c>
      <c r="H813" s="1">
        <v>102.735199206883</v>
      </c>
      <c r="I813" s="3">
        <v>102.735199206883</v>
      </c>
    </row>
    <row r="814" spans="1:9">
      <c r="A814" s="2">
        <v>77</v>
      </c>
      <c r="G814">
        <v>79</v>
      </c>
      <c r="H814" s="1">
        <v>102.667097600493</v>
      </c>
      <c r="I814" s="3">
        <v>102.667097600493</v>
      </c>
    </row>
    <row r="815" spans="1:9">
      <c r="A815" s="2">
        <v>76</v>
      </c>
      <c r="G815">
        <v>78</v>
      </c>
      <c r="H815" s="1">
        <v>102.599859565226</v>
      </c>
      <c r="I815" s="3">
        <v>102.599859565226</v>
      </c>
    </row>
    <row r="816" spans="1:9">
      <c r="A816" s="2">
        <v>75</v>
      </c>
      <c r="G816">
        <v>77</v>
      </c>
      <c r="H816" s="1">
        <v>102.533484835181</v>
      </c>
      <c r="I816" s="3">
        <v>102.533484835181</v>
      </c>
    </row>
    <row r="817" spans="1:9">
      <c r="A817" s="2">
        <v>74</v>
      </c>
      <c r="G817">
        <v>76</v>
      </c>
      <c r="H817" s="1">
        <v>102.467973147979</v>
      </c>
      <c r="I817" s="3">
        <v>102.467973147979</v>
      </c>
    </row>
    <row r="818" spans="1:9">
      <c r="A818" s="2">
        <v>73</v>
      </c>
      <c r="G818">
        <v>75</v>
      </c>
      <c r="H818" s="1">
        <v>102.403324244757</v>
      </c>
      <c r="I818" s="3">
        <v>102.403324244757</v>
      </c>
    </row>
    <row r="819" spans="1:9">
      <c r="A819" s="2">
        <v>72</v>
      </c>
      <c r="G819">
        <v>74</v>
      </c>
      <c r="H819" s="1">
        <v>102.33953787016</v>
      </c>
      <c r="I819" s="3">
        <v>102.33953787016</v>
      </c>
    </row>
    <row r="820" spans="1:9">
      <c r="A820" s="2">
        <v>71</v>
      </c>
      <c r="G820">
        <v>73</v>
      </c>
      <c r="H820" s="1">
        <v>102.276613772341</v>
      </c>
      <c r="I820" s="3">
        <v>102.276613772341</v>
      </c>
    </row>
    <row r="821" spans="1:9">
      <c r="A821" s="2">
        <v>70</v>
      </c>
      <c r="G821">
        <v>72</v>
      </c>
      <c r="H821" s="1">
        <v>102.214551702955</v>
      </c>
      <c r="I821" s="3">
        <v>102.214551702955</v>
      </c>
    </row>
    <row r="822" spans="1:9">
      <c r="A822" s="2">
        <v>69</v>
      </c>
      <c r="G822">
        <v>71</v>
      </c>
      <c r="H822" s="1">
        <v>102.153351417149</v>
      </c>
      <c r="I822" s="3">
        <v>102.153351417149</v>
      </c>
    </row>
    <row r="823" spans="1:9">
      <c r="A823" s="2">
        <v>68</v>
      </c>
      <c r="G823">
        <v>70</v>
      </c>
      <c r="H823" s="1">
        <v>102.093012673564</v>
      </c>
      <c r="I823" s="3">
        <v>102.093012673564</v>
      </c>
    </row>
    <row r="824" spans="1:9">
      <c r="A824" s="2">
        <v>67</v>
      </c>
      <c r="G824">
        <v>69</v>
      </c>
      <c r="H824" s="1">
        <v>102.033535234324</v>
      </c>
      <c r="I824" s="3">
        <v>102.033535234324</v>
      </c>
    </row>
    <row r="825" spans="1:9">
      <c r="A825" s="2">
        <v>66</v>
      </c>
      <c r="G825">
        <v>68</v>
      </c>
      <c r="H825" s="1">
        <v>101.974918865036</v>
      </c>
      <c r="I825" s="3">
        <v>101.974918865036</v>
      </c>
    </row>
    <row r="826" spans="1:9">
      <c r="A826" s="2">
        <v>65</v>
      </c>
      <c r="G826">
        <v>67</v>
      </c>
      <c r="H826" s="1">
        <v>101.917163334785</v>
      </c>
      <c r="I826" s="3">
        <v>101.917163334785</v>
      </c>
    </row>
    <row r="827" spans="1:9">
      <c r="A827" s="2">
        <v>64</v>
      </c>
      <c r="G827">
        <v>66</v>
      </c>
      <c r="H827" s="1">
        <v>101.860268416124</v>
      </c>
      <c r="I827" s="3">
        <v>101.860268416124</v>
      </c>
    </row>
    <row r="828" spans="1:9">
      <c r="A828" s="2">
        <v>63</v>
      </c>
      <c r="G828">
        <v>65</v>
      </c>
      <c r="H828" s="1">
        <v>101.804233885078</v>
      </c>
      <c r="I828" s="3">
        <v>101.804233885078</v>
      </c>
    </row>
    <row r="829" spans="1:9">
      <c r="A829" s="2">
        <v>62</v>
      </c>
      <c r="G829">
        <v>64</v>
      </c>
      <c r="H829" s="1">
        <v>101.749059521131</v>
      </c>
      <c r="I829" s="3">
        <v>101.749059521131</v>
      </c>
    </row>
    <row r="830" spans="1:9">
      <c r="A830" s="2">
        <v>61</v>
      </c>
      <c r="G830">
        <v>63</v>
      </c>
      <c r="H830" s="1">
        <v>101.694745107229</v>
      </c>
      <c r="I830" s="3">
        <v>101.694745107229</v>
      </c>
    </row>
    <row r="831" spans="1:9">
      <c r="A831" s="2">
        <v>60</v>
      </c>
      <c r="G831">
        <v>62</v>
      </c>
      <c r="H831" s="1">
        <v>101.64129042977</v>
      </c>
      <c r="I831" s="3">
        <v>101.64129042977</v>
      </c>
    </row>
    <row r="832" spans="1:9">
      <c r="A832" s="2">
        <v>59</v>
      </c>
      <c r="G832">
        <v>61</v>
      </c>
      <c r="H832" s="1">
        <v>101.588695278603</v>
      </c>
      <c r="I832" s="3">
        <v>101.588695278603</v>
      </c>
    </row>
    <row r="833" spans="1:9">
      <c r="A833" s="2">
        <v>58</v>
      </c>
      <c r="G833">
        <v>60</v>
      </c>
      <c r="H833" s="1">
        <v>101.536959447023</v>
      </c>
      <c r="I833" s="3">
        <v>101.536959447023</v>
      </c>
    </row>
    <row r="834" spans="1:9">
      <c r="A834" s="2">
        <v>57</v>
      </c>
      <c r="G834">
        <v>59</v>
      </c>
      <c r="H834" s="1">
        <v>101.486082731767</v>
      </c>
      <c r="I834" s="3">
        <v>101.486082731767</v>
      </c>
    </row>
    <row r="835" spans="1:9">
      <c r="A835" s="2">
        <v>56</v>
      </c>
      <c r="G835">
        <v>58</v>
      </c>
      <c r="H835" s="1">
        <v>101.43606493301</v>
      </c>
      <c r="I835" s="3">
        <v>101.43606493301</v>
      </c>
    </row>
    <row r="836" spans="1:9">
      <c r="A836" s="2">
        <v>55</v>
      </c>
      <c r="G836">
        <v>57</v>
      </c>
      <c r="H836" s="1">
        <v>101.38690585436</v>
      </c>
      <c r="I836" s="3">
        <v>101.38690585436</v>
      </c>
    </row>
    <row r="837" spans="1:9">
      <c r="A837" s="2">
        <v>54</v>
      </c>
      <c r="G837">
        <v>56</v>
      </c>
      <c r="H837" s="1">
        <v>101.338605302857</v>
      </c>
      <c r="I837" s="3">
        <v>101.338605302857</v>
      </c>
    </row>
    <row r="838" spans="1:9">
      <c r="A838" s="2">
        <v>53</v>
      </c>
      <c r="G838">
        <v>55</v>
      </c>
      <c r="H838" s="1">
        <v>101.291163088964</v>
      </c>
      <c r="I838" s="3">
        <v>101.291163088964</v>
      </c>
    </row>
    <row r="839" spans="1:9">
      <c r="A839" s="2">
        <v>52</v>
      </c>
      <c r="G839">
        <v>54</v>
      </c>
      <c r="H839" s="1">
        <v>101.244579026569</v>
      </c>
      <c r="I839" s="3">
        <v>101.244579026569</v>
      </c>
    </row>
    <row r="840" spans="1:9">
      <c r="A840" s="2">
        <v>51</v>
      </c>
      <c r="G840">
        <v>53</v>
      </c>
      <c r="H840" s="1">
        <v>101.198852932979</v>
      </c>
      <c r="I840" s="3">
        <v>101.198852932979</v>
      </c>
    </row>
    <row r="841" spans="1:9">
      <c r="A841" s="2">
        <v>50</v>
      </c>
      <c r="G841">
        <v>52</v>
      </c>
      <c r="H841" s="1">
        <v>101.153984628915</v>
      </c>
      <c r="I841" s="3">
        <v>101.153984628915</v>
      </c>
    </row>
    <row r="842" spans="1:9">
      <c r="A842" s="2">
        <v>49</v>
      </c>
      <c r="G842">
        <v>51</v>
      </c>
      <c r="H842" s="1">
        <v>101.109973938511</v>
      </c>
      <c r="I842" s="3">
        <v>101.109973938511</v>
      </c>
    </row>
    <row r="843" spans="1:9">
      <c r="A843" s="2">
        <v>48</v>
      </c>
      <c r="G843">
        <v>50</v>
      </c>
      <c r="H843" s="1">
        <v>101.066820689306</v>
      </c>
      <c r="I843" s="3">
        <v>101.066820689306</v>
      </c>
    </row>
    <row r="844" spans="1:9">
      <c r="A844" s="2">
        <v>47</v>
      </c>
      <c r="G844">
        <v>49</v>
      </c>
      <c r="H844" s="1">
        <v>101.024524712249</v>
      </c>
      <c r="I844" s="3">
        <v>101.024524712249</v>
      </c>
    </row>
    <row r="845" spans="1:9">
      <c r="A845" s="2">
        <v>46</v>
      </c>
      <c r="G845">
        <v>48</v>
      </c>
      <c r="H845" s="1">
        <v>100.983085841685</v>
      </c>
      <c r="I845" s="3">
        <v>100.983085841685</v>
      </c>
    </row>
    <row r="846" spans="1:9">
      <c r="A846" s="2">
        <v>45</v>
      </c>
      <c r="G846">
        <v>47</v>
      </c>
      <c r="H846" s="1">
        <v>100.942503915362</v>
      </c>
      <c r="I846" s="3">
        <v>100.942503915362</v>
      </c>
    </row>
    <row r="847" spans="1:9">
      <c r="A847" s="2">
        <v>44</v>
      </c>
      <c r="G847">
        <v>46</v>
      </c>
      <c r="H847" s="1">
        <v>100.902778774421</v>
      </c>
      <c r="I847" s="3">
        <v>100.902778774421</v>
      </c>
    </row>
    <row r="848" spans="1:9">
      <c r="A848" s="2">
        <v>43</v>
      </c>
      <c r="G848">
        <v>45</v>
      </c>
      <c r="H848" s="1">
        <v>100.863910263393</v>
      </c>
      <c r="I848" s="3">
        <v>100.863910263393</v>
      </c>
    </row>
    <row r="849" spans="1:9">
      <c r="A849" s="2">
        <v>42</v>
      </c>
      <c r="G849">
        <v>44</v>
      </c>
      <c r="H849" s="1">
        <v>100.825898230202</v>
      </c>
      <c r="I849" s="3">
        <v>100.825898230202</v>
      </c>
    </row>
    <row r="850" spans="1:9">
      <c r="A850" s="2">
        <v>41</v>
      </c>
      <c r="G850">
        <v>43</v>
      </c>
      <c r="H850" s="1">
        <v>100.788742526154</v>
      </c>
      <c r="I850" s="3">
        <v>100.788742526154</v>
      </c>
    </row>
    <row r="851" spans="1:9">
      <c r="A851" s="2">
        <v>40</v>
      </c>
      <c r="G851">
        <v>42</v>
      </c>
      <c r="H851" s="1">
        <v>100.752443005941</v>
      </c>
      <c r="I851" s="3">
        <v>100.752443005941</v>
      </c>
    </row>
    <row r="852" spans="1:9">
      <c r="A852" s="2">
        <v>39</v>
      </c>
      <c r="G852">
        <v>41</v>
      </c>
      <c r="H852" s="1">
        <v>100.716999527634</v>
      </c>
      <c r="I852" s="3">
        <v>100.716999527634</v>
      </c>
    </row>
    <row r="853" spans="1:9">
      <c r="A853" s="2">
        <v>38</v>
      </c>
      <c r="G853">
        <v>40</v>
      </c>
      <c r="H853" s="1">
        <v>100.682411952679</v>
      </c>
      <c r="I853" s="3">
        <v>100.682411952679</v>
      </c>
    </row>
    <row r="854" spans="1:9">
      <c r="A854" s="2">
        <v>37</v>
      </c>
      <c r="G854">
        <v>39</v>
      </c>
      <c r="H854" s="1">
        <v>100.648680145901</v>
      </c>
      <c r="I854" s="3">
        <v>100.648680145901</v>
      </c>
    </row>
    <row r="855" spans="1:9">
      <c r="A855" s="2">
        <v>36</v>
      </c>
      <c r="G855">
        <v>38</v>
      </c>
      <c r="H855" s="1">
        <v>100.615803975495</v>
      </c>
      <c r="I855" s="3">
        <v>100.615803975495</v>
      </c>
    </row>
    <row r="856" spans="1:9">
      <c r="A856" s="2">
        <v>34</v>
      </c>
      <c r="G856">
        <v>37</v>
      </c>
      <c r="H856" s="1">
        <v>100.583783313023</v>
      </c>
      <c r="I856" s="3">
        <v>100.583783313023</v>
      </c>
    </row>
    <row r="857" spans="1:9">
      <c r="A857" s="2">
        <v>33</v>
      </c>
      <c r="G857">
        <v>36</v>
      </c>
      <c r="H857" s="1">
        <v>100.552618033418</v>
      </c>
      <c r="I857" s="3">
        <v>100.552618033418</v>
      </c>
    </row>
    <row r="858" spans="1:9">
      <c r="A858" s="2">
        <v>32</v>
      </c>
      <c r="G858">
        <v>35</v>
      </c>
      <c r="H858" s="1">
        <v>100.522308014974</v>
      </c>
      <c r="I858" s="3">
        <v>100.522308014974</v>
      </c>
    </row>
    <row r="859" spans="1:9">
      <c r="A859" s="2">
        <v>31</v>
      </c>
      <c r="G859">
        <v>34</v>
      </c>
      <c r="H859" s="1">
        <v>100.49285313935</v>
      </c>
      <c r="I859" s="3">
        <v>100.49285313935</v>
      </c>
    </row>
    <row r="860" spans="1:9">
      <c r="A860" s="2">
        <v>30</v>
      </c>
      <c r="G860">
        <v>33</v>
      </c>
      <c r="H860" s="1">
        <v>100.464253291563</v>
      </c>
      <c r="I860" s="3">
        <v>100.464253291563</v>
      </c>
    </row>
    <row r="861" spans="1:9">
      <c r="A861" s="2">
        <v>29</v>
      </c>
      <c r="G861">
        <v>32</v>
      </c>
      <c r="H861" s="1">
        <v>100.436508359987</v>
      </c>
      <c r="I861" s="3">
        <v>100.436508359987</v>
      </c>
    </row>
    <row r="862" spans="1:9">
      <c r="A862" s="2">
        <v>28</v>
      </c>
      <c r="G862">
        <v>31</v>
      </c>
      <c r="H862" s="1">
        <v>100.409618236352</v>
      </c>
      <c r="I862" s="3">
        <v>100.409618236352</v>
      </c>
    </row>
    <row r="863" spans="1:9">
      <c r="A863" s="2">
        <v>27</v>
      </c>
      <c r="G863">
        <v>30</v>
      </c>
      <c r="H863" s="1">
        <v>100.383582815742</v>
      </c>
      <c r="I863" s="3">
        <v>100.383582815742</v>
      </c>
    </row>
    <row r="864" spans="1:9">
      <c r="A864" s="2">
        <v>26</v>
      </c>
      <c r="G864">
        <v>29</v>
      </c>
      <c r="H864" s="1">
        <v>100.358401996592</v>
      </c>
      <c r="I864" s="3">
        <v>100.358401996592</v>
      </c>
    </row>
    <row r="865" spans="1:9">
      <c r="A865" s="2">
        <v>25</v>
      </c>
      <c r="G865">
        <v>28</v>
      </c>
      <c r="H865" s="1">
        <v>100.334075680684</v>
      </c>
      <c r="I865" s="3">
        <v>100.334075680684</v>
      </c>
    </row>
    <row r="866" spans="1:9">
      <c r="A866" s="2">
        <v>24</v>
      </c>
      <c r="G866">
        <v>27</v>
      </c>
      <c r="H866" s="1">
        <v>100.31060377315</v>
      </c>
      <c r="I866" s="3">
        <v>100.31060377315</v>
      </c>
    </row>
    <row r="867" spans="1:9">
      <c r="A867" s="2">
        <v>23</v>
      </c>
      <c r="G867">
        <v>26</v>
      </c>
      <c r="H867" s="1">
        <v>100.287986182465</v>
      </c>
      <c r="I867" s="3">
        <v>100.287986182465</v>
      </c>
    </row>
    <row r="868" spans="1:9">
      <c r="A868" s="2">
        <v>22</v>
      </c>
      <c r="G868">
        <v>25</v>
      </c>
      <c r="H868" s="1">
        <v>100.26622282045</v>
      </c>
      <c r="I868" s="3">
        <v>100.26622282045</v>
      </c>
    </row>
    <row r="869" spans="1:9">
      <c r="A869" s="2">
        <v>21</v>
      </c>
      <c r="G869">
        <v>24</v>
      </c>
      <c r="H869" s="1">
        <v>100.245313602267</v>
      </c>
      <c r="I869" s="3">
        <v>100.245313602267</v>
      </c>
    </row>
    <row r="870" spans="1:9">
      <c r="A870" s="2">
        <v>20</v>
      </c>
      <c r="G870">
        <v>23</v>
      </c>
      <c r="H870" s="1">
        <v>100.225258446416</v>
      </c>
      <c r="I870" s="3">
        <v>100.225258446416</v>
      </c>
    </row>
    <row r="871" spans="1:9">
      <c r="A871" s="2">
        <v>19</v>
      </c>
      <c r="G871">
        <v>22</v>
      </c>
      <c r="H871" s="1">
        <v>100.206057274739</v>
      </c>
      <c r="I871" s="3">
        <v>100.206057274739</v>
      </c>
    </row>
    <row r="872" spans="1:9">
      <c r="A872" s="2">
        <v>18</v>
      </c>
      <c r="G872">
        <v>21</v>
      </c>
      <c r="H872" s="1">
        <v>100.187710012413</v>
      </c>
      <c r="I872" s="3">
        <v>100.187710012413</v>
      </c>
    </row>
    <row r="873" spans="1:9">
      <c r="A873" s="2">
        <v>17</v>
      </c>
      <c r="G873">
        <v>20</v>
      </c>
      <c r="H873" s="1">
        <v>100.170216587951</v>
      </c>
      <c r="I873" s="3">
        <v>100.170216587951</v>
      </c>
    </row>
    <row r="874" spans="1:9">
      <c r="A874" s="2">
        <v>16</v>
      </c>
      <c r="G874">
        <v>19</v>
      </c>
      <c r="H874" s="1">
        <v>100.153576933202</v>
      </c>
      <c r="I874" s="3">
        <v>100.153576933202</v>
      </c>
    </row>
    <row r="875" spans="1:9">
      <c r="A875" s="2">
        <v>15</v>
      </c>
      <c r="G875">
        <v>18</v>
      </c>
      <c r="H875" s="1">
        <v>100.137790983345</v>
      </c>
      <c r="I875" s="3">
        <v>100.137790983345</v>
      </c>
    </row>
    <row r="876" spans="1:9">
      <c r="A876" s="2">
        <v>14</v>
      </c>
      <c r="G876">
        <v>17</v>
      </c>
      <c r="H876" s="1">
        <v>100.122858676892</v>
      </c>
      <c r="I876" s="3">
        <v>100.122858676892</v>
      </c>
    </row>
    <row r="877" spans="1:9">
      <c r="A877" s="2">
        <v>13</v>
      </c>
      <c r="G877">
        <v>16</v>
      </c>
      <c r="H877" s="1">
        <v>100.108779955686</v>
      </c>
      <c r="I877" s="3">
        <v>100.108779955686</v>
      </c>
    </row>
    <row r="878" spans="1:9">
      <c r="A878" s="2">
        <v>12</v>
      </c>
      <c r="G878">
        <v>15</v>
      </c>
      <c r="H878" s="1">
        <v>100.0955547649</v>
      </c>
      <c r="I878" s="3">
        <v>100.0955547649</v>
      </c>
    </row>
    <row r="879" spans="1:9">
      <c r="A879" s="2">
        <v>11</v>
      </c>
      <c r="G879">
        <v>14</v>
      </c>
      <c r="H879" s="1">
        <v>100.083183053032</v>
      </c>
      <c r="I879" s="3">
        <v>100.083183053032</v>
      </c>
    </row>
    <row r="880" spans="1:9">
      <c r="A880" s="2">
        <v>10</v>
      </c>
      <c r="G880">
        <v>13</v>
      </c>
      <c r="H880" s="1">
        <v>100.071664771911</v>
      </c>
      <c r="I880" s="3">
        <v>100.071664771911</v>
      </c>
    </row>
    <row r="881" spans="1:9">
      <c r="A881" s="2">
        <v>9</v>
      </c>
      <c r="G881">
        <v>12</v>
      </c>
      <c r="H881" s="1">
        <v>100.060999876691</v>
      </c>
      <c r="I881" s="3">
        <v>100.060999876691</v>
      </c>
    </row>
    <row r="882" spans="1:9">
      <c r="A882" s="2">
        <v>8</v>
      </c>
      <c r="G882">
        <v>11</v>
      </c>
      <c r="H882" s="1">
        <v>100.05118832585</v>
      </c>
      <c r="I882" s="3">
        <v>100.05118832585</v>
      </c>
    </row>
    <row r="883" spans="1:9">
      <c r="A883" s="2">
        <v>7</v>
      </c>
      <c r="G883">
        <v>10</v>
      </c>
      <c r="H883" s="1">
        <v>100.042230081192</v>
      </c>
      <c r="I883" s="3">
        <v>100.042230081192</v>
      </c>
    </row>
    <row r="884" spans="1:9">
      <c r="A884" s="2">
        <v>6</v>
      </c>
      <c r="G884">
        <v>9</v>
      </c>
      <c r="H884" s="1">
        <v>100.034125107845</v>
      </c>
      <c r="I884" s="3">
        <v>100.034125107845</v>
      </c>
    </row>
    <row r="885" spans="1:9">
      <c r="A885" s="2">
        <v>5</v>
      </c>
      <c r="G885">
        <v>8</v>
      </c>
      <c r="H885" s="1">
        <v>100.02687337426</v>
      </c>
      <c r="I885" s="3">
        <v>100.02687337426</v>
      </c>
    </row>
    <row r="886" spans="1:9">
      <c r="A886" s="2">
        <v>4</v>
      </c>
      <c r="G886">
        <v>7</v>
      </c>
      <c r="H886" s="1">
        <v>100.020474852211</v>
      </c>
      <c r="I886" s="3">
        <v>100.020474852211</v>
      </c>
    </row>
    <row r="887" spans="1:9">
      <c r="A887" s="2">
        <v>3</v>
      </c>
      <c r="G887">
        <v>6</v>
      </c>
      <c r="H887" s="1">
        <v>100.014929516792</v>
      </c>
      <c r="I887" s="3">
        <v>100.014929516792</v>
      </c>
    </row>
    <row r="888" spans="1:9">
      <c r="A888" s="2">
        <v>2</v>
      </c>
      <c r="G888">
        <v>5</v>
      </c>
      <c r="H888" s="1">
        <v>100.010237346422</v>
      </c>
      <c r="I888" s="3">
        <v>100.010237346422</v>
      </c>
    </row>
    <row r="889" spans="1:9">
      <c r="A889" s="2">
        <v>1</v>
      </c>
      <c r="G889">
        <v>4</v>
      </c>
      <c r="H889" s="1">
        <v>100.006398322838</v>
      </c>
      <c r="I889" s="3">
        <v>100.006398322838</v>
      </c>
    </row>
    <row r="890" spans="7:9">
      <c r="G890">
        <v>3</v>
      </c>
      <c r="H890" s="1">
        <v>100.0034124311</v>
      </c>
      <c r="I890" s="3">
        <v>100.0034124311</v>
      </c>
    </row>
    <row r="891" spans="7:9">
      <c r="G891">
        <v>2</v>
      </c>
      <c r="H891" s="1">
        <v>100.001279659588</v>
      </c>
      <c r="I891" s="3">
        <v>100.001279659588</v>
      </c>
    </row>
    <row r="892" spans="7:9">
      <c r="G892">
        <v>1</v>
      </c>
      <c r="H892" s="1">
        <v>100</v>
      </c>
      <c r="I892" s="3">
        <v>100</v>
      </c>
    </row>
  </sheetData>
  <sortState ref="A1:A889">
    <sortCondition ref="A1" descending="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2"/>
  <sheetViews>
    <sheetView zoomScale="70" zoomScaleNormal="70" workbookViewId="0">
      <pane xSplit="7" ySplit="2" topLeftCell="H3" activePane="bottomRight" state="frozen"/>
      <selection/>
      <selection pane="topRight"/>
      <selection pane="bottomLeft"/>
      <selection pane="bottomRight" activeCell="Y6" sqref="Y6"/>
    </sheetView>
  </sheetViews>
  <sheetFormatPr defaultColWidth="8.72727272727273" defaultRowHeight="14"/>
  <cols>
    <col min="1" max="1" width="8.72727272727273" style="46"/>
    <col min="2" max="2" width="14" style="240"/>
    <col min="3" max="3" width="15.2727272727273" style="41" customWidth="1"/>
    <col min="4" max="4" width="12.8181818181818" style="241"/>
    <col min="5" max="6" width="19.6363636363636" style="242" customWidth="1"/>
    <col min="7" max="8" width="12.7272727272727" style="242" customWidth="1"/>
    <col min="9" max="9" width="11.8181818181818" style="41" customWidth="1"/>
    <col min="10" max="10" width="12.9090909090909" style="41" customWidth="1"/>
    <col min="11" max="11" width="10.6363636363636" style="41" customWidth="1"/>
    <col min="12" max="12" width="12.9090909090909" style="46" customWidth="1"/>
    <col min="13" max="14" width="8.72727272727273" style="46" customWidth="1"/>
    <col min="15" max="15" width="10.6363636363636" style="46" customWidth="1"/>
    <col min="16" max="16" width="16.2727272727273" style="111" customWidth="1"/>
    <col min="17" max="18" width="9.54545454545454" style="46" customWidth="1"/>
    <col min="19" max="19" width="12.9090909090909" style="46" customWidth="1"/>
    <col min="20" max="20" width="8.72727272727273" style="46" customWidth="1"/>
    <col min="21" max="21" width="8.72727272727273" style="46"/>
    <col min="22" max="22" width="14.1818181818182" style="46" customWidth="1"/>
    <col min="23" max="23" width="14" style="46"/>
    <col min="24" max="26" width="8.72727272727273" style="46"/>
    <col min="27" max="27" width="12.0909090909091" style="46" customWidth="1"/>
    <col min="28" max="16384" width="8.72727272727273" style="46"/>
  </cols>
  <sheetData>
    <row r="1" ht="17.25" spans="4:27">
      <c r="D1" s="241" t="s">
        <v>1</v>
      </c>
      <c r="E1" s="242" t="s">
        <v>2</v>
      </c>
      <c r="F1" s="243" t="s">
        <v>3</v>
      </c>
      <c r="G1" s="243"/>
      <c r="H1" s="244"/>
      <c r="I1" s="274" t="s">
        <v>4</v>
      </c>
      <c r="J1" s="275"/>
      <c r="K1" s="275"/>
      <c r="O1" s="276" t="s">
        <v>5</v>
      </c>
      <c r="P1" s="41"/>
      <c r="Q1" s="41"/>
      <c r="R1" s="41"/>
      <c r="U1" s="11" t="s">
        <v>6</v>
      </c>
      <c r="V1" s="41"/>
      <c r="W1" s="41"/>
      <c r="Y1" s="46" t="s">
        <v>7</v>
      </c>
      <c r="Z1" s="46" t="s">
        <v>8</v>
      </c>
      <c r="AA1" s="46" t="s">
        <v>9</v>
      </c>
    </row>
    <row r="2" ht="17.25" spans="2:27">
      <c r="B2" s="246" t="s">
        <v>10</v>
      </c>
      <c r="C2" s="247" t="s">
        <v>11</v>
      </c>
      <c r="D2" s="248" t="s">
        <v>12</v>
      </c>
      <c r="E2" s="249" t="s">
        <v>12</v>
      </c>
      <c r="F2" s="250" t="s">
        <v>12</v>
      </c>
      <c r="G2" s="251" t="s">
        <v>13</v>
      </c>
      <c r="H2" s="244"/>
      <c r="I2" s="277"/>
      <c r="J2" s="278">
        <v>-1</v>
      </c>
      <c r="K2" s="279" t="s">
        <v>14</v>
      </c>
      <c r="O2" s="280"/>
      <c r="P2" s="281" t="s">
        <v>15</v>
      </c>
      <c r="Q2" s="290" t="s">
        <v>16</v>
      </c>
      <c r="R2" s="291" t="s">
        <v>14</v>
      </c>
      <c r="U2" s="324" t="s">
        <v>17</v>
      </c>
      <c r="V2" s="325" t="s">
        <v>18</v>
      </c>
      <c r="W2" s="294"/>
      <c r="Y2" s="46">
        <v>0</v>
      </c>
      <c r="Z2" s="46">
        <v>0</v>
      </c>
      <c r="AA2" s="46">
        <v>88</v>
      </c>
    </row>
    <row r="3" spans="2:23">
      <c r="B3" s="254">
        <f>B4+$C$92</f>
        <v>10000</v>
      </c>
      <c r="C3" s="255">
        <v>0.035</v>
      </c>
      <c r="D3" s="256">
        <f>($B$3-$B$90)/($K$3-$K$90)*K3+$B$3-($B$3-$B$90)/($K$3-$K$90)</f>
        <v>10000</v>
      </c>
      <c r="E3" s="252">
        <f>(R3-$R$3+$B$3*($R$3-$R$90)/9900)*(9900/($R$3-$R$90))</f>
        <v>10000</v>
      </c>
      <c r="F3" s="323">
        <f>V3*($W$3-$W$90)/($V$3-$V$90)+$W$3-$V$3*($W$3-$W$90)/($V$3-$V$90)</f>
        <v>10000</v>
      </c>
      <c r="G3" s="258"/>
      <c r="H3" s="259"/>
      <c r="I3" s="282">
        <v>-88</v>
      </c>
      <c r="J3" s="287">
        <f>$J$2/I3</f>
        <v>0.0113636363636364</v>
      </c>
      <c r="K3" s="288">
        <f>J90</f>
        <v>1</v>
      </c>
      <c r="L3" s="289"/>
      <c r="O3" s="285">
        <f>-I3</f>
        <v>88</v>
      </c>
      <c r="P3" s="286">
        <f>LN(O3)</f>
        <v>4.47733681447821</v>
      </c>
      <c r="Q3" s="286">
        <f>1/P3</f>
        <v>0.223347056841097</v>
      </c>
      <c r="R3" s="295">
        <f>Q90</f>
        <v>1.70129752801814</v>
      </c>
      <c r="S3" s="299">
        <v>10000</v>
      </c>
      <c r="U3" s="326">
        <v>88</v>
      </c>
      <c r="V3" s="327">
        <f>-(($AA$2^2-U3^2)^(1/2))+$AA$2</f>
        <v>88</v>
      </c>
      <c r="W3" s="302">
        <v>10000</v>
      </c>
    </row>
    <row r="4" spans="2:23">
      <c r="B4" s="260">
        <f t="shared" ref="B4:B35" si="0">B5+$C$92</f>
        <v>9886.20689655173</v>
      </c>
      <c r="C4" s="261">
        <v>0.04</v>
      </c>
      <c r="D4" s="262">
        <f t="shared" ref="D4:D35" si="1">($B$3-$B$90)/($K$3-$K$90)*K4+$B$3-($B$3-$B$90)/($K$3-$K$90)</f>
        <v>4993.10344827586</v>
      </c>
      <c r="E4" s="265">
        <f t="shared" ref="E4:E35" si="2">(R4-$R$3+$B$3*($R$3-$R$90)/9900)*(9900/($R$3-$R$90))</f>
        <v>8267.76020407511</v>
      </c>
      <c r="F4" s="272">
        <f t="shared" ref="F4:F35" si="3">V4*($W$3-$W$90)/($V$3-$V$90)+$W$3-$V$3*($W$3-$W$90)/($V$3-$V$90)</f>
        <v>8511.66878865852</v>
      </c>
      <c r="G4" s="264"/>
      <c r="H4" s="259"/>
      <c r="I4" s="282">
        <v>-87</v>
      </c>
      <c r="J4" s="287">
        <f t="shared" ref="J4:J35" si="4">$J$2/I4</f>
        <v>0.0114942528735632</v>
      </c>
      <c r="K4" s="288">
        <f>J89</f>
        <v>0.5</v>
      </c>
      <c r="L4" s="289"/>
      <c r="O4" s="285">
        <f t="shared" ref="O4:O35" si="5">-I4</f>
        <v>87</v>
      </c>
      <c r="P4" s="286">
        <f t="shared" ref="P4:P35" si="6">LN(O4)</f>
        <v>4.46590811865458</v>
      </c>
      <c r="Q4" s="286">
        <f t="shared" ref="Q4:Q35" si="7">1/P4</f>
        <v>0.223918623812006</v>
      </c>
      <c r="R4" s="295">
        <f>Q89</f>
        <v>1.44269504088896</v>
      </c>
      <c r="S4" s="299"/>
      <c r="U4" s="326">
        <v>87</v>
      </c>
      <c r="V4" s="327">
        <f>-(($AA$2^2-U4^2)^(1/2))+$AA$2</f>
        <v>74.7712434446771</v>
      </c>
      <c r="W4" s="302"/>
    </row>
    <row r="5" spans="2:23">
      <c r="B5" s="260">
        <f t="shared" si="0"/>
        <v>9772.41379310345</v>
      </c>
      <c r="C5" s="261">
        <v>0.05</v>
      </c>
      <c r="D5" s="262">
        <f t="shared" si="1"/>
        <v>3324.13793103448</v>
      </c>
      <c r="E5" s="265">
        <f t="shared" si="2"/>
        <v>4701.12338911001</v>
      </c>
      <c r="F5" s="272">
        <f t="shared" si="3"/>
        <v>7901.20419758741</v>
      </c>
      <c r="G5" s="264"/>
      <c r="H5" s="259"/>
      <c r="I5" s="282">
        <v>-86</v>
      </c>
      <c r="J5" s="287">
        <f t="shared" si="4"/>
        <v>0.0116279069767442</v>
      </c>
      <c r="K5" s="288">
        <f>J88</f>
        <v>0.333333333333333</v>
      </c>
      <c r="L5" s="289"/>
      <c r="O5" s="285">
        <f t="shared" si="5"/>
        <v>86</v>
      </c>
      <c r="P5" s="286">
        <f t="shared" si="6"/>
        <v>4.45434729625351</v>
      </c>
      <c r="Q5" s="286">
        <f t="shared" si="7"/>
        <v>0.22449978268221</v>
      </c>
      <c r="R5" s="295">
        <f>Q88</f>
        <v>0.910239226626837</v>
      </c>
      <c r="S5" s="299"/>
      <c r="U5" s="326">
        <v>86</v>
      </c>
      <c r="V5" s="327">
        <f t="shared" ref="V4:V35" si="8">-(($AA$2^2-U5^2)^(1/2))+$AA$2</f>
        <v>69.3452418938224</v>
      </c>
      <c r="W5" s="302"/>
    </row>
    <row r="6" spans="2:23">
      <c r="B6" s="260">
        <f t="shared" si="0"/>
        <v>9658.62068965518</v>
      </c>
      <c r="C6" s="261">
        <v>0.06</v>
      </c>
      <c r="D6" s="262">
        <f t="shared" si="1"/>
        <v>2489.65517241379</v>
      </c>
      <c r="E6" s="265">
        <f t="shared" si="2"/>
        <v>3435.83884292625</v>
      </c>
      <c r="F6" s="272">
        <f t="shared" si="3"/>
        <v>7436.90771201768</v>
      </c>
      <c r="G6" s="264"/>
      <c r="H6" s="259"/>
      <c r="I6" s="282">
        <v>-85</v>
      </c>
      <c r="J6" s="287">
        <f t="shared" si="4"/>
        <v>0.0117647058823529</v>
      </c>
      <c r="K6" s="288">
        <f>J87</f>
        <v>0.25</v>
      </c>
      <c r="L6" s="289"/>
      <c r="O6" s="285">
        <f t="shared" si="5"/>
        <v>85</v>
      </c>
      <c r="P6" s="286">
        <f t="shared" si="6"/>
        <v>4.44265125649032</v>
      </c>
      <c r="Q6" s="286">
        <f t="shared" si="7"/>
        <v>0.225090816781779</v>
      </c>
      <c r="R6" s="295">
        <f>Q87</f>
        <v>0.721347520444482</v>
      </c>
      <c r="S6" s="299"/>
      <c r="U6" s="326">
        <v>85</v>
      </c>
      <c r="V6" s="327">
        <f t="shared" si="8"/>
        <v>65.218428500211</v>
      </c>
      <c r="W6" s="302"/>
    </row>
    <row r="7" spans="2:23">
      <c r="B7" s="260">
        <f t="shared" si="0"/>
        <v>9544.8275862069</v>
      </c>
      <c r="C7" s="261">
        <v>0.07</v>
      </c>
      <c r="D7" s="262">
        <f t="shared" si="1"/>
        <v>1988.96551724138</v>
      </c>
      <c r="E7" s="265">
        <f t="shared" si="2"/>
        <v>2765.90800317918</v>
      </c>
      <c r="F7" s="272">
        <f t="shared" si="3"/>
        <v>7048.96212085944</v>
      </c>
      <c r="G7" s="264"/>
      <c r="H7" s="259"/>
      <c r="I7" s="282">
        <v>-84</v>
      </c>
      <c r="J7" s="287">
        <f t="shared" si="4"/>
        <v>0.0119047619047619</v>
      </c>
      <c r="K7" s="288">
        <f>J86</f>
        <v>0.2</v>
      </c>
      <c r="L7" s="289"/>
      <c r="O7" s="285">
        <f t="shared" si="5"/>
        <v>84</v>
      </c>
      <c r="P7" s="286">
        <f t="shared" si="6"/>
        <v>4.43081679884331</v>
      </c>
      <c r="Q7" s="286">
        <f t="shared" si="7"/>
        <v>0.225692021448744</v>
      </c>
      <c r="R7" s="295">
        <f>Q86</f>
        <v>0.621334934559612</v>
      </c>
      <c r="S7" s="299"/>
      <c r="U7" s="326">
        <v>84</v>
      </c>
      <c r="V7" s="327">
        <f t="shared" si="8"/>
        <v>61.770245902792</v>
      </c>
      <c r="W7" s="302"/>
    </row>
    <row r="8" spans="2:23">
      <c r="B8" s="260">
        <f t="shared" si="0"/>
        <v>9431.03448275863</v>
      </c>
      <c r="C8" s="261">
        <v>0.08</v>
      </c>
      <c r="D8" s="262">
        <f t="shared" si="1"/>
        <v>1655.17241379311</v>
      </c>
      <c r="E8" s="265">
        <f t="shared" si="2"/>
        <v>2342.40216757135</v>
      </c>
      <c r="F8" s="272">
        <f t="shared" si="3"/>
        <v>6710.24449503483</v>
      </c>
      <c r="G8" s="264"/>
      <c r="H8" s="259"/>
      <c r="I8" s="282">
        <v>-83</v>
      </c>
      <c r="J8" s="287">
        <f t="shared" si="4"/>
        <v>0.0120481927710843</v>
      </c>
      <c r="K8" s="288">
        <f>J85</f>
        <v>0.166666666666667</v>
      </c>
      <c r="L8" s="289"/>
      <c r="O8" s="285">
        <f t="shared" si="5"/>
        <v>83</v>
      </c>
      <c r="P8" s="286">
        <f t="shared" si="6"/>
        <v>4.4188406077966</v>
      </c>
      <c r="Q8" s="286">
        <f t="shared" si="7"/>
        <v>0.226303704694757</v>
      </c>
      <c r="R8" s="295">
        <f>Q85</f>
        <v>0.558110626551247</v>
      </c>
      <c r="S8" s="299"/>
      <c r="U8" s="326">
        <v>83</v>
      </c>
      <c r="V8" s="327">
        <f t="shared" si="8"/>
        <v>58.7596169655731</v>
      </c>
      <c r="W8" s="302"/>
    </row>
    <row r="9" spans="2:23">
      <c r="B9" s="260">
        <f t="shared" si="0"/>
        <v>9317.24137931035</v>
      </c>
      <c r="C9" s="261">
        <v>0.09</v>
      </c>
      <c r="D9" s="262">
        <f t="shared" si="1"/>
        <v>1416.74876847291</v>
      </c>
      <c r="E9" s="265">
        <f t="shared" si="2"/>
        <v>2046.24771454139</v>
      </c>
      <c r="F9" s="272">
        <f t="shared" si="3"/>
        <v>6406.8061238373</v>
      </c>
      <c r="G9" s="264"/>
      <c r="H9" s="259"/>
      <c r="I9" s="282">
        <v>-82</v>
      </c>
      <c r="J9" s="287">
        <f t="shared" si="4"/>
        <v>0.0121951219512195</v>
      </c>
      <c r="K9" s="288">
        <f>J84</f>
        <v>0.142857142857143</v>
      </c>
      <c r="L9" s="289"/>
      <c r="O9" s="285">
        <f t="shared" si="5"/>
        <v>82</v>
      </c>
      <c r="P9" s="286">
        <f t="shared" si="6"/>
        <v>4.40671924726425</v>
      </c>
      <c r="Q9" s="286">
        <f t="shared" si="7"/>
        <v>0.226926187916512</v>
      </c>
      <c r="R9" s="295">
        <f>Q84</f>
        <v>0.513898342369751</v>
      </c>
      <c r="S9" s="299"/>
      <c r="U9" s="326">
        <v>82</v>
      </c>
      <c r="V9" s="327">
        <f t="shared" si="8"/>
        <v>56.0625611546574</v>
      </c>
      <c r="W9" s="302"/>
    </row>
    <row r="10" spans="2:23">
      <c r="B10" s="260">
        <f t="shared" si="0"/>
        <v>9203.44827586208</v>
      </c>
      <c r="C10" s="261">
        <v>0.1</v>
      </c>
      <c r="D10" s="262">
        <f t="shared" si="1"/>
        <v>1237.93103448276</v>
      </c>
      <c r="E10" s="265">
        <f t="shared" si="2"/>
        <v>1825.19838920996</v>
      </c>
      <c r="F10" s="272">
        <f t="shared" si="3"/>
        <v>6130.33885051212</v>
      </c>
      <c r="G10" s="264"/>
      <c r="H10" s="259"/>
      <c r="I10" s="282">
        <v>-81</v>
      </c>
      <c r="J10" s="287">
        <f t="shared" si="4"/>
        <v>0.0123456790123457</v>
      </c>
      <c r="K10" s="288">
        <f>J83</f>
        <v>0.125</v>
      </c>
      <c r="L10" s="289"/>
      <c r="O10" s="285">
        <f t="shared" si="5"/>
        <v>81</v>
      </c>
      <c r="P10" s="286">
        <f t="shared" si="6"/>
        <v>4.39444915467244</v>
      </c>
      <c r="Q10" s="286">
        <f t="shared" si="7"/>
        <v>0.227559806656709</v>
      </c>
      <c r="R10" s="295">
        <f>Q83</f>
        <v>0.480898346962988</v>
      </c>
      <c r="S10" s="299"/>
      <c r="U10" s="326">
        <v>81</v>
      </c>
      <c r="V10" s="327">
        <f t="shared" si="8"/>
        <v>53.6052329561603</v>
      </c>
      <c r="W10" s="302"/>
    </row>
    <row r="11" spans="2:23">
      <c r="B11" s="260">
        <f t="shared" si="0"/>
        <v>9089.6551724138</v>
      </c>
      <c r="C11" s="261">
        <v>0.11</v>
      </c>
      <c r="D11" s="262">
        <f t="shared" si="1"/>
        <v>1098.85057471264</v>
      </c>
      <c r="E11" s="265">
        <f t="shared" si="2"/>
        <v>1652.5204354437</v>
      </c>
      <c r="F11" s="272">
        <f t="shared" si="3"/>
        <v>5875.41555754561</v>
      </c>
      <c r="G11" s="264"/>
      <c r="H11" s="259"/>
      <c r="I11" s="282">
        <v>-80</v>
      </c>
      <c r="J11" s="287">
        <f t="shared" si="4"/>
        <v>0.0125</v>
      </c>
      <c r="K11" s="288">
        <f>J82</f>
        <v>0.111111111111111</v>
      </c>
      <c r="L11" s="289"/>
      <c r="O11" s="285">
        <f t="shared" si="5"/>
        <v>80</v>
      </c>
      <c r="P11" s="286">
        <f t="shared" si="6"/>
        <v>4.38202663467388</v>
      </c>
      <c r="Q11" s="286">
        <f t="shared" si="7"/>
        <v>0.228204911418669</v>
      </c>
      <c r="R11" s="295">
        <f>Q82</f>
        <v>0.455119613313419</v>
      </c>
      <c r="S11" s="299"/>
      <c r="U11" s="326">
        <v>80</v>
      </c>
      <c r="V11" s="327">
        <f t="shared" si="8"/>
        <v>51.3393944403533</v>
      </c>
      <c r="W11" s="302"/>
    </row>
    <row r="12" spans="2:23">
      <c r="B12" s="260">
        <f t="shared" si="0"/>
        <v>8975.86206896553</v>
      </c>
      <c r="C12" s="261">
        <v>0.12</v>
      </c>
      <c r="D12" s="262">
        <f t="shared" si="1"/>
        <v>987.586206896553</v>
      </c>
      <c r="E12" s="265">
        <f t="shared" si="2"/>
        <v>1513.02401456806</v>
      </c>
      <c r="F12" s="272">
        <f t="shared" si="3"/>
        <v>5638.25717574544</v>
      </c>
      <c r="G12" s="264"/>
      <c r="H12" s="259"/>
      <c r="I12" s="282">
        <v>-79</v>
      </c>
      <c r="J12" s="287">
        <f t="shared" si="4"/>
        <v>0.0126582278481013</v>
      </c>
      <c r="K12" s="288">
        <f>J81</f>
        <v>0.1</v>
      </c>
      <c r="L12" s="289"/>
      <c r="O12" s="285">
        <f t="shared" si="5"/>
        <v>79</v>
      </c>
      <c r="P12" s="286">
        <f t="shared" si="6"/>
        <v>4.36944785246702</v>
      </c>
      <c r="Q12" s="286">
        <f t="shared" si="7"/>
        <v>0.228861868539155</v>
      </c>
      <c r="R12" s="295">
        <f>Q81</f>
        <v>0.434294481903252</v>
      </c>
      <c r="S12" s="299"/>
      <c r="U12" s="326">
        <v>79</v>
      </c>
      <c r="V12" s="327">
        <f t="shared" si="8"/>
        <v>49.2314560500397</v>
      </c>
      <c r="W12" s="302"/>
    </row>
    <row r="13" spans="2:23">
      <c r="B13" s="260">
        <f t="shared" si="0"/>
        <v>8862.06896551725</v>
      </c>
      <c r="C13" s="261">
        <v>0.13</v>
      </c>
      <c r="D13" s="262">
        <f t="shared" si="1"/>
        <v>896.551724137931</v>
      </c>
      <c r="E13" s="265">
        <f t="shared" si="2"/>
        <v>1397.39449986176</v>
      </c>
      <c r="F13" s="272">
        <f t="shared" si="3"/>
        <v>5416.10554900601</v>
      </c>
      <c r="G13" s="264"/>
      <c r="H13" s="259"/>
      <c r="I13" s="282">
        <v>-78</v>
      </c>
      <c r="J13" s="287">
        <f t="shared" si="4"/>
        <v>0.0128205128205128</v>
      </c>
      <c r="K13" s="288">
        <f>J80</f>
        <v>0.0909090909090909</v>
      </c>
      <c r="L13" s="289"/>
      <c r="O13" s="285">
        <f t="shared" si="5"/>
        <v>78</v>
      </c>
      <c r="P13" s="286">
        <f t="shared" si="6"/>
        <v>4.35670882668959</v>
      </c>
      <c r="Q13" s="286">
        <f t="shared" si="7"/>
        <v>0.229531061124377</v>
      </c>
      <c r="R13" s="295">
        <f>Q80</f>
        <v>0.417032391424246</v>
      </c>
      <c r="S13" s="299"/>
      <c r="U13" s="326">
        <v>78</v>
      </c>
      <c r="V13" s="327">
        <f t="shared" si="8"/>
        <v>47.2569024250733</v>
      </c>
      <c r="W13" s="302"/>
    </row>
    <row r="14" spans="2:23">
      <c r="B14" s="260">
        <f t="shared" si="0"/>
        <v>8748.27586206898</v>
      </c>
      <c r="C14" s="261">
        <v>0.14</v>
      </c>
      <c r="D14" s="262">
        <f t="shared" si="1"/>
        <v>820.689655172413</v>
      </c>
      <c r="E14" s="265">
        <f t="shared" si="2"/>
        <v>1299.57823704434</v>
      </c>
      <c r="F14" s="272">
        <f t="shared" si="3"/>
        <v>5206.87362552485</v>
      </c>
      <c r="G14" s="264"/>
      <c r="H14" s="259"/>
      <c r="I14" s="282">
        <v>-77</v>
      </c>
      <c r="J14" s="287">
        <f t="shared" si="4"/>
        <v>0.012987012987013</v>
      </c>
      <c r="K14" s="288">
        <f>J79</f>
        <v>0.0833333333333333</v>
      </c>
      <c r="L14" s="289"/>
      <c r="O14" s="285">
        <f t="shared" si="5"/>
        <v>77</v>
      </c>
      <c r="P14" s="286">
        <f t="shared" si="6"/>
        <v>4.34380542185368</v>
      </c>
      <c r="Q14" s="286">
        <f t="shared" si="7"/>
        <v>0.230212890054651</v>
      </c>
      <c r="R14" s="295">
        <f>Q79</f>
        <v>0.402429604381845</v>
      </c>
      <c r="S14" s="299"/>
      <c r="U14" s="326">
        <v>77</v>
      </c>
      <c r="V14" s="327">
        <f t="shared" si="8"/>
        <v>45.3971831917184</v>
      </c>
      <c r="W14" s="302"/>
    </row>
    <row r="15" spans="2:23">
      <c r="B15" s="260">
        <f t="shared" si="0"/>
        <v>8634.4827586207</v>
      </c>
      <c r="C15" s="261">
        <v>0.15</v>
      </c>
      <c r="D15" s="262">
        <f t="shared" si="1"/>
        <v>756.498673740054</v>
      </c>
      <c r="E15" s="265">
        <f t="shared" si="2"/>
        <v>1215.45650372701</v>
      </c>
      <c r="F15" s="272">
        <f t="shared" si="3"/>
        <v>5008.93630811595</v>
      </c>
      <c r="G15" s="264"/>
      <c r="H15" s="259"/>
      <c r="I15" s="282">
        <v>-76</v>
      </c>
      <c r="J15" s="287">
        <f t="shared" si="4"/>
        <v>0.0131578947368421</v>
      </c>
      <c r="K15" s="288">
        <f>J78</f>
        <v>0.0769230769230769</v>
      </c>
      <c r="L15" s="289"/>
      <c r="O15" s="285">
        <f t="shared" si="5"/>
        <v>76</v>
      </c>
      <c r="P15" s="286">
        <f t="shared" si="6"/>
        <v>4.33073334028633</v>
      </c>
      <c r="Q15" s="286">
        <f t="shared" si="7"/>
        <v>0.230907775063769</v>
      </c>
      <c r="R15" s="295">
        <f>Q78</f>
        <v>0.38987124525128</v>
      </c>
      <c r="S15" s="299"/>
      <c r="U15" s="326">
        <v>76</v>
      </c>
      <c r="V15" s="327">
        <f t="shared" si="8"/>
        <v>43.6378539743623</v>
      </c>
      <c r="W15" s="302"/>
    </row>
    <row r="16" spans="2:23">
      <c r="B16" s="260">
        <f t="shared" si="0"/>
        <v>8520.68965517243</v>
      </c>
      <c r="C16" s="261">
        <v>0.16</v>
      </c>
      <c r="D16" s="262">
        <f t="shared" si="1"/>
        <v>701.477832512315</v>
      </c>
      <c r="E16" s="265">
        <f t="shared" si="2"/>
        <v>1142.12127946145</v>
      </c>
      <c r="F16" s="272">
        <f t="shared" si="3"/>
        <v>4820.99842227139</v>
      </c>
      <c r="G16" s="264"/>
      <c r="H16" s="259"/>
      <c r="I16" s="282">
        <v>-75</v>
      </c>
      <c r="J16" s="287">
        <f t="shared" si="4"/>
        <v>0.0133333333333333</v>
      </c>
      <c r="K16" s="288">
        <f>J77</f>
        <v>0.0714285714285714</v>
      </c>
      <c r="L16" s="289"/>
      <c r="O16" s="285">
        <f t="shared" si="5"/>
        <v>75</v>
      </c>
      <c r="P16" s="286">
        <f t="shared" si="6"/>
        <v>4.31748811353631</v>
      </c>
      <c r="Q16" s="286">
        <f t="shared" si="7"/>
        <v>0.231616155899717</v>
      </c>
      <c r="R16" s="295">
        <f>Q77</f>
        <v>0.378923181689951</v>
      </c>
      <c r="S16" s="299"/>
      <c r="U16" s="326">
        <v>75</v>
      </c>
      <c r="V16" s="327">
        <f t="shared" si="8"/>
        <v>41.9674028540644</v>
      </c>
      <c r="W16" s="302"/>
    </row>
    <row r="17" spans="2:23">
      <c r="B17" s="260">
        <f t="shared" si="0"/>
        <v>8406.89655172415</v>
      </c>
      <c r="C17" s="261">
        <v>0.17</v>
      </c>
      <c r="D17" s="262">
        <f t="shared" si="1"/>
        <v>653.793103448277</v>
      </c>
      <c r="E17" s="265">
        <f t="shared" si="2"/>
        <v>1077.45557704942</v>
      </c>
      <c r="F17" s="272">
        <f t="shared" si="3"/>
        <v>4642.00763917063</v>
      </c>
      <c r="G17" s="264"/>
      <c r="H17" s="259"/>
      <c r="I17" s="282">
        <v>-74</v>
      </c>
      <c r="J17" s="287">
        <f t="shared" si="4"/>
        <v>0.0135135135135135</v>
      </c>
      <c r="K17" s="288">
        <f>J76</f>
        <v>0.0666666666666667</v>
      </c>
      <c r="L17" s="289"/>
      <c r="O17" s="285">
        <f t="shared" si="5"/>
        <v>74</v>
      </c>
      <c r="P17" s="286">
        <f t="shared" si="6"/>
        <v>4.30406509320417</v>
      </c>
      <c r="Q17" s="286">
        <f t="shared" si="7"/>
        <v>0.232338493574117</v>
      </c>
      <c r="R17" s="295">
        <f>Q76</f>
        <v>0.369269373068855</v>
      </c>
      <c r="S17" s="299"/>
      <c r="U17" s="326">
        <v>74</v>
      </c>
      <c r="V17" s="327">
        <f t="shared" si="8"/>
        <v>40.3764764008374</v>
      </c>
      <c r="W17" s="302"/>
    </row>
    <row r="18" spans="2:23">
      <c r="B18" s="260">
        <f t="shared" si="0"/>
        <v>8293.10344827588</v>
      </c>
      <c r="C18" s="261">
        <v>0.18</v>
      </c>
      <c r="D18" s="262">
        <f t="shared" si="1"/>
        <v>612.068965517243</v>
      </c>
      <c r="E18" s="265">
        <f t="shared" si="2"/>
        <v>1019.87816235181</v>
      </c>
      <c r="F18" s="272">
        <f t="shared" si="3"/>
        <v>4471.09493966349</v>
      </c>
      <c r="G18" s="264"/>
      <c r="H18" s="259"/>
      <c r="I18" s="282">
        <v>-73</v>
      </c>
      <c r="J18" s="287">
        <f t="shared" si="4"/>
        <v>0.0136986301369863</v>
      </c>
      <c r="K18" s="288">
        <f>J75</f>
        <v>0.0625</v>
      </c>
      <c r="L18" s="289"/>
      <c r="O18" s="285">
        <f t="shared" si="5"/>
        <v>73</v>
      </c>
      <c r="P18" s="286">
        <f t="shared" si="6"/>
        <v>4.29045944114839</v>
      </c>
      <c r="Q18" s="286">
        <f t="shared" si="7"/>
        <v>0.233075271708509</v>
      </c>
      <c r="R18" s="295">
        <f>Q75</f>
        <v>0.360673760222241</v>
      </c>
      <c r="S18" s="299"/>
      <c r="U18" s="326">
        <v>73</v>
      </c>
      <c r="V18" s="327">
        <f t="shared" si="8"/>
        <v>38.8573504987775</v>
      </c>
      <c r="W18" s="302"/>
    </row>
    <row r="19" spans="2:23">
      <c r="B19" s="260">
        <f t="shared" si="0"/>
        <v>8179.3103448276</v>
      </c>
      <c r="C19" s="261">
        <v>0.19</v>
      </c>
      <c r="D19" s="262">
        <f t="shared" si="1"/>
        <v>575.253549695741</v>
      </c>
      <c r="E19" s="265">
        <f t="shared" si="2"/>
        <v>968.181842732795</v>
      </c>
      <c r="F19" s="272">
        <f t="shared" si="3"/>
        <v>4307.53265932587</v>
      </c>
      <c r="G19" s="264"/>
      <c r="H19" s="259"/>
      <c r="I19" s="282">
        <v>-72</v>
      </c>
      <c r="J19" s="287">
        <f t="shared" si="4"/>
        <v>0.0138888888888889</v>
      </c>
      <c r="K19" s="288">
        <f>J74</f>
        <v>0.0588235294117647</v>
      </c>
      <c r="L19" s="289"/>
      <c r="O19" s="285">
        <f t="shared" si="5"/>
        <v>72</v>
      </c>
      <c r="P19" s="286">
        <f t="shared" si="6"/>
        <v>4.27666611901606</v>
      </c>
      <c r="Q19" s="286">
        <f t="shared" si="7"/>
        <v>0.233826997986477</v>
      </c>
      <c r="R19" s="295">
        <f>Q74</f>
        <v>0.352956123864761</v>
      </c>
      <c r="S19" s="299"/>
      <c r="U19" s="326">
        <v>72</v>
      </c>
      <c r="V19" s="327">
        <f t="shared" si="8"/>
        <v>37.4035574373059</v>
      </c>
      <c r="W19" s="302"/>
    </row>
    <row r="20" spans="1:23">
      <c r="A20" s="266" t="s">
        <v>19</v>
      </c>
      <c r="B20" s="267">
        <f t="shared" si="0"/>
        <v>8065.51724137932</v>
      </c>
      <c r="C20" s="268">
        <v>0.2</v>
      </c>
      <c r="D20" s="269">
        <f t="shared" si="1"/>
        <v>542.528735632184</v>
      </c>
      <c r="E20" s="269">
        <f t="shared" si="2"/>
        <v>921.427441538087</v>
      </c>
      <c r="F20" s="273">
        <f t="shared" si="3"/>
        <v>4150.70415229433</v>
      </c>
      <c r="G20" s="264"/>
      <c r="H20" s="259"/>
      <c r="I20" s="282">
        <v>-71</v>
      </c>
      <c r="J20" s="287">
        <f t="shared" si="4"/>
        <v>0.0140845070422535</v>
      </c>
      <c r="K20" s="288">
        <f>J73</f>
        <v>0.0555555555555556</v>
      </c>
      <c r="L20" s="289"/>
      <c r="O20" s="285">
        <f t="shared" si="5"/>
        <v>71</v>
      </c>
      <c r="P20" s="286">
        <f t="shared" si="6"/>
        <v>4.26267987704132</v>
      </c>
      <c r="Q20" s="286">
        <f t="shared" si="7"/>
        <v>0.234594205721611</v>
      </c>
      <c r="R20" s="295">
        <f>Q73</f>
        <v>0.345976256261194</v>
      </c>
      <c r="S20" s="299"/>
      <c r="U20" s="326">
        <v>71</v>
      </c>
      <c r="V20" s="327">
        <f t="shared" si="8"/>
        <v>36.0096162737762</v>
      </c>
      <c r="W20" s="302"/>
    </row>
    <row r="21" spans="2:23">
      <c r="B21" s="260">
        <f t="shared" si="0"/>
        <v>7951.72413793105</v>
      </c>
      <c r="C21" s="261">
        <v>0.21</v>
      </c>
      <c r="D21" s="262">
        <f t="shared" si="1"/>
        <v>513.248638838475</v>
      </c>
      <c r="E21" s="265">
        <f t="shared" si="2"/>
        <v>878.872195979586</v>
      </c>
      <c r="F21" s="272">
        <f t="shared" si="3"/>
        <v>4000.08136436416</v>
      </c>
      <c r="G21" s="264"/>
      <c r="H21" s="259"/>
      <c r="I21" s="282">
        <v>-70</v>
      </c>
      <c r="J21" s="287">
        <f t="shared" si="4"/>
        <v>0.0142857142857143</v>
      </c>
      <c r="K21" s="288">
        <f>J72</f>
        <v>0.0526315789473684</v>
      </c>
      <c r="L21" s="289"/>
      <c r="O21" s="285">
        <f t="shared" si="5"/>
        <v>70</v>
      </c>
      <c r="P21" s="286">
        <f t="shared" si="6"/>
        <v>4.24849524204936</v>
      </c>
      <c r="Q21" s="286">
        <f t="shared" si="7"/>
        <v>0.235377455552387</v>
      </c>
      <c r="R21" s="295">
        <f>Q72</f>
        <v>0.339623271895109</v>
      </c>
      <c r="S21" s="299"/>
      <c r="U21" s="326">
        <v>70</v>
      </c>
      <c r="V21" s="327">
        <f t="shared" si="8"/>
        <v>34.6708334961065</v>
      </c>
      <c r="W21" s="302"/>
    </row>
    <row r="22" spans="2:23">
      <c r="B22" s="260">
        <f t="shared" si="0"/>
        <v>7837.93103448277</v>
      </c>
      <c r="C22" s="261">
        <v>0.22</v>
      </c>
      <c r="D22" s="262">
        <f t="shared" si="1"/>
        <v>486.896551724138</v>
      </c>
      <c r="E22" s="265">
        <f t="shared" si="2"/>
        <v>839.920143119573</v>
      </c>
      <c r="F22" s="272">
        <f t="shared" si="3"/>
        <v>3855.20792984563</v>
      </c>
      <c r="G22" s="264"/>
      <c r="H22" s="259"/>
      <c r="I22" s="282">
        <v>-69</v>
      </c>
      <c r="J22" s="287">
        <f t="shared" si="4"/>
        <v>0.0144927536231884</v>
      </c>
      <c r="K22" s="288">
        <f>J71</f>
        <v>0.05</v>
      </c>
      <c r="L22" s="289"/>
      <c r="O22" s="285">
        <f t="shared" si="5"/>
        <v>69</v>
      </c>
      <c r="P22" s="286">
        <f t="shared" si="6"/>
        <v>4.23410650459726</v>
      </c>
      <c r="Q22" s="286">
        <f t="shared" si="7"/>
        <v>0.23617733727629</v>
      </c>
      <c r="R22" s="295">
        <f>Q71</f>
        <v>0.333808200695334</v>
      </c>
      <c r="S22" s="299"/>
      <c r="U22" s="326">
        <v>69</v>
      </c>
      <c r="V22" s="327">
        <f t="shared" si="8"/>
        <v>33.3831527823145</v>
      </c>
      <c r="W22" s="302"/>
    </row>
    <row r="23" spans="2:23">
      <c r="B23" s="260">
        <f t="shared" si="0"/>
        <v>7724.13793103449</v>
      </c>
      <c r="C23" s="261">
        <v>0.23</v>
      </c>
      <c r="D23" s="262">
        <f t="shared" si="1"/>
        <v>463.054187192118</v>
      </c>
      <c r="E23" s="265">
        <f t="shared" si="2"/>
        <v>804.086957731145</v>
      </c>
      <c r="F23" s="272">
        <f t="shared" si="3"/>
        <v>3715.6862134731</v>
      </c>
      <c r="G23" s="264"/>
      <c r="H23" s="259"/>
      <c r="I23" s="282">
        <v>-68</v>
      </c>
      <c r="J23" s="287">
        <f t="shared" si="4"/>
        <v>0.0147058823529412</v>
      </c>
      <c r="K23" s="288">
        <f>J70</f>
        <v>0.0476190476190476</v>
      </c>
      <c r="L23" s="289"/>
      <c r="O23" s="285">
        <f t="shared" si="5"/>
        <v>68</v>
      </c>
      <c r="P23" s="286">
        <f t="shared" si="6"/>
        <v>4.21950770517611</v>
      </c>
      <c r="Q23" s="286">
        <f t="shared" si="7"/>
        <v>0.236994471836914</v>
      </c>
      <c r="R23" s="295">
        <f>Q70</f>
        <v>0.328458738753051</v>
      </c>
      <c r="S23" s="299"/>
      <c r="U23" s="326">
        <v>68</v>
      </c>
      <c r="V23" s="327">
        <f t="shared" si="8"/>
        <v>32.1430398249242</v>
      </c>
      <c r="W23" s="302"/>
    </row>
    <row r="24" spans="2:23">
      <c r="B24" s="260">
        <f t="shared" si="0"/>
        <v>7610.34482758622</v>
      </c>
      <c r="C24" s="261">
        <v>0.24</v>
      </c>
      <c r="D24" s="262">
        <f t="shared" si="1"/>
        <v>441.379310344828</v>
      </c>
      <c r="E24" s="265">
        <f t="shared" si="2"/>
        <v>770.97453046261</v>
      </c>
      <c r="F24" s="272">
        <f t="shared" si="3"/>
        <v>3581.16722600206</v>
      </c>
      <c r="G24" s="264"/>
      <c r="H24" s="259"/>
      <c r="I24" s="282">
        <v>-67</v>
      </c>
      <c r="J24" s="287">
        <f t="shared" si="4"/>
        <v>0.0149253731343284</v>
      </c>
      <c r="K24" s="288">
        <f>J69</f>
        <v>0.0454545454545455</v>
      </c>
      <c r="L24" s="289"/>
      <c r="O24" s="285">
        <f t="shared" si="5"/>
        <v>67</v>
      </c>
      <c r="P24" s="286">
        <f t="shared" si="6"/>
        <v>4.20469261939097</v>
      </c>
      <c r="Q24" s="286">
        <f t="shared" si="7"/>
        <v>0.237829513479358</v>
      </c>
      <c r="R24" s="295">
        <f>Q69</f>
        <v>0.323515453148673</v>
      </c>
      <c r="S24" s="299"/>
      <c r="U24" s="326">
        <v>67</v>
      </c>
      <c r="V24" s="327">
        <f t="shared" si="8"/>
        <v>30.9473926976164</v>
      </c>
      <c r="W24" s="302"/>
    </row>
    <row r="25" spans="2:23">
      <c r="B25" s="260">
        <f t="shared" si="0"/>
        <v>7496.55172413794</v>
      </c>
      <c r="C25" s="261">
        <v>0.25</v>
      </c>
      <c r="D25" s="262">
        <f t="shared" si="1"/>
        <v>421.589205397302</v>
      </c>
      <c r="E25" s="265">
        <f t="shared" si="2"/>
        <v>740.252258701995</v>
      </c>
      <c r="F25" s="272">
        <f t="shared" si="3"/>
        <v>3451.34267009743</v>
      </c>
      <c r="G25" s="264"/>
      <c r="H25" s="259"/>
      <c r="I25" s="282">
        <v>-66</v>
      </c>
      <c r="J25" s="287">
        <f t="shared" si="4"/>
        <v>0.0151515151515152</v>
      </c>
      <c r="K25" s="288">
        <f>J68</f>
        <v>0.0434782608695652</v>
      </c>
      <c r="L25" s="289"/>
      <c r="O25" s="285">
        <f t="shared" si="5"/>
        <v>66</v>
      </c>
      <c r="P25" s="286">
        <f t="shared" si="6"/>
        <v>4.18965474202643</v>
      </c>
      <c r="Q25" s="286">
        <f t="shared" si="7"/>
        <v>0.23868315209103</v>
      </c>
      <c r="R25" s="295">
        <f>Q68</f>
        <v>0.318928988903801</v>
      </c>
      <c r="S25" s="299"/>
      <c r="U25" s="326">
        <v>66</v>
      </c>
      <c r="V25" s="327">
        <f t="shared" si="8"/>
        <v>29.793471156579</v>
      </c>
      <c r="W25" s="302"/>
    </row>
    <row r="26" spans="2:23">
      <c r="B26" s="260">
        <f t="shared" si="0"/>
        <v>7382.75862068967</v>
      </c>
      <c r="C26" s="261">
        <v>0.26</v>
      </c>
      <c r="D26" s="262">
        <f t="shared" si="1"/>
        <v>403.448275862069</v>
      </c>
      <c r="E26" s="265">
        <f t="shared" si="2"/>
        <v>711.64305658366</v>
      </c>
      <c r="F26" s="272">
        <f t="shared" si="3"/>
        <v>3325.93859038281</v>
      </c>
      <c r="G26" s="264"/>
      <c r="H26" s="259"/>
      <c r="I26" s="282">
        <v>-65</v>
      </c>
      <c r="J26" s="287">
        <f t="shared" si="4"/>
        <v>0.0153846153846154</v>
      </c>
      <c r="K26" s="288">
        <f>J67</f>
        <v>0.0416666666666667</v>
      </c>
      <c r="L26" s="289"/>
      <c r="O26" s="285">
        <f t="shared" si="5"/>
        <v>65</v>
      </c>
      <c r="P26" s="286">
        <f t="shared" si="6"/>
        <v>4.17438726989564</v>
      </c>
      <c r="Q26" s="286">
        <f t="shared" si="7"/>
        <v>0.239556115747019</v>
      </c>
      <c r="R26" s="295">
        <f>Q67</f>
        <v>0.314657980444125</v>
      </c>
      <c r="S26" s="299"/>
      <c r="U26" s="326">
        <v>65</v>
      </c>
      <c r="V26" s="327">
        <f t="shared" si="8"/>
        <v>28.6788402001444</v>
      </c>
      <c r="W26" s="302"/>
    </row>
    <row r="27" spans="2:23">
      <c r="B27" s="260">
        <f t="shared" si="0"/>
        <v>7268.96551724139</v>
      </c>
      <c r="C27" s="261">
        <v>0.27</v>
      </c>
      <c r="D27" s="262">
        <f t="shared" si="1"/>
        <v>386.758620689656</v>
      </c>
      <c r="E27" s="265">
        <f t="shared" si="2"/>
        <v>684.91274247828</v>
      </c>
      <c r="F27" s="272">
        <f t="shared" si="3"/>
        <v>3204.71024862705</v>
      </c>
      <c r="G27" s="264"/>
      <c r="H27" s="259"/>
      <c r="I27" s="282">
        <v>-64</v>
      </c>
      <c r="J27" s="287">
        <f t="shared" si="4"/>
        <v>0.015625</v>
      </c>
      <c r="K27" s="288">
        <f>J66</f>
        <v>0.04</v>
      </c>
      <c r="L27" s="289"/>
      <c r="O27" s="285">
        <f t="shared" si="5"/>
        <v>64</v>
      </c>
      <c r="P27" s="286">
        <f t="shared" si="6"/>
        <v>4.15888308335967</v>
      </c>
      <c r="Q27" s="286">
        <f t="shared" si="7"/>
        <v>0.240449173481494</v>
      </c>
      <c r="R27" s="295">
        <f>Q66</f>
        <v>0.310667467279806</v>
      </c>
      <c r="S27" s="299"/>
      <c r="U27" s="326">
        <v>64</v>
      </c>
      <c r="V27" s="327">
        <f t="shared" si="8"/>
        <v>27.601324517834</v>
      </c>
      <c r="W27" s="302"/>
    </row>
    <row r="28" spans="2:23">
      <c r="B28" s="260">
        <f t="shared" si="0"/>
        <v>7155.17241379311</v>
      </c>
      <c r="C28" s="261">
        <v>0.28</v>
      </c>
      <c r="D28" s="262">
        <f t="shared" si="1"/>
        <v>371.352785145889</v>
      </c>
      <c r="E28" s="265">
        <f t="shared" si="2"/>
        <v>659.861883106614</v>
      </c>
      <c r="F28" s="272">
        <f t="shared" si="3"/>
        <v>3087.43794662171</v>
      </c>
      <c r="G28" s="264"/>
      <c r="H28" s="259"/>
      <c r="I28" s="282">
        <v>-63</v>
      </c>
      <c r="J28" s="287">
        <f t="shared" si="4"/>
        <v>0.0158730158730159</v>
      </c>
      <c r="K28" s="288">
        <f>J65</f>
        <v>0.0384615384615385</v>
      </c>
      <c r="L28" s="289"/>
      <c r="O28" s="285">
        <f t="shared" si="5"/>
        <v>63</v>
      </c>
      <c r="P28" s="286">
        <f t="shared" si="6"/>
        <v>4.14313472639153</v>
      </c>
      <c r="Q28" s="286">
        <f t="shared" si="7"/>
        <v>0.241363138309275</v>
      </c>
      <c r="R28" s="295">
        <f>Q65</f>
        <v>0.306927676430135</v>
      </c>
      <c r="S28" s="299"/>
      <c r="U28" s="326">
        <v>63</v>
      </c>
      <c r="V28" s="327">
        <f t="shared" si="8"/>
        <v>26.5589713627775</v>
      </c>
      <c r="W28" s="302"/>
    </row>
    <row r="29" spans="2:23">
      <c r="B29" s="260">
        <f t="shared" si="0"/>
        <v>7041.37931034484</v>
      </c>
      <c r="C29" s="261">
        <v>0.29</v>
      </c>
      <c r="D29" s="262">
        <f t="shared" si="1"/>
        <v>357.088122605364</v>
      </c>
      <c r="E29" s="265">
        <f t="shared" si="2"/>
        <v>636.319450888257</v>
      </c>
      <c r="F29" s="272">
        <f t="shared" si="3"/>
        <v>2973.92359069338</v>
      </c>
      <c r="G29" s="264"/>
      <c r="H29" s="259"/>
      <c r="I29" s="282">
        <v>-62</v>
      </c>
      <c r="J29" s="287">
        <f t="shared" si="4"/>
        <v>0.0161290322580645</v>
      </c>
      <c r="K29" s="288">
        <f>J64</f>
        <v>0.037037037037037</v>
      </c>
      <c r="L29" s="289"/>
      <c r="O29" s="285">
        <f t="shared" si="5"/>
        <v>62</v>
      </c>
      <c r="P29" s="286">
        <f t="shared" si="6"/>
        <v>4.12713438504509</v>
      </c>
      <c r="Q29" s="286">
        <f t="shared" si="7"/>
        <v>0.242298870524681</v>
      </c>
      <c r="R29" s="295">
        <f>Q64</f>
        <v>0.303413075542279</v>
      </c>
      <c r="S29" s="299"/>
      <c r="U29" s="326">
        <v>62</v>
      </c>
      <c r="V29" s="327">
        <f t="shared" si="8"/>
        <v>25.550020016016</v>
      </c>
      <c r="W29" s="302"/>
    </row>
    <row r="30" spans="2:23">
      <c r="B30" s="260">
        <f t="shared" si="0"/>
        <v>6927.58620689656</v>
      </c>
      <c r="C30" s="261">
        <v>0.3</v>
      </c>
      <c r="D30" s="262">
        <f t="shared" si="1"/>
        <v>343.84236453202</v>
      </c>
      <c r="E30" s="265">
        <f t="shared" si="2"/>
        <v>614.137837665209</v>
      </c>
      <c r="F30" s="272">
        <f t="shared" si="3"/>
        <v>2863.98784278343</v>
      </c>
      <c r="G30" s="264"/>
      <c r="H30" s="259"/>
      <c r="I30" s="282">
        <v>-61</v>
      </c>
      <c r="J30" s="287">
        <f t="shared" si="4"/>
        <v>0.0163934426229508</v>
      </c>
      <c r="K30" s="288">
        <f>J63</f>
        <v>0.0357142857142857</v>
      </c>
      <c r="L30" s="289"/>
      <c r="O30" s="285">
        <f t="shared" si="5"/>
        <v>61</v>
      </c>
      <c r="P30" s="286">
        <f t="shared" si="6"/>
        <v>4.11087386417331</v>
      </c>
      <c r="Q30" s="286">
        <f t="shared" si="7"/>
        <v>0.243257281308265</v>
      </c>
      <c r="R30" s="295">
        <f>Q63</f>
        <v>0.300101628500413</v>
      </c>
      <c r="S30" s="299"/>
      <c r="U30" s="326">
        <v>61</v>
      </c>
      <c r="V30" s="327">
        <f t="shared" si="8"/>
        <v>24.5728764644021</v>
      </c>
      <c r="W30" s="302"/>
    </row>
    <row r="31" spans="2:23">
      <c r="B31" s="260">
        <f t="shared" si="0"/>
        <v>6813.79310344828</v>
      </c>
      <c r="C31" s="261">
        <v>0.31</v>
      </c>
      <c r="D31" s="262">
        <f t="shared" si="1"/>
        <v>331.51010701546</v>
      </c>
      <c r="E31" s="265">
        <f t="shared" si="2"/>
        <v>593.188895558191</v>
      </c>
      <c r="F31" s="272">
        <f t="shared" si="3"/>
        <v>2757.46773998289</v>
      </c>
      <c r="G31" s="264"/>
      <c r="H31" s="259"/>
      <c r="I31" s="282">
        <v>-60</v>
      </c>
      <c r="J31" s="287">
        <f t="shared" si="4"/>
        <v>0.0166666666666667</v>
      </c>
      <c r="K31" s="288">
        <f>J62</f>
        <v>0.0344827586206897</v>
      </c>
      <c r="L31" s="289"/>
      <c r="O31" s="285">
        <f t="shared" si="5"/>
        <v>60</v>
      </c>
      <c r="P31" s="286">
        <f t="shared" si="6"/>
        <v>4.0943445622221</v>
      </c>
      <c r="Q31" s="286">
        <f t="shared" si="7"/>
        <v>0.244239336675972</v>
      </c>
      <c r="R31" s="295">
        <f>Q62</f>
        <v>0.29697420437337</v>
      </c>
      <c r="S31" s="299"/>
      <c r="U31" s="326">
        <v>60</v>
      </c>
      <c r="V31" s="327">
        <f t="shared" si="8"/>
        <v>23.6260922422757</v>
      </c>
      <c r="W31" s="302"/>
    </row>
    <row r="32" spans="2:23">
      <c r="B32" s="260">
        <f t="shared" si="0"/>
        <v>6700.00000000001</v>
      </c>
      <c r="C32" s="261">
        <v>0.32</v>
      </c>
      <c r="D32" s="262">
        <f t="shared" si="1"/>
        <v>320</v>
      </c>
      <c r="E32" s="265">
        <f t="shared" si="2"/>
        <v>573.360764443293</v>
      </c>
      <c r="F32" s="272">
        <f t="shared" si="3"/>
        <v>2654.21469155593</v>
      </c>
      <c r="G32" s="264"/>
      <c r="H32" s="259"/>
      <c r="I32" s="282">
        <v>-59</v>
      </c>
      <c r="J32" s="287">
        <f t="shared" si="4"/>
        <v>0.0169491525423729</v>
      </c>
      <c r="K32" s="288">
        <f>J61</f>
        <v>0.0333333333333333</v>
      </c>
      <c r="L32" s="289"/>
      <c r="O32" s="285">
        <f t="shared" si="5"/>
        <v>59</v>
      </c>
      <c r="P32" s="286">
        <f t="shared" si="6"/>
        <v>4.07753744390572</v>
      </c>
      <c r="Q32" s="286">
        <f t="shared" si="7"/>
        <v>0.24524606180983</v>
      </c>
      <c r="R32" s="295">
        <f>Q61</f>
        <v>0.294014103795206</v>
      </c>
      <c r="S32" s="299"/>
      <c r="U32" s="326">
        <v>59</v>
      </c>
      <c r="V32" s="327">
        <f t="shared" si="8"/>
        <v>22.7083466283783</v>
      </c>
      <c r="W32" s="302"/>
    </row>
    <row r="33" spans="2:23">
      <c r="B33" s="260">
        <f t="shared" si="0"/>
        <v>6586.20689655173</v>
      </c>
      <c r="C33" s="261">
        <v>0.33</v>
      </c>
      <c r="D33" s="262">
        <f t="shared" si="1"/>
        <v>309.232480533927</v>
      </c>
      <c r="E33" s="265">
        <f t="shared" si="2"/>
        <v>554.555308146252</v>
      </c>
      <c r="F33" s="272">
        <f t="shared" si="3"/>
        <v>2554.09278267347</v>
      </c>
      <c r="G33" s="264"/>
      <c r="H33" s="259"/>
      <c r="I33" s="282">
        <v>-58</v>
      </c>
      <c r="J33" s="287">
        <f t="shared" si="4"/>
        <v>0.0172413793103448</v>
      </c>
      <c r="K33" s="288">
        <f>J60</f>
        <v>0.032258064516129</v>
      </c>
      <c r="L33" s="289"/>
      <c r="O33" s="285">
        <f t="shared" si="5"/>
        <v>58</v>
      </c>
      <c r="P33" s="286">
        <f t="shared" si="6"/>
        <v>4.06044301054642</v>
      </c>
      <c r="Q33" s="286">
        <f t="shared" si="7"/>
        <v>0.246278545814494</v>
      </c>
      <c r="R33" s="295">
        <f>Q60</f>
        <v>0.291206676219962</v>
      </c>
      <c r="S33" s="299"/>
      <c r="U33" s="326">
        <v>58</v>
      </c>
      <c r="V33" s="327">
        <f t="shared" si="8"/>
        <v>21.8184315689028</v>
      </c>
      <c r="W33" s="302"/>
    </row>
    <row r="34" spans="2:23">
      <c r="B34" s="260">
        <f t="shared" si="0"/>
        <v>6472.41379310346</v>
      </c>
      <c r="C34" s="261">
        <v>0.34</v>
      </c>
      <c r="D34" s="262">
        <f t="shared" si="1"/>
        <v>299.137931034484</v>
      </c>
      <c r="E34" s="265">
        <f t="shared" si="2"/>
        <v>536.686026236928</v>
      </c>
      <c r="F34" s="272">
        <f t="shared" si="3"/>
        <v>2456.97732926409</v>
      </c>
      <c r="G34" s="264"/>
      <c r="H34" s="259"/>
      <c r="I34" s="282">
        <v>-57</v>
      </c>
      <c r="J34" s="287">
        <f t="shared" si="4"/>
        <v>0.0175438596491228</v>
      </c>
      <c r="K34" s="288">
        <f>J59</f>
        <v>0.03125</v>
      </c>
      <c r="L34" s="289"/>
      <c r="O34" s="285">
        <f t="shared" si="5"/>
        <v>57</v>
      </c>
      <c r="P34" s="286">
        <f t="shared" si="6"/>
        <v>4.04305126783455</v>
      </c>
      <c r="Q34" s="286">
        <f t="shared" si="7"/>
        <v>0.247337946950051</v>
      </c>
      <c r="R34" s="295">
        <f>Q59</f>
        <v>0.288539008177793</v>
      </c>
      <c r="S34" s="299"/>
      <c r="U34" s="326">
        <v>57</v>
      </c>
      <c r="V34" s="327">
        <f t="shared" si="8"/>
        <v>20.9552388325531</v>
      </c>
      <c r="W34" s="302"/>
    </row>
    <row r="35" spans="2:23">
      <c r="B35" s="260">
        <f t="shared" si="0"/>
        <v>6358.62068965518</v>
      </c>
      <c r="C35" s="261">
        <v>0.35</v>
      </c>
      <c r="D35" s="262">
        <f t="shared" si="1"/>
        <v>289.655172413793</v>
      </c>
      <c r="E35" s="265">
        <f t="shared" si="2"/>
        <v>519.676340747501</v>
      </c>
      <c r="F35" s="272">
        <f t="shared" si="3"/>
        <v>2362.75363993311</v>
      </c>
      <c r="G35" s="264"/>
      <c r="H35" s="259"/>
      <c r="I35" s="282">
        <v>-56</v>
      </c>
      <c r="J35" s="287">
        <f t="shared" si="4"/>
        <v>0.0178571428571429</v>
      </c>
      <c r="K35" s="288">
        <f>J58</f>
        <v>0.0303030303030303</v>
      </c>
      <c r="L35" s="289"/>
      <c r="O35" s="285">
        <f t="shared" si="5"/>
        <v>56</v>
      </c>
      <c r="P35" s="286">
        <f t="shared" si="6"/>
        <v>4.02535169073515</v>
      </c>
      <c r="Q35" s="286">
        <f t="shared" si="7"/>
        <v>0.248425498398469</v>
      </c>
      <c r="R35" s="295">
        <f>Q58</f>
        <v>0.285999667502674</v>
      </c>
      <c r="S35" s="299"/>
      <c r="U35" s="326">
        <v>56</v>
      </c>
      <c r="V35" s="327">
        <f t="shared" si="8"/>
        <v>20.1177490060914</v>
      </c>
      <c r="W35" s="302"/>
    </row>
    <row r="36" spans="2:23">
      <c r="B36" s="260">
        <f t="shared" ref="B36:B67" si="9">B37+$C$92</f>
        <v>6244.8275862069</v>
      </c>
      <c r="C36" s="261">
        <v>0.36</v>
      </c>
      <c r="D36" s="262">
        <f t="shared" ref="D36:D67" si="10">($B$3-$B$90)/($K$3-$K$90)*K36+$B$3-($B$3-$B$90)/($K$3-$K$90)</f>
        <v>280.730223123734</v>
      </c>
      <c r="E36" s="265">
        <f t="shared" ref="E36:E67" si="11">(R36-$R$3+$B$3*($R$3-$R$90)/9900)*(9900/($R$3-$R$90))</f>
        <v>503.458180913507</v>
      </c>
      <c r="F36" s="272">
        <f t="shared" ref="F36:F67" si="12">V36*($W$3-$W$90)/($V$3-$V$90)+$W$3-$V$3*($W$3-$W$90)/($V$3-$V$90)</f>
        <v>2271.31594976272</v>
      </c>
      <c r="G36" s="264"/>
      <c r="H36" s="259"/>
      <c r="I36" s="282">
        <v>-55</v>
      </c>
      <c r="J36" s="287">
        <f t="shared" ref="J36:J67" si="13">$J$2/I36</f>
        <v>0.0181818181818182</v>
      </c>
      <c r="K36" s="288">
        <f>J57</f>
        <v>0.0294117647058824</v>
      </c>
      <c r="L36" s="289"/>
      <c r="O36" s="285">
        <f t="shared" ref="O36:O67" si="14">-I36</f>
        <v>55</v>
      </c>
      <c r="P36" s="286">
        <f t="shared" ref="P36:P67" si="15">LN(O36)</f>
        <v>4.00733318523247</v>
      </c>
      <c r="Q36" s="286">
        <f t="shared" ref="Q36:Q67" si="16">1/P36</f>
        <v>0.249542514629212</v>
      </c>
      <c r="R36" s="295">
        <f>Q57</f>
        <v>0.283578492051333</v>
      </c>
      <c r="S36" s="299"/>
      <c r="U36" s="326">
        <v>55</v>
      </c>
      <c r="V36" s="327">
        <f t="shared" ref="V36:V67" si="17">-(($AA$2^2-U36^2)^(1/2))+$AA$2</f>
        <v>19.3050220176176</v>
      </c>
      <c r="W36" s="302"/>
    </row>
    <row r="37" spans="2:23">
      <c r="B37" s="260">
        <f t="shared" si="9"/>
        <v>6131.03448275863</v>
      </c>
      <c r="C37" s="261">
        <v>0.37</v>
      </c>
      <c r="D37" s="262">
        <f t="shared" si="10"/>
        <v>272.315270935962</v>
      </c>
      <c r="E37" s="265">
        <f t="shared" si="11"/>
        <v>487.970806651932</v>
      </c>
      <c r="F37" s="272">
        <f t="shared" si="12"/>
        <v>2182.56649767026</v>
      </c>
      <c r="G37" s="264"/>
      <c r="H37" s="259"/>
      <c r="I37" s="282">
        <v>-54</v>
      </c>
      <c r="J37" s="287">
        <f t="shared" si="13"/>
        <v>0.0185185185185185</v>
      </c>
      <c r="K37" s="288">
        <f>J56</f>
        <v>0.0285714285714286</v>
      </c>
      <c r="L37" s="289"/>
      <c r="O37" s="285">
        <f t="shared" si="14"/>
        <v>54</v>
      </c>
      <c r="P37" s="286">
        <f t="shared" si="15"/>
        <v>3.98898404656427</v>
      </c>
      <c r="Q37" s="286">
        <f t="shared" si="16"/>
        <v>0.250690398438997</v>
      </c>
      <c r="R37" s="295">
        <f>Q56</f>
        <v>0.281266414062728</v>
      </c>
      <c r="S37" s="299"/>
      <c r="U37" s="326">
        <v>54</v>
      </c>
      <c r="V37" s="327">
        <f t="shared" si="17"/>
        <v>18.5161889358392</v>
      </c>
      <c r="W37" s="302"/>
    </row>
    <row r="38" spans="2:23">
      <c r="B38" s="260">
        <f t="shared" si="9"/>
        <v>6017.24137931035</v>
      </c>
      <c r="C38" s="261">
        <v>0.38</v>
      </c>
      <c r="D38" s="262">
        <f t="shared" si="10"/>
        <v>264.367816091955</v>
      </c>
      <c r="E38" s="265">
        <f t="shared" si="11"/>
        <v>473.159824674368</v>
      </c>
      <c r="F38" s="272">
        <f t="shared" si="12"/>
        <v>2096.41472436583</v>
      </c>
      <c r="G38" s="264"/>
      <c r="H38" s="259"/>
      <c r="I38" s="282">
        <v>-53</v>
      </c>
      <c r="J38" s="287">
        <f t="shared" si="13"/>
        <v>0.0188679245283019</v>
      </c>
      <c r="K38" s="288">
        <f>J55</f>
        <v>0.0277777777777778</v>
      </c>
      <c r="L38" s="289"/>
      <c r="O38" s="285">
        <f t="shared" si="14"/>
        <v>53</v>
      </c>
      <c r="P38" s="286">
        <f t="shared" si="15"/>
        <v>3.97029191355212</v>
      </c>
      <c r="Q38" s="286">
        <f t="shared" si="16"/>
        <v>0.2518706487517</v>
      </c>
      <c r="R38" s="295">
        <f>Q55</f>
        <v>0.279055313275624</v>
      </c>
      <c r="S38" s="299"/>
      <c r="U38" s="326">
        <v>53</v>
      </c>
      <c r="V38" s="327">
        <f t="shared" si="17"/>
        <v>17.7504448412661</v>
      </c>
      <c r="W38" s="302"/>
    </row>
    <row r="39" spans="2:23">
      <c r="B39" s="260">
        <f t="shared" si="9"/>
        <v>5903.44827586207</v>
      </c>
      <c r="C39" s="261">
        <v>0.39</v>
      </c>
      <c r="D39" s="262">
        <f t="shared" si="10"/>
        <v>256.849953401677</v>
      </c>
      <c r="E39" s="265">
        <f t="shared" si="11"/>
        <v>458.976361094365</v>
      </c>
      <c r="F39" s="272">
        <f t="shared" si="12"/>
        <v>2012.77657217396</v>
      </c>
      <c r="G39" s="264"/>
      <c r="H39" s="259"/>
      <c r="I39" s="282">
        <v>-52</v>
      </c>
      <c r="J39" s="287">
        <f t="shared" si="13"/>
        <v>0.0192307692307692</v>
      </c>
      <c r="K39" s="288">
        <f>J54</f>
        <v>0.027027027027027</v>
      </c>
      <c r="L39" s="289"/>
      <c r="O39" s="285">
        <f t="shared" si="14"/>
        <v>52</v>
      </c>
      <c r="P39" s="286">
        <f t="shared" si="15"/>
        <v>3.95124371858143</v>
      </c>
      <c r="Q39" s="286">
        <f t="shared" si="16"/>
        <v>0.253084869277317</v>
      </c>
      <c r="R39" s="295">
        <f>Q54</f>
        <v>0.276937893408857</v>
      </c>
      <c r="S39" s="299"/>
      <c r="U39" s="326">
        <v>52</v>
      </c>
      <c r="V39" s="327">
        <f t="shared" si="17"/>
        <v>17.0070426028046</v>
      </c>
      <c r="W39" s="302"/>
    </row>
    <row r="40" spans="2:23">
      <c r="B40" s="260">
        <f t="shared" si="9"/>
        <v>5789.6551724138</v>
      </c>
      <c r="C40" s="261">
        <v>0.4</v>
      </c>
      <c r="D40" s="262">
        <f t="shared" si="10"/>
        <v>249.7277676951</v>
      </c>
      <c r="E40" s="265">
        <f t="shared" si="11"/>
        <v>445.376361981409</v>
      </c>
      <c r="F40" s="272">
        <f t="shared" si="12"/>
        <v>1931.57387133504</v>
      </c>
      <c r="G40" s="264"/>
      <c r="H40" s="259"/>
      <c r="I40" s="282">
        <v>-51</v>
      </c>
      <c r="J40" s="287">
        <f t="shared" si="13"/>
        <v>0.0196078431372549</v>
      </c>
      <c r="K40" s="288">
        <f>J53</f>
        <v>0.0263157894736842</v>
      </c>
      <c r="L40" s="289"/>
      <c r="O40" s="285">
        <f t="shared" si="14"/>
        <v>51</v>
      </c>
      <c r="P40" s="286">
        <f t="shared" si="15"/>
        <v>3.93182563272433</v>
      </c>
      <c r="Q40" s="286">
        <f t="shared" si="16"/>
        <v>0.254334778144042</v>
      </c>
      <c r="R40" s="295">
        <f>Q53</f>
        <v>0.274907577742494</v>
      </c>
      <c r="S40" s="299"/>
      <c r="U40" s="326">
        <v>51</v>
      </c>
      <c r="V40" s="327">
        <f t="shared" si="17"/>
        <v>16.285287423012</v>
      </c>
      <c r="W40" s="302"/>
    </row>
    <row r="41" spans="2:23">
      <c r="B41" s="260">
        <f t="shared" si="9"/>
        <v>5675.86206896552</v>
      </c>
      <c r="C41" s="261">
        <v>0.41</v>
      </c>
      <c r="D41" s="262">
        <f t="shared" si="10"/>
        <v>242.970822281168</v>
      </c>
      <c r="E41" s="265">
        <f t="shared" si="11"/>
        <v>432.3199991506</v>
      </c>
      <c r="F41" s="272">
        <f t="shared" si="12"/>
        <v>1852.73380008043</v>
      </c>
      <c r="G41" s="264"/>
      <c r="H41" s="259"/>
      <c r="I41" s="282">
        <v>-50</v>
      </c>
      <c r="J41" s="287">
        <f t="shared" si="13"/>
        <v>0.02</v>
      </c>
      <c r="K41" s="288">
        <f>J52</f>
        <v>0.0256410256410256</v>
      </c>
      <c r="L41" s="289"/>
      <c r="O41" s="285">
        <f t="shared" si="14"/>
        <v>50</v>
      </c>
      <c r="P41" s="286">
        <f t="shared" si="15"/>
        <v>3.91202300542815</v>
      </c>
      <c r="Q41" s="286">
        <f t="shared" si="16"/>
        <v>0.255622218635331</v>
      </c>
      <c r="R41" s="295">
        <f>Q52</f>
        <v>0.272958420409397</v>
      </c>
      <c r="S41" s="299"/>
      <c r="U41" s="326">
        <v>50</v>
      </c>
      <c r="V41" s="327">
        <f t="shared" si="17"/>
        <v>15.5845320390733</v>
      </c>
      <c r="W41" s="302"/>
    </row>
    <row r="42" spans="2:23">
      <c r="B42" s="260">
        <f t="shared" si="9"/>
        <v>5562.06896551725</v>
      </c>
      <c r="C42" s="261">
        <v>0.42</v>
      </c>
      <c r="D42" s="262">
        <f t="shared" si="10"/>
        <v>236.551724137931</v>
      </c>
      <c r="E42" s="265">
        <f t="shared" si="11"/>
        <v>419.771162998955</v>
      </c>
      <c r="F42" s="272">
        <f t="shared" si="12"/>
        <v>1776.18840792796</v>
      </c>
      <c r="G42" s="264"/>
      <c r="H42" s="259"/>
      <c r="I42" s="282">
        <v>-49</v>
      </c>
      <c r="J42" s="287">
        <f t="shared" si="13"/>
        <v>0.0204081632653061</v>
      </c>
      <c r="K42" s="288">
        <f>J51</f>
        <v>0.025</v>
      </c>
      <c r="L42" s="289"/>
      <c r="O42" s="285">
        <f t="shared" si="14"/>
        <v>49</v>
      </c>
      <c r="P42" s="286">
        <f t="shared" si="15"/>
        <v>3.89182029811063</v>
      </c>
      <c r="Q42" s="286">
        <f t="shared" si="16"/>
        <v>0.256949171184875</v>
      </c>
      <c r="R42" s="295">
        <f>Q51</f>
        <v>0.271085030681817</v>
      </c>
      <c r="S42" s="299"/>
      <c r="U42" s="326">
        <v>49</v>
      </c>
      <c r="V42" s="327">
        <f t="shared" si="17"/>
        <v>14.904172485702</v>
      </c>
      <c r="W42" s="302"/>
    </row>
    <row r="43" spans="2:23">
      <c r="B43" s="260">
        <f t="shared" si="9"/>
        <v>5448.27586206897</v>
      </c>
      <c r="C43" s="261">
        <v>0.43</v>
      </c>
      <c r="D43" s="262">
        <f t="shared" si="10"/>
        <v>230.445752733389</v>
      </c>
      <c r="E43" s="265">
        <f t="shared" si="11"/>
        <v>407.697027728167</v>
      </c>
      <c r="F43" s="272">
        <f t="shared" si="12"/>
        <v>1701.8741933878</v>
      </c>
      <c r="G43" s="264"/>
      <c r="H43" s="259"/>
      <c r="I43" s="282">
        <v>-48</v>
      </c>
      <c r="J43" s="287">
        <f t="shared" si="13"/>
        <v>0.0208333333333333</v>
      </c>
      <c r="K43" s="288">
        <f>J50</f>
        <v>0.024390243902439</v>
      </c>
      <c r="L43" s="289"/>
      <c r="O43" s="285">
        <f t="shared" si="14"/>
        <v>48</v>
      </c>
      <c r="P43" s="286">
        <f t="shared" si="15"/>
        <v>3.87120101090789</v>
      </c>
      <c r="Q43" s="286">
        <f t="shared" si="16"/>
        <v>0.258317766807329</v>
      </c>
      <c r="R43" s="295">
        <f>Q50</f>
        <v>0.269282508064391</v>
      </c>
      <c r="S43" s="299"/>
      <c r="U43" s="326">
        <v>48</v>
      </c>
      <c r="V43" s="327">
        <f t="shared" si="17"/>
        <v>14.2436443416569</v>
      </c>
      <c r="W43" s="302"/>
    </row>
    <row r="44" spans="2:23">
      <c r="B44" s="260">
        <f t="shared" si="9"/>
        <v>5334.48275862069</v>
      </c>
      <c r="C44" s="261">
        <v>0.44</v>
      </c>
      <c r="D44" s="262">
        <f t="shared" si="10"/>
        <v>224.630541871922</v>
      </c>
      <c r="E44" s="265">
        <f t="shared" si="11"/>
        <v>396.067677067215</v>
      </c>
      <c r="F44" s="272">
        <f t="shared" si="12"/>
        <v>1629.73172868715</v>
      </c>
      <c r="G44" s="264"/>
      <c r="H44" s="259"/>
      <c r="I44" s="282">
        <v>-47</v>
      </c>
      <c r="J44" s="287">
        <f t="shared" si="13"/>
        <v>0.0212765957446809</v>
      </c>
      <c r="K44" s="288">
        <f>J49</f>
        <v>0.0238095238095238</v>
      </c>
      <c r="L44" s="289"/>
      <c r="O44" s="285">
        <f t="shared" si="14"/>
        <v>47</v>
      </c>
      <c r="P44" s="286">
        <f t="shared" si="15"/>
        <v>3.85014760171006</v>
      </c>
      <c r="Q44" s="286">
        <f t="shared" si="16"/>
        <v>0.259730302172271</v>
      </c>
      <c r="R44" s="295">
        <f>Q49</f>
        <v>0.267546386419054</v>
      </c>
      <c r="S44" s="299"/>
      <c r="U44" s="326">
        <v>47</v>
      </c>
      <c r="V44" s="327">
        <f t="shared" si="17"/>
        <v>13.6024193941765</v>
      </c>
      <c r="W44" s="302"/>
    </row>
    <row r="45" spans="2:23">
      <c r="B45" s="260">
        <f t="shared" si="9"/>
        <v>5220.68965517242</v>
      </c>
      <c r="C45" s="261">
        <v>0.45</v>
      </c>
      <c r="D45" s="262">
        <f t="shared" si="10"/>
        <v>219.085805934243</v>
      </c>
      <c r="E45" s="265">
        <f t="shared" si="11"/>
        <v>384.855780802247</v>
      </c>
      <c r="F45" s="272">
        <f t="shared" si="12"/>
        <v>1559.70532528348</v>
      </c>
      <c r="G45" s="264"/>
      <c r="H45" s="259"/>
      <c r="I45" s="282">
        <v>-46</v>
      </c>
      <c r="J45" s="287">
        <f t="shared" si="13"/>
        <v>0.0217391304347826</v>
      </c>
      <c r="K45" s="288">
        <f>J48</f>
        <v>0.0232558139534884</v>
      </c>
      <c r="L45" s="289"/>
      <c r="O45" s="285">
        <f t="shared" si="14"/>
        <v>46</v>
      </c>
      <c r="P45" s="286">
        <f t="shared" si="15"/>
        <v>3.82864139648909</v>
      </c>
      <c r="Q45" s="286">
        <f t="shared" si="16"/>
        <v>0.261189256564224</v>
      </c>
      <c r="R45" s="295">
        <f>Q48</f>
        <v>0.265872585674852</v>
      </c>
      <c r="S45" s="299"/>
      <c r="U45" s="326">
        <v>46</v>
      </c>
      <c r="V45" s="327">
        <f t="shared" si="17"/>
        <v>12.9800026659558</v>
      </c>
      <c r="W45" s="302"/>
    </row>
    <row r="46" spans="2:23">
      <c r="B46" s="260">
        <f t="shared" si="9"/>
        <v>5106.89655172414</v>
      </c>
      <c r="C46" s="261">
        <v>0.46</v>
      </c>
      <c r="D46" s="262">
        <f t="shared" si="10"/>
        <v>213.793103448275</v>
      </c>
      <c r="E46" s="265">
        <f t="shared" si="11"/>
        <v>374.036314167827</v>
      </c>
      <c r="F46" s="272">
        <f t="shared" si="12"/>
        <v>1491.74273489173</v>
      </c>
      <c r="G46" s="264"/>
      <c r="H46" s="259"/>
      <c r="I46" s="282">
        <v>-45</v>
      </c>
      <c r="J46" s="287">
        <f t="shared" si="13"/>
        <v>0.0222222222222222</v>
      </c>
      <c r="K46" s="288">
        <f>J47</f>
        <v>0.0227272727272727</v>
      </c>
      <c r="L46" s="289"/>
      <c r="O46" s="285">
        <f t="shared" si="14"/>
        <v>45</v>
      </c>
      <c r="P46" s="286">
        <f t="shared" si="15"/>
        <v>3.80666248977032</v>
      </c>
      <c r="Q46" s="286">
        <f t="shared" si="16"/>
        <v>0.262697311013863</v>
      </c>
      <c r="R46" s="295">
        <f>Q47</f>
        <v>0.264257369936445</v>
      </c>
      <c r="S46" s="299"/>
      <c r="U46" s="326">
        <v>45</v>
      </c>
      <c r="V46" s="327">
        <f t="shared" si="17"/>
        <v>12.3759297577815</v>
      </c>
      <c r="W46" s="302"/>
    </row>
    <row r="47" spans="2:23">
      <c r="B47" s="260">
        <f t="shared" si="9"/>
        <v>4993.10344827586</v>
      </c>
      <c r="C47" s="261">
        <v>0.47</v>
      </c>
      <c r="D47" s="262">
        <f t="shared" si="10"/>
        <v>208.735632183909</v>
      </c>
      <c r="E47" s="265">
        <f t="shared" si="11"/>
        <v>363.586313552268</v>
      </c>
      <c r="F47" s="272">
        <f t="shared" si="12"/>
        <v>1425.79488154117</v>
      </c>
      <c r="G47" s="264"/>
      <c r="H47" s="259"/>
      <c r="I47" s="282">
        <v>-44</v>
      </c>
      <c r="J47" s="287">
        <f t="shared" si="13"/>
        <v>0.0227272727272727</v>
      </c>
      <c r="K47" s="288">
        <f>J46</f>
        <v>0.0222222222222222</v>
      </c>
      <c r="L47" s="289"/>
      <c r="O47" s="285">
        <f t="shared" si="14"/>
        <v>44</v>
      </c>
      <c r="P47" s="286">
        <f t="shared" si="15"/>
        <v>3.78418963391826</v>
      </c>
      <c r="Q47" s="286">
        <f t="shared" si="16"/>
        <v>0.264257369936445</v>
      </c>
      <c r="R47" s="295">
        <f>Q46</f>
        <v>0.262697311013863</v>
      </c>
      <c r="S47" s="299"/>
      <c r="U47" s="326">
        <v>44</v>
      </c>
      <c r="V47" s="327">
        <f t="shared" si="17"/>
        <v>11.7897644669694</v>
      </c>
      <c r="W47" s="302"/>
    </row>
    <row r="48" spans="2:23">
      <c r="B48" s="260">
        <f t="shared" si="9"/>
        <v>4879.31034482759</v>
      </c>
      <c r="C48" s="261">
        <v>0.48</v>
      </c>
      <c r="D48" s="262">
        <f t="shared" si="10"/>
        <v>203.898050974512</v>
      </c>
      <c r="E48" s="265">
        <f t="shared" si="11"/>
        <v>353.484663096055</v>
      </c>
      <c r="F48" s="272">
        <f t="shared" si="12"/>
        <v>1361.81562083432</v>
      </c>
      <c r="G48" s="264"/>
      <c r="H48" s="259"/>
      <c r="I48" s="282">
        <v>-43</v>
      </c>
      <c r="J48" s="287">
        <f t="shared" si="13"/>
        <v>0.0232558139534884</v>
      </c>
      <c r="K48" s="288">
        <f>J45</f>
        <v>0.0217391304347826</v>
      </c>
      <c r="L48" s="289"/>
      <c r="O48" s="285">
        <f t="shared" si="14"/>
        <v>43</v>
      </c>
      <c r="P48" s="286">
        <f t="shared" si="15"/>
        <v>3.76120011569356</v>
      </c>
      <c r="Q48" s="286">
        <f t="shared" si="16"/>
        <v>0.265872585674852</v>
      </c>
      <c r="R48" s="295">
        <f>Q45</f>
        <v>0.261189256564224</v>
      </c>
      <c r="S48" s="299"/>
      <c r="U48" s="326">
        <v>43</v>
      </c>
      <c r="V48" s="327">
        <f t="shared" si="17"/>
        <v>11.2210966475816</v>
      </c>
      <c r="W48" s="302"/>
    </row>
    <row r="49" spans="2:23">
      <c r="B49" s="260">
        <f t="shared" si="9"/>
        <v>4765.51724137931</v>
      </c>
      <c r="C49" s="261">
        <v>0.49</v>
      </c>
      <c r="D49" s="262">
        <f t="shared" si="10"/>
        <v>199.266324284667</v>
      </c>
      <c r="E49" s="265">
        <f t="shared" si="11"/>
        <v>343.711907674266</v>
      </c>
      <c r="F49" s="272">
        <f t="shared" si="12"/>
        <v>1299.76152312845</v>
      </c>
      <c r="G49" s="264"/>
      <c r="H49" s="259"/>
      <c r="I49" s="282">
        <v>-42</v>
      </c>
      <c r="J49" s="287">
        <f t="shared" si="13"/>
        <v>0.0238095238095238</v>
      </c>
      <c r="K49" s="288">
        <f>J44</f>
        <v>0.0212765957446809</v>
      </c>
      <c r="L49" s="289"/>
      <c r="O49" s="285">
        <f t="shared" si="14"/>
        <v>42</v>
      </c>
      <c r="P49" s="286">
        <f t="shared" si="15"/>
        <v>3.73766961828337</v>
      </c>
      <c r="Q49" s="286">
        <f t="shared" si="16"/>
        <v>0.267546386419054</v>
      </c>
      <c r="R49" s="295">
        <f>Q44</f>
        <v>0.259730302172271</v>
      </c>
      <c r="S49" s="299"/>
      <c r="U49" s="326">
        <v>42</v>
      </c>
      <c r="V49" s="327">
        <f t="shared" si="17"/>
        <v>10.6695402832752</v>
      </c>
      <c r="W49" s="302"/>
    </row>
    <row r="50" spans="1:23">
      <c r="A50" s="266" t="s">
        <v>20</v>
      </c>
      <c r="B50" s="267">
        <f t="shared" si="9"/>
        <v>4651.72413793104</v>
      </c>
      <c r="C50" s="268">
        <v>0.5</v>
      </c>
      <c r="D50" s="269">
        <f t="shared" si="10"/>
        <v>194.827586206897</v>
      </c>
      <c r="E50" s="269">
        <f t="shared" si="11"/>
        <v>334.25008849585</v>
      </c>
      <c r="F50" s="273">
        <f t="shared" si="12"/>
        <v>1239.59167781952</v>
      </c>
      <c r="G50" s="264"/>
      <c r="H50" s="259"/>
      <c r="I50" s="282">
        <v>-41</v>
      </c>
      <c r="J50" s="287">
        <f t="shared" si="13"/>
        <v>0.024390243902439</v>
      </c>
      <c r="K50" s="288">
        <f>J43</f>
        <v>0.0208333333333333</v>
      </c>
      <c r="L50" s="289"/>
      <c r="O50" s="285">
        <f t="shared" si="14"/>
        <v>41</v>
      </c>
      <c r="P50" s="286">
        <f t="shared" si="15"/>
        <v>3.71357206670431</v>
      </c>
      <c r="Q50" s="286">
        <f t="shared" si="16"/>
        <v>0.269282508064391</v>
      </c>
      <c r="R50" s="295">
        <f>Q43</f>
        <v>0.258317766807329</v>
      </c>
      <c r="S50" s="299"/>
      <c r="U50" s="326">
        <v>41</v>
      </c>
      <c r="V50" s="327">
        <f t="shared" si="17"/>
        <v>10.1347317477169</v>
      </c>
      <c r="W50" s="302"/>
    </row>
    <row r="51" spans="2:23">
      <c r="B51" s="260">
        <f t="shared" si="9"/>
        <v>4537.93103448276</v>
      </c>
      <c r="C51" s="261">
        <v>0.51</v>
      </c>
      <c r="D51" s="262">
        <f t="shared" si="10"/>
        <v>190.570021111893</v>
      </c>
      <c r="E51" s="265">
        <f t="shared" si="11"/>
        <v>325.082598159384</v>
      </c>
      <c r="F51" s="272">
        <f t="shared" si="12"/>
        <v>1181.26751629579</v>
      </c>
      <c r="G51" s="264"/>
      <c r="H51" s="259"/>
      <c r="I51" s="282">
        <v>-40</v>
      </c>
      <c r="J51" s="287">
        <f t="shared" si="13"/>
        <v>0.025</v>
      </c>
      <c r="K51" s="288">
        <f>J42</f>
        <v>0.0204081632653061</v>
      </c>
      <c r="L51" s="289"/>
      <c r="O51" s="285">
        <f t="shared" si="14"/>
        <v>40</v>
      </c>
      <c r="P51" s="286">
        <f t="shared" si="15"/>
        <v>3.68887945411394</v>
      </c>
      <c r="Q51" s="286">
        <f t="shared" si="16"/>
        <v>0.271085030681817</v>
      </c>
      <c r="R51" s="295">
        <f>Q42</f>
        <v>0.256949171184875</v>
      </c>
      <c r="S51" s="299"/>
      <c r="U51" s="326">
        <v>40</v>
      </c>
      <c r="V51" s="327">
        <f t="shared" si="17"/>
        <v>9.61632823093831</v>
      </c>
      <c r="W51" s="302"/>
    </row>
    <row r="52" spans="2:23">
      <c r="B52" s="260">
        <f t="shared" si="9"/>
        <v>4424.13793103448</v>
      </c>
      <c r="C52" s="261">
        <v>0.52</v>
      </c>
      <c r="D52" s="262">
        <f t="shared" si="10"/>
        <v>186.48275862069</v>
      </c>
      <c r="E52" s="265">
        <f t="shared" si="11"/>
        <v>316.194052503303</v>
      </c>
      <c r="F52" s="272">
        <f t="shared" si="12"/>
        <v>1124.75265145421</v>
      </c>
      <c r="G52" s="264"/>
      <c r="H52" s="259"/>
      <c r="I52" s="282">
        <v>-39</v>
      </c>
      <c r="J52" s="287">
        <f t="shared" si="13"/>
        <v>0.0256410256410256</v>
      </c>
      <c r="K52" s="288">
        <f>J41</f>
        <v>0.02</v>
      </c>
      <c r="L52" s="289"/>
      <c r="O52" s="285">
        <f t="shared" si="14"/>
        <v>39</v>
      </c>
      <c r="P52" s="286">
        <f t="shared" si="15"/>
        <v>3.66356164612965</v>
      </c>
      <c r="Q52" s="286">
        <f t="shared" si="16"/>
        <v>0.272958420409397</v>
      </c>
      <c r="R52" s="295">
        <f>Q41</f>
        <v>0.255622218635331</v>
      </c>
      <c r="S52" s="299"/>
      <c r="U52" s="326">
        <v>39</v>
      </c>
      <c r="V52" s="327">
        <f t="shared" si="17"/>
        <v>9.11400631290749</v>
      </c>
      <c r="W52" s="302"/>
    </row>
    <row r="53" spans="2:23">
      <c r="B53" s="260">
        <f t="shared" si="9"/>
        <v>4310.34482758621</v>
      </c>
      <c r="C53" s="261">
        <v>0.53</v>
      </c>
      <c r="D53" s="262">
        <f t="shared" si="10"/>
        <v>182.555780933064</v>
      </c>
      <c r="E53" s="265">
        <f t="shared" si="11"/>
        <v>307.570176999807</v>
      </c>
      <c r="F53" s="272">
        <f t="shared" si="12"/>
        <v>1070.01273195104</v>
      </c>
      <c r="G53" s="264"/>
      <c r="H53" s="259"/>
      <c r="I53" s="282">
        <v>-38</v>
      </c>
      <c r="J53" s="287">
        <f t="shared" si="13"/>
        <v>0.0263157894736842</v>
      </c>
      <c r="K53" s="288">
        <f>J40</f>
        <v>0.0196078431372549</v>
      </c>
      <c r="L53" s="289"/>
      <c r="O53" s="285">
        <f t="shared" si="14"/>
        <v>38</v>
      </c>
      <c r="P53" s="286">
        <f t="shared" si="15"/>
        <v>3.63758615972639</v>
      </c>
      <c r="Q53" s="286">
        <f t="shared" si="16"/>
        <v>0.274907577742494</v>
      </c>
      <c r="R53" s="295">
        <f>Q40</f>
        <v>0.254334778144042</v>
      </c>
      <c r="S53" s="299"/>
      <c r="U53" s="326">
        <v>38</v>
      </c>
      <c r="V53" s="327">
        <f t="shared" si="17"/>
        <v>8.62746066806228</v>
      </c>
      <c r="W53" s="302"/>
    </row>
    <row r="54" spans="2:23">
      <c r="B54" s="260">
        <f t="shared" si="9"/>
        <v>4196.55172413793</v>
      </c>
      <c r="C54" s="261">
        <v>0.54</v>
      </c>
      <c r="D54" s="262">
        <f t="shared" si="10"/>
        <v>178.779840848807</v>
      </c>
      <c r="E54" s="265">
        <f t="shared" si="11"/>
        <v>299.197705782469</v>
      </c>
      <c r="F54" s="272">
        <f t="shared" si="12"/>
        <v>1017.01530959324</v>
      </c>
      <c r="G54" s="264"/>
      <c r="H54" s="259"/>
      <c r="I54" s="282">
        <v>-37</v>
      </c>
      <c r="J54" s="287">
        <f t="shared" si="13"/>
        <v>0.027027027027027</v>
      </c>
      <c r="K54" s="288">
        <f>J39</f>
        <v>0.0192307692307692</v>
      </c>
      <c r="L54" s="289"/>
      <c r="O54" s="285">
        <f t="shared" si="14"/>
        <v>37</v>
      </c>
      <c r="P54" s="286">
        <f t="shared" si="15"/>
        <v>3.61091791264422</v>
      </c>
      <c r="Q54" s="286">
        <f t="shared" si="16"/>
        <v>0.276937893408857</v>
      </c>
      <c r="R54" s="295">
        <f>Q39</f>
        <v>0.253084869277317</v>
      </c>
      <c r="S54" s="299"/>
      <c r="U54" s="326">
        <v>37</v>
      </c>
      <c r="V54" s="327">
        <f t="shared" si="17"/>
        <v>8.15640288664343</v>
      </c>
      <c r="W54" s="302"/>
    </row>
    <row r="55" spans="2:23">
      <c r="B55" s="260">
        <f t="shared" si="9"/>
        <v>4082.75862068965</v>
      </c>
      <c r="C55" s="261">
        <v>0.55</v>
      </c>
      <c r="D55" s="262">
        <f t="shared" si="10"/>
        <v>175.146389069616</v>
      </c>
      <c r="E55" s="265">
        <f t="shared" si="11"/>
        <v>291.064291680956</v>
      </c>
      <c r="F55" s="272">
        <f t="shared" si="12"/>
        <v>965.729718479413</v>
      </c>
      <c r="G55" s="264"/>
      <c r="H55" s="259"/>
      <c r="I55" s="282">
        <v>-36</v>
      </c>
      <c r="J55" s="287">
        <f t="shared" si="13"/>
        <v>0.0277777777777778</v>
      </c>
      <c r="K55" s="288">
        <f>J38</f>
        <v>0.0188679245283019</v>
      </c>
      <c r="L55" s="289"/>
      <c r="O55" s="285">
        <f t="shared" si="14"/>
        <v>36</v>
      </c>
      <c r="P55" s="286">
        <f t="shared" si="15"/>
        <v>3.58351893845611</v>
      </c>
      <c r="Q55" s="286">
        <f t="shared" si="16"/>
        <v>0.279055313275624</v>
      </c>
      <c r="R55" s="295">
        <f>Q38</f>
        <v>0.2518706487517</v>
      </c>
      <c r="S55" s="299"/>
      <c r="U55" s="326">
        <v>36</v>
      </c>
      <c r="V55" s="327">
        <f t="shared" si="17"/>
        <v>7.70056040046107</v>
      </c>
      <c r="W55" s="302"/>
    </row>
    <row r="56" spans="2:23">
      <c r="B56" s="260">
        <f t="shared" si="9"/>
        <v>3968.96551724138</v>
      </c>
      <c r="C56" s="261">
        <v>0.56</v>
      </c>
      <c r="D56" s="262">
        <f t="shared" si="10"/>
        <v>171.647509578544</v>
      </c>
      <c r="E56" s="265">
        <f t="shared" si="11"/>
        <v>283.158425873117</v>
      </c>
      <c r="F56" s="272">
        <f t="shared" si="12"/>
        <v>916.126964671499</v>
      </c>
      <c r="G56" s="264"/>
      <c r="H56" s="259"/>
      <c r="I56" s="282">
        <v>-35</v>
      </c>
      <c r="J56" s="287">
        <f t="shared" si="13"/>
        <v>0.0285714285714286</v>
      </c>
      <c r="K56" s="288">
        <f>J37</f>
        <v>0.0185185185185185</v>
      </c>
      <c r="L56" s="289"/>
      <c r="O56" s="285">
        <f t="shared" si="14"/>
        <v>35</v>
      </c>
      <c r="P56" s="286">
        <f t="shared" si="15"/>
        <v>3.55534806148941</v>
      </c>
      <c r="Q56" s="286">
        <f t="shared" si="16"/>
        <v>0.281266414062728</v>
      </c>
      <c r="R56" s="295">
        <f>Q37</f>
        <v>0.250690398438997</v>
      </c>
      <c r="S56" s="299"/>
      <c r="U56" s="326">
        <v>35</v>
      </c>
      <c r="V56" s="327">
        <f t="shared" si="17"/>
        <v>7.2596755022622</v>
      </c>
      <c r="W56" s="302"/>
    </row>
    <row r="57" spans="2:23">
      <c r="B57" s="260">
        <f t="shared" si="9"/>
        <v>3855.1724137931</v>
      </c>
      <c r="C57" s="261">
        <v>0.57</v>
      </c>
      <c r="D57" s="262">
        <f t="shared" si="10"/>
        <v>168.275862068966</v>
      </c>
      <c r="E57" s="265">
        <f t="shared" si="11"/>
        <v>275.469365963131</v>
      </c>
      <c r="F57" s="272">
        <f t="shared" si="12"/>
        <v>868.179625327233</v>
      </c>
      <c r="G57" s="264"/>
      <c r="H57" s="259"/>
      <c r="I57" s="282">
        <v>-34</v>
      </c>
      <c r="J57" s="287">
        <f t="shared" si="13"/>
        <v>0.0294117647058824</v>
      </c>
      <c r="K57" s="288">
        <f>J36</f>
        <v>0.0181818181818182</v>
      </c>
      <c r="L57" s="289"/>
      <c r="O57" s="285">
        <f t="shared" si="14"/>
        <v>34</v>
      </c>
      <c r="P57" s="286">
        <f t="shared" si="15"/>
        <v>3.52636052461616</v>
      </c>
      <c r="Q57" s="286">
        <f t="shared" si="16"/>
        <v>0.283578492051333</v>
      </c>
      <c r="R57" s="295">
        <f>Q36</f>
        <v>0.249542514629212</v>
      </c>
      <c r="S57" s="299"/>
      <c r="U57" s="326">
        <v>34</v>
      </c>
      <c r="V57" s="327">
        <f t="shared" si="17"/>
        <v>6.8335044491879</v>
      </c>
      <c r="W57" s="302"/>
    </row>
    <row r="58" spans="2:23">
      <c r="B58" s="260">
        <f t="shared" si="9"/>
        <v>3741.37931034483</v>
      </c>
      <c r="C58" s="261">
        <v>0.58</v>
      </c>
      <c r="D58" s="262">
        <f t="shared" si="10"/>
        <v>165.024630541873</v>
      </c>
      <c r="E58" s="265">
        <f t="shared" si="11"/>
        <v>267.987071461376</v>
      </c>
      <c r="F58" s="272">
        <f t="shared" si="12"/>
        <v>821.861756351274</v>
      </c>
      <c r="G58" s="264"/>
      <c r="H58" s="259"/>
      <c r="I58" s="282">
        <v>-33</v>
      </c>
      <c r="J58" s="287">
        <f t="shared" si="13"/>
        <v>0.0303030303030303</v>
      </c>
      <c r="K58" s="288">
        <f>J35</f>
        <v>0.0178571428571429</v>
      </c>
      <c r="L58" s="289"/>
      <c r="O58" s="285">
        <f t="shared" si="14"/>
        <v>33</v>
      </c>
      <c r="P58" s="286">
        <f t="shared" si="15"/>
        <v>3.49650756146648</v>
      </c>
      <c r="Q58" s="286">
        <f t="shared" si="16"/>
        <v>0.285999667502674</v>
      </c>
      <c r="R58" s="295">
        <f>Q35</f>
        <v>0.248425498398469</v>
      </c>
      <c r="S58" s="299"/>
      <c r="U58" s="326">
        <v>33</v>
      </c>
      <c r="V58" s="327">
        <f t="shared" si="17"/>
        <v>6.42181664194771</v>
      </c>
      <c r="W58" s="302"/>
    </row>
    <row r="59" spans="2:23">
      <c r="B59" s="260">
        <f t="shared" si="9"/>
        <v>3627.58620689655</v>
      </c>
      <c r="C59" s="261">
        <v>0.59</v>
      </c>
      <c r="D59" s="262">
        <f t="shared" si="10"/>
        <v>161.887477313974</v>
      </c>
      <c r="E59" s="265">
        <f t="shared" si="11"/>
        <v>260.702145782669</v>
      </c>
      <c r="F59" s="272">
        <f t="shared" si="12"/>
        <v>777.1488077339</v>
      </c>
      <c r="G59" s="264"/>
      <c r="H59" s="259"/>
      <c r="I59" s="282">
        <v>-32</v>
      </c>
      <c r="J59" s="287">
        <f t="shared" si="13"/>
        <v>0.03125</v>
      </c>
      <c r="K59" s="288">
        <f>J34</f>
        <v>0.0175438596491228</v>
      </c>
      <c r="L59" s="289"/>
      <c r="O59" s="285">
        <f t="shared" si="14"/>
        <v>32</v>
      </c>
      <c r="P59" s="286">
        <f t="shared" si="15"/>
        <v>3.46573590279973</v>
      </c>
      <c r="Q59" s="286">
        <f t="shared" si="16"/>
        <v>0.288539008177793</v>
      </c>
      <c r="R59" s="295">
        <f>Q34</f>
        <v>0.247337946950051</v>
      </c>
      <c r="S59" s="299"/>
      <c r="U59" s="326">
        <v>32</v>
      </c>
      <c r="V59" s="327">
        <f t="shared" si="17"/>
        <v>6.02439387232322</v>
      </c>
      <c r="W59" s="302"/>
    </row>
    <row r="60" spans="1:23">
      <c r="A60" s="266" t="s">
        <v>0</v>
      </c>
      <c r="B60" s="267">
        <f t="shared" si="9"/>
        <v>3513.79310344827</v>
      </c>
      <c r="C60" s="268">
        <v>0.6</v>
      </c>
      <c r="D60" s="269">
        <f t="shared" si="10"/>
        <v>158.85850178359</v>
      </c>
      <c r="E60" s="269">
        <f t="shared" si="11"/>
        <v>253.605783998866</v>
      </c>
      <c r="F60" s="273">
        <f t="shared" si="12"/>
        <v>734.017545842244</v>
      </c>
      <c r="G60" s="264"/>
      <c r="H60" s="259"/>
      <c r="I60" s="282">
        <v>-31</v>
      </c>
      <c r="J60" s="287">
        <f t="shared" si="13"/>
        <v>0.032258064516129</v>
      </c>
      <c r="K60" s="288">
        <f>J33</f>
        <v>0.0172413793103448</v>
      </c>
      <c r="L60" s="289"/>
      <c r="O60" s="285">
        <f t="shared" si="14"/>
        <v>31</v>
      </c>
      <c r="P60" s="286">
        <f t="shared" si="15"/>
        <v>3.43398720448515</v>
      </c>
      <c r="Q60" s="286">
        <f t="shared" si="16"/>
        <v>0.291206676219962</v>
      </c>
      <c r="R60" s="295">
        <f>Q33</f>
        <v>0.246278545814494</v>
      </c>
      <c r="S60" s="299"/>
      <c r="U60" s="326">
        <v>31</v>
      </c>
      <c r="V60" s="327">
        <f t="shared" si="17"/>
        <v>5.64102963246809</v>
      </c>
      <c r="W60" s="302"/>
    </row>
    <row r="61" spans="2:23">
      <c r="B61" s="260">
        <f t="shared" si="9"/>
        <v>3400</v>
      </c>
      <c r="C61" s="261">
        <v>0.61</v>
      </c>
      <c r="D61" s="262">
        <f t="shared" si="10"/>
        <v>155.932203389832</v>
      </c>
      <c r="E61" s="265">
        <f t="shared" si="11"/>
        <v>246.689725683304</v>
      </c>
      <c r="F61" s="272">
        <f t="shared" si="12"/>
        <v>692.44598201263</v>
      </c>
      <c r="G61" s="264"/>
      <c r="H61" s="259"/>
      <c r="I61" s="282">
        <v>-30</v>
      </c>
      <c r="J61" s="287">
        <f t="shared" si="13"/>
        <v>0.0333333333333333</v>
      </c>
      <c r="K61" s="288">
        <f>J32</f>
        <v>0.0169491525423729</v>
      </c>
      <c r="L61" s="289"/>
      <c r="O61" s="285">
        <f t="shared" si="14"/>
        <v>30</v>
      </c>
      <c r="P61" s="286">
        <f t="shared" si="15"/>
        <v>3.40119738166216</v>
      </c>
      <c r="Q61" s="286">
        <f t="shared" si="16"/>
        <v>0.294014103795206</v>
      </c>
      <c r="R61" s="295">
        <f>Q32</f>
        <v>0.24524606180983</v>
      </c>
      <c r="S61" s="299"/>
      <c r="U61" s="326">
        <v>30</v>
      </c>
      <c r="V61" s="327">
        <f t="shared" si="17"/>
        <v>5.27152848021426</v>
      </c>
      <c r="W61" s="302"/>
    </row>
    <row r="62" spans="2:23">
      <c r="B62" s="260">
        <f t="shared" si="9"/>
        <v>3286.20689655172</v>
      </c>
      <c r="C62" s="261">
        <v>0.62</v>
      </c>
      <c r="D62" s="262">
        <f t="shared" si="10"/>
        <v>153.103448275862</v>
      </c>
      <c r="E62" s="265">
        <f t="shared" si="11"/>
        <v>239.946212270938</v>
      </c>
      <c r="F62" s="272">
        <f t="shared" si="12"/>
        <v>652.413306865537</v>
      </c>
      <c r="G62" s="264"/>
      <c r="H62" s="259"/>
      <c r="I62" s="282">
        <v>-29</v>
      </c>
      <c r="J62" s="287">
        <f t="shared" si="13"/>
        <v>0.0344827586206897</v>
      </c>
      <c r="K62" s="288">
        <f>J31</f>
        <v>0.0166666666666667</v>
      </c>
      <c r="L62" s="289"/>
      <c r="O62" s="285">
        <f t="shared" si="14"/>
        <v>29</v>
      </c>
      <c r="P62" s="286">
        <f t="shared" si="15"/>
        <v>3.36729582998647</v>
      </c>
      <c r="Q62" s="286">
        <f t="shared" si="16"/>
        <v>0.29697420437337</v>
      </c>
      <c r="R62" s="295">
        <f>Q31</f>
        <v>0.244239336675972</v>
      </c>
      <c r="S62" s="299"/>
      <c r="U62" s="326">
        <v>29</v>
      </c>
      <c r="V62" s="327">
        <f t="shared" si="17"/>
        <v>4.91570545524263</v>
      </c>
      <c r="W62" s="302"/>
    </row>
    <row r="63" spans="2:23">
      <c r="B63" s="260">
        <f t="shared" si="9"/>
        <v>3172.41379310345</v>
      </c>
      <c r="C63" s="261">
        <v>0.63</v>
      </c>
      <c r="D63" s="262">
        <f t="shared" si="10"/>
        <v>150.367439231204</v>
      </c>
      <c r="E63" s="265">
        <f t="shared" si="11"/>
        <v>233.367948431985</v>
      </c>
      <c r="F63" s="272">
        <f t="shared" si="12"/>
        <v>613.899829828451</v>
      </c>
      <c r="G63" s="264"/>
      <c r="H63" s="259"/>
      <c r="I63" s="282">
        <v>-28</v>
      </c>
      <c r="J63" s="287">
        <f t="shared" si="13"/>
        <v>0.0357142857142857</v>
      </c>
      <c r="K63" s="288">
        <f>J30</f>
        <v>0.0163934426229508</v>
      </c>
      <c r="L63" s="289"/>
      <c r="O63" s="285">
        <f t="shared" si="14"/>
        <v>28</v>
      </c>
      <c r="P63" s="286">
        <f t="shared" si="15"/>
        <v>3.3322045101752</v>
      </c>
      <c r="Q63" s="286">
        <f t="shared" si="16"/>
        <v>0.300101628500413</v>
      </c>
      <c r="R63" s="295">
        <f>Q30</f>
        <v>0.243257281308265</v>
      </c>
      <c r="S63" s="299"/>
      <c r="U63" s="326">
        <v>28</v>
      </c>
      <c r="V63" s="327">
        <f t="shared" si="17"/>
        <v>4.57338554154316</v>
      </c>
      <c r="W63" s="302"/>
    </row>
    <row r="64" spans="2:23">
      <c r="B64" s="260">
        <f t="shared" si="9"/>
        <v>3058.62068965517</v>
      </c>
      <c r="C64" s="261">
        <v>0.64</v>
      </c>
      <c r="D64" s="262">
        <f t="shared" si="10"/>
        <v>147.719688542826</v>
      </c>
      <c r="E64" s="265">
        <f t="shared" si="11"/>
        <v>226.948067020182</v>
      </c>
      <c r="F64" s="272">
        <f t="shared" si="12"/>
        <v>576.886923407819</v>
      </c>
      <c r="G64" s="264"/>
      <c r="H64" s="259"/>
      <c r="I64" s="282">
        <v>-27</v>
      </c>
      <c r="J64" s="287">
        <f t="shared" si="13"/>
        <v>0.037037037037037</v>
      </c>
      <c r="K64" s="288">
        <f>J29</f>
        <v>0.0161290322580645</v>
      </c>
      <c r="L64" s="289"/>
      <c r="O64" s="285">
        <f t="shared" si="14"/>
        <v>27</v>
      </c>
      <c r="P64" s="286">
        <f t="shared" si="15"/>
        <v>3.29583686600433</v>
      </c>
      <c r="Q64" s="286">
        <f t="shared" si="16"/>
        <v>0.303413075542279</v>
      </c>
      <c r="R64" s="295">
        <f>Q29</f>
        <v>0.242298870524681</v>
      </c>
      <c r="S64" s="299"/>
      <c r="U64" s="326">
        <v>27</v>
      </c>
      <c r="V64" s="327">
        <f t="shared" si="17"/>
        <v>4.24440317208646</v>
      </c>
      <c r="W64" s="302"/>
    </row>
    <row r="65" spans="2:23">
      <c r="B65" s="260">
        <f t="shared" si="9"/>
        <v>2944.8275862069</v>
      </c>
      <c r="C65" s="261">
        <v>0.65</v>
      </c>
      <c r="D65" s="262">
        <f t="shared" si="10"/>
        <v>145.155993431856</v>
      </c>
      <c r="E65" s="265">
        <f t="shared" si="11"/>
        <v>220.680097211192</v>
      </c>
      <c r="F65" s="272">
        <f t="shared" si="12"/>
        <v>541.356971800396</v>
      </c>
      <c r="G65" s="264"/>
      <c r="H65" s="259"/>
      <c r="I65" s="282">
        <v>-26</v>
      </c>
      <c r="J65" s="287">
        <f t="shared" si="13"/>
        <v>0.0384615384615385</v>
      </c>
      <c r="K65" s="288">
        <f>J28</f>
        <v>0.0158730158730159</v>
      </c>
      <c r="L65" s="289"/>
      <c r="O65" s="285">
        <f t="shared" si="14"/>
        <v>26</v>
      </c>
      <c r="P65" s="286">
        <f t="shared" si="15"/>
        <v>3.25809653802148</v>
      </c>
      <c r="Q65" s="286">
        <f t="shared" si="16"/>
        <v>0.306927676430135</v>
      </c>
      <c r="R65" s="295">
        <f>Q28</f>
        <v>0.241363138309275</v>
      </c>
      <c r="S65" s="299"/>
      <c r="U65" s="326">
        <v>26</v>
      </c>
      <c r="V65" s="327">
        <f t="shared" si="17"/>
        <v>3.92860177206519</v>
      </c>
      <c r="W65" s="302"/>
    </row>
    <row r="66" spans="2:23">
      <c r="B66" s="260">
        <f t="shared" si="9"/>
        <v>2831.03448275862</v>
      </c>
      <c r="C66" s="261">
        <v>0.66</v>
      </c>
      <c r="D66" s="262">
        <f t="shared" si="10"/>
        <v>142.672413793103</v>
      </c>
      <c r="E66" s="265">
        <f t="shared" si="11"/>
        <v>214.55793549367</v>
      </c>
      <c r="F66" s="272">
        <f t="shared" si="12"/>
        <v>507.293323477565</v>
      </c>
      <c r="G66" s="264"/>
      <c r="H66" s="259"/>
      <c r="I66" s="282">
        <v>-25</v>
      </c>
      <c r="J66" s="287">
        <f t="shared" si="13"/>
        <v>0.04</v>
      </c>
      <c r="K66" s="288">
        <f>J27</f>
        <v>0.015625</v>
      </c>
      <c r="L66" s="289"/>
      <c r="O66" s="285">
        <f t="shared" si="14"/>
        <v>25</v>
      </c>
      <c r="P66" s="286">
        <f t="shared" si="15"/>
        <v>3.2188758248682</v>
      </c>
      <c r="Q66" s="286">
        <f t="shared" si="16"/>
        <v>0.310667467279806</v>
      </c>
      <c r="R66" s="295">
        <f>Q27</f>
        <v>0.240449173481494</v>
      </c>
      <c r="S66" s="299"/>
      <c r="U66" s="326">
        <v>25</v>
      </c>
      <c r="V66" s="327">
        <f t="shared" si="17"/>
        <v>3.6258333374486</v>
      </c>
      <c r="W66" s="302"/>
    </row>
    <row r="67" spans="2:23">
      <c r="B67" s="260">
        <f t="shared" si="9"/>
        <v>2717.24137931034</v>
      </c>
      <c r="C67" s="261">
        <v>0.67</v>
      </c>
      <c r="D67" s="262">
        <f t="shared" si="10"/>
        <v>140.265251989391</v>
      </c>
      <c r="E67" s="265">
        <f t="shared" si="11"/>
        <v>208.57581921594</v>
      </c>
      <c r="F67" s="272">
        <f t="shared" si="12"/>
        <v>474.680247414446</v>
      </c>
      <c r="G67" s="264"/>
      <c r="H67" s="259"/>
      <c r="I67" s="282">
        <v>-24</v>
      </c>
      <c r="J67" s="287">
        <f t="shared" si="13"/>
        <v>0.0416666666666667</v>
      </c>
      <c r="K67" s="288">
        <f>J26</f>
        <v>0.0153846153846154</v>
      </c>
      <c r="L67" s="289"/>
      <c r="O67" s="285">
        <f t="shared" si="14"/>
        <v>24</v>
      </c>
      <c r="P67" s="286">
        <f t="shared" si="15"/>
        <v>3.17805383034795</v>
      </c>
      <c r="Q67" s="286">
        <f t="shared" si="16"/>
        <v>0.314657980444125</v>
      </c>
      <c r="R67" s="295">
        <f>Q26</f>
        <v>0.239556115747019</v>
      </c>
      <c r="S67" s="299"/>
      <c r="U67" s="326">
        <v>24</v>
      </c>
      <c r="V67" s="327">
        <f t="shared" si="17"/>
        <v>3.3359580459331</v>
      </c>
      <c r="W67" s="302"/>
    </row>
    <row r="68" spans="2:23">
      <c r="B68" s="260">
        <f t="shared" ref="B68:B89" si="18">B69+$C$92</f>
        <v>2603.44827586207</v>
      </c>
      <c r="C68" s="261">
        <v>0.68</v>
      </c>
      <c r="D68" s="262">
        <f t="shared" ref="D68:D90" si="19">($B$3-$B$90)/($K$3-$K$90)*K68+$B$3-($B$3-$B$90)/($K$3-$K$90)</f>
        <v>137.931034482759</v>
      </c>
      <c r="E68" s="265">
        <f t="shared" ref="E68:E90" si="20">(R68-$R$3+$B$3*($R$3-$R$90)/9900)*(9900/($R$3-$R$90))</f>
        <v>202.728302426423</v>
      </c>
      <c r="F68" s="272">
        <f t="shared" ref="F68:F90" si="21">V68*($W$3-$W$90)/($V$3-$V$90)+$W$3-$V$3*($W$3-$W$90)/($V$3-$V$90)</f>
        <v>443.502892669425</v>
      </c>
      <c r="G68" s="264"/>
      <c r="H68" s="259"/>
      <c r="I68" s="282">
        <v>-23</v>
      </c>
      <c r="J68" s="287">
        <f t="shared" ref="J68:J90" si="22">$J$2/I68</f>
        <v>0.0434782608695652</v>
      </c>
      <c r="K68" s="288">
        <f>J25</f>
        <v>0.0151515151515152</v>
      </c>
      <c r="L68" s="289"/>
      <c r="O68" s="285">
        <f t="shared" ref="O68:O90" si="23">-I68</f>
        <v>23</v>
      </c>
      <c r="P68" s="286">
        <f t="shared" ref="P68:P90" si="24">LN(O68)</f>
        <v>3.13549421592915</v>
      </c>
      <c r="Q68" s="286">
        <f t="shared" ref="Q68:Q90" si="25">1/P68</f>
        <v>0.318928988903801</v>
      </c>
      <c r="R68" s="295">
        <f>Q25</f>
        <v>0.23868315209103</v>
      </c>
      <c r="S68" s="299"/>
      <c r="U68" s="326">
        <v>23</v>
      </c>
      <c r="V68" s="327">
        <f t="shared" ref="V68:V91" si="26">-(($AA$2^2-U68^2)^(1/2))+$AA$2</f>
        <v>3.05884389767232</v>
      </c>
      <c r="W68" s="302"/>
    </row>
    <row r="69" spans="2:23">
      <c r="B69" s="260">
        <f t="shared" si="18"/>
        <v>2489.65517241379</v>
      </c>
      <c r="C69" s="261">
        <v>0.690000000000001</v>
      </c>
      <c r="D69" s="262">
        <f t="shared" si="19"/>
        <v>135.666495110654</v>
      </c>
      <c r="E69" s="265">
        <f t="shared" si="20"/>
        <v>197.010233776377</v>
      </c>
      <c r="F69" s="272">
        <f t="shared" si="21"/>
        <v>413.747251049705</v>
      </c>
      <c r="G69" s="264"/>
      <c r="H69" s="259"/>
      <c r="I69" s="282">
        <v>-22</v>
      </c>
      <c r="J69" s="287">
        <f t="shared" si="22"/>
        <v>0.0454545454545455</v>
      </c>
      <c r="K69" s="288">
        <f>J24</f>
        <v>0.0149253731343284</v>
      </c>
      <c r="L69" s="289"/>
      <c r="O69" s="285">
        <f t="shared" si="23"/>
        <v>22</v>
      </c>
      <c r="P69" s="286">
        <f t="shared" si="24"/>
        <v>3.09104245335832</v>
      </c>
      <c r="Q69" s="286">
        <f t="shared" si="25"/>
        <v>0.323515453148673</v>
      </c>
      <c r="R69" s="295">
        <f>Q24</f>
        <v>0.237829513479358</v>
      </c>
      <c r="S69" s="299"/>
      <c r="U69" s="326">
        <v>22</v>
      </c>
      <c r="V69" s="327">
        <f t="shared" si="26"/>
        <v>2.79436638343682</v>
      </c>
      <c r="W69" s="302"/>
    </row>
    <row r="70" spans="2:23">
      <c r="B70" s="260">
        <f t="shared" si="18"/>
        <v>2375.86206896552</v>
      </c>
      <c r="C70" s="261">
        <v>0.700000000000001</v>
      </c>
      <c r="D70" s="262">
        <f t="shared" si="19"/>
        <v>133.468559837729</v>
      </c>
      <c r="E70" s="265">
        <f t="shared" si="20"/>
        <v>191.41673628007</v>
      </c>
      <c r="F70" s="272">
        <f t="shared" si="21"/>
        <v>385.400122625242</v>
      </c>
      <c r="G70" s="264"/>
      <c r="H70" s="259"/>
      <c r="I70" s="282">
        <v>-21</v>
      </c>
      <c r="J70" s="287">
        <f t="shared" si="22"/>
        <v>0.0476190476190476</v>
      </c>
      <c r="K70" s="288">
        <f>J23</f>
        <v>0.0147058823529412</v>
      </c>
      <c r="L70" s="289"/>
      <c r="O70" s="285">
        <f t="shared" si="23"/>
        <v>21</v>
      </c>
      <c r="P70" s="286">
        <f t="shared" si="24"/>
        <v>3.04452243772342</v>
      </c>
      <c r="Q70" s="286">
        <f t="shared" si="25"/>
        <v>0.328458738753051</v>
      </c>
      <c r="R70" s="295">
        <f>Q23</f>
        <v>0.236994471836914</v>
      </c>
      <c r="S70" s="299"/>
      <c r="U70" s="326">
        <v>21</v>
      </c>
      <c r="V70" s="327">
        <f t="shared" si="26"/>
        <v>2.54240817809105</v>
      </c>
      <c r="W70" s="302"/>
    </row>
    <row r="71" spans="2:23">
      <c r="B71" s="260">
        <f t="shared" si="18"/>
        <v>2262.06896551724</v>
      </c>
      <c r="C71" s="261">
        <v>0.710000000000001</v>
      </c>
      <c r="D71" s="262">
        <f t="shared" si="19"/>
        <v>131.334332833583</v>
      </c>
      <c r="E71" s="265">
        <f t="shared" si="20"/>
        <v>185.943188750608</v>
      </c>
      <c r="F71" s="272">
        <f t="shared" si="21"/>
        <v>358.449083877085</v>
      </c>
      <c r="G71" s="264"/>
      <c r="H71" s="259"/>
      <c r="I71" s="282">
        <v>-20</v>
      </c>
      <c r="J71" s="287">
        <f t="shared" si="22"/>
        <v>0.05</v>
      </c>
      <c r="K71" s="288">
        <f>J22</f>
        <v>0.0144927536231884</v>
      </c>
      <c r="L71" s="289"/>
      <c r="O71" s="285">
        <f t="shared" si="23"/>
        <v>20</v>
      </c>
      <c r="P71" s="286">
        <f t="shared" si="24"/>
        <v>2.99573227355399</v>
      </c>
      <c r="Q71" s="286">
        <f t="shared" si="25"/>
        <v>0.333808200695334</v>
      </c>
      <c r="R71" s="295">
        <f>Q22</f>
        <v>0.23617733727629</v>
      </c>
      <c r="S71" s="299"/>
      <c r="U71" s="326">
        <v>20</v>
      </c>
      <c r="V71" s="327">
        <f t="shared" si="26"/>
        <v>2.3028588574858</v>
      </c>
      <c r="W71" s="302"/>
    </row>
    <row r="72" spans="2:23">
      <c r="B72" s="260">
        <f t="shared" si="18"/>
        <v>2148.27586206897</v>
      </c>
      <c r="C72" s="261">
        <v>0.720000000000001</v>
      </c>
      <c r="D72" s="262">
        <f t="shared" si="19"/>
        <v>129.261083743842</v>
      </c>
      <c r="E72" s="265">
        <f t="shared" si="20"/>
        <v>180.585208749876</v>
      </c>
      <c r="F72" s="272">
        <f t="shared" si="21"/>
        <v>332.882458287539</v>
      </c>
      <c r="G72" s="264"/>
      <c r="H72" s="259"/>
      <c r="I72" s="282">
        <v>-19</v>
      </c>
      <c r="J72" s="287">
        <f t="shared" si="22"/>
        <v>0.0526315789473684</v>
      </c>
      <c r="K72" s="288">
        <f>J21</f>
        <v>0.0142857142857143</v>
      </c>
      <c r="L72" s="289"/>
      <c r="O72" s="285">
        <f t="shared" si="23"/>
        <v>19</v>
      </c>
      <c r="P72" s="286">
        <f t="shared" si="24"/>
        <v>2.94443897916644</v>
      </c>
      <c r="Q72" s="286">
        <f t="shared" si="25"/>
        <v>0.339623271895109</v>
      </c>
      <c r="R72" s="295">
        <f>Q21</f>
        <v>0.235377455552387</v>
      </c>
      <c r="S72" s="299"/>
      <c r="U72" s="326">
        <v>19</v>
      </c>
      <c r="V72" s="327">
        <f t="shared" si="26"/>
        <v>2.07561463705429</v>
      </c>
      <c r="W72" s="302"/>
    </row>
    <row r="73" spans="2:23">
      <c r="B73" s="260">
        <f t="shared" si="18"/>
        <v>2034.48275862069</v>
      </c>
      <c r="C73" s="261">
        <v>0.730000000000001</v>
      </c>
      <c r="D73" s="262">
        <f t="shared" si="19"/>
        <v>127.246236036912</v>
      </c>
      <c r="E73" s="265">
        <f t="shared" si="20"/>
        <v>175.33863690873</v>
      </c>
      <c r="F73" s="272">
        <f t="shared" si="21"/>
        <v>308.689289198433</v>
      </c>
      <c r="G73" s="264"/>
      <c r="H73" s="259"/>
      <c r="I73" s="282">
        <v>-18</v>
      </c>
      <c r="J73" s="287">
        <f t="shared" si="22"/>
        <v>0.0555555555555556</v>
      </c>
      <c r="K73" s="288">
        <f>J20</f>
        <v>0.0140845070422535</v>
      </c>
      <c r="L73" s="289"/>
      <c r="O73" s="285">
        <f t="shared" si="23"/>
        <v>18</v>
      </c>
      <c r="P73" s="286">
        <f t="shared" si="24"/>
        <v>2.89037175789616</v>
      </c>
      <c r="Q73" s="286">
        <f t="shared" si="25"/>
        <v>0.345976256261194</v>
      </c>
      <c r="R73" s="295">
        <f>Q20</f>
        <v>0.234594205721611</v>
      </c>
      <c r="S73" s="299"/>
      <c r="U73" s="326">
        <v>18</v>
      </c>
      <c r="V73" s="327">
        <f t="shared" si="26"/>
        <v>1.86057813056789</v>
      </c>
      <c r="W73" s="302"/>
    </row>
    <row r="74" spans="2:23">
      <c r="B74" s="260">
        <f t="shared" si="18"/>
        <v>1920.68965517241</v>
      </c>
      <c r="C74" s="261">
        <v>0.740000000000001</v>
      </c>
      <c r="D74" s="262">
        <f t="shared" si="19"/>
        <v>125.28735632184</v>
      </c>
      <c r="E74" s="265">
        <f t="shared" si="20"/>
        <v>170.199522489167</v>
      </c>
      <c r="F74" s="272">
        <f t="shared" si="21"/>
        <v>285.859314780961</v>
      </c>
      <c r="G74" s="264"/>
      <c r="H74" s="259"/>
      <c r="I74" s="282">
        <v>-17</v>
      </c>
      <c r="J74" s="287">
        <f t="shared" si="22"/>
        <v>0.0588235294117647</v>
      </c>
      <c r="K74" s="288">
        <f>J19</f>
        <v>0.0138888888888889</v>
      </c>
      <c r="L74" s="289"/>
      <c r="O74" s="285">
        <f t="shared" si="23"/>
        <v>17</v>
      </c>
      <c r="P74" s="286">
        <f t="shared" si="24"/>
        <v>2.83321334405622</v>
      </c>
      <c r="Q74" s="286">
        <f t="shared" si="25"/>
        <v>0.352956123864761</v>
      </c>
      <c r="R74" s="295">
        <f>Q19</f>
        <v>0.233826997986477</v>
      </c>
      <c r="S74" s="299"/>
      <c r="U74" s="326">
        <v>17</v>
      </c>
      <c r="V74" s="327">
        <f t="shared" si="26"/>
        <v>1.65765812766021</v>
      </c>
      <c r="W74" s="302"/>
    </row>
    <row r="75" spans="2:23">
      <c r="B75" s="260">
        <f t="shared" si="18"/>
        <v>1806.89655172414</v>
      </c>
      <c r="C75" s="261">
        <v>0.750000000000001</v>
      </c>
      <c r="D75" s="262">
        <f t="shared" si="19"/>
        <v>123.382144544166</v>
      </c>
      <c r="E75" s="265">
        <f t="shared" si="20"/>
        <v>165.164110073789</v>
      </c>
      <c r="F75" s="272">
        <f t="shared" si="21"/>
        <v>264.382944975869</v>
      </c>
      <c r="G75" s="264"/>
      <c r="H75" s="259"/>
      <c r="I75" s="282">
        <v>-16</v>
      </c>
      <c r="J75" s="287">
        <f t="shared" si="22"/>
        <v>0.0625</v>
      </c>
      <c r="K75" s="288">
        <f>J18</f>
        <v>0.0136986301369863</v>
      </c>
      <c r="L75" s="289"/>
      <c r="O75" s="285">
        <f t="shared" si="23"/>
        <v>16</v>
      </c>
      <c r="P75" s="286">
        <f t="shared" si="24"/>
        <v>2.77258872223978</v>
      </c>
      <c r="Q75" s="286">
        <f t="shared" si="25"/>
        <v>0.360673760222241</v>
      </c>
      <c r="R75" s="295">
        <f>Q18</f>
        <v>0.233075271708509</v>
      </c>
      <c r="S75" s="299"/>
      <c r="U75" s="326">
        <v>16</v>
      </c>
      <c r="V75" s="327">
        <f t="shared" si="26"/>
        <v>1.46676938886425</v>
      </c>
      <c r="W75" s="302"/>
    </row>
    <row r="76" spans="2:23">
      <c r="B76" s="260">
        <f t="shared" si="18"/>
        <v>1693.10344827586</v>
      </c>
      <c r="C76" s="261">
        <v>0.760000000000001</v>
      </c>
      <c r="D76" s="262">
        <f t="shared" si="19"/>
        <v>121.528424976701</v>
      </c>
      <c r="E76" s="265">
        <f t="shared" si="20"/>
        <v>160.228827279995</v>
      </c>
      <c r="F76" s="272">
        <f t="shared" si="21"/>
        <v>244.251240276641</v>
      </c>
      <c r="G76" s="264"/>
      <c r="H76" s="259"/>
      <c r="I76" s="282">
        <v>-15</v>
      </c>
      <c r="J76" s="287">
        <f t="shared" si="22"/>
        <v>0.0666666666666667</v>
      </c>
      <c r="K76" s="288">
        <f>J17</f>
        <v>0.0135135135135135</v>
      </c>
      <c r="L76" s="289"/>
      <c r="O76" s="285">
        <f t="shared" si="23"/>
        <v>15</v>
      </c>
      <c r="P76" s="286">
        <f t="shared" si="24"/>
        <v>2.70805020110221</v>
      </c>
      <c r="Q76" s="286">
        <f t="shared" si="25"/>
        <v>0.369269373068855</v>
      </c>
      <c r="R76" s="295">
        <f>Q17</f>
        <v>0.232338493574117</v>
      </c>
      <c r="S76" s="299"/>
      <c r="U76" s="326">
        <v>15</v>
      </c>
      <c r="V76" s="327">
        <f t="shared" si="26"/>
        <v>1.28783245703058</v>
      </c>
      <c r="W76" s="302"/>
    </row>
    <row r="77" spans="2:23">
      <c r="B77" s="260">
        <f t="shared" si="18"/>
        <v>1579.31034482759</v>
      </c>
      <c r="C77" s="261">
        <v>0.770000000000001</v>
      </c>
      <c r="D77" s="262">
        <f t="shared" si="19"/>
        <v>119.724137931034</v>
      </c>
      <c r="E77" s="265">
        <f t="shared" si="20"/>
        <v>155.390273406894</v>
      </c>
      <c r="F77" s="272">
        <f t="shared" si="21"/>
        <v>225.455892240843</v>
      </c>
      <c r="G77" s="264"/>
      <c r="H77" s="259"/>
      <c r="I77" s="282">
        <v>-14</v>
      </c>
      <c r="J77" s="287">
        <f t="shared" si="22"/>
        <v>0.0714285714285714</v>
      </c>
      <c r="K77" s="288">
        <f>J16</f>
        <v>0.0133333333333333</v>
      </c>
      <c r="L77" s="289"/>
      <c r="O77" s="285">
        <f t="shared" si="23"/>
        <v>14</v>
      </c>
      <c r="P77" s="286">
        <f t="shared" si="24"/>
        <v>2.63905732961526</v>
      </c>
      <c r="Q77" s="286">
        <f t="shared" si="25"/>
        <v>0.378923181689951</v>
      </c>
      <c r="R77" s="295">
        <f>Q16</f>
        <v>0.231616155899717</v>
      </c>
      <c r="S77" s="299"/>
      <c r="U77" s="326">
        <v>14</v>
      </c>
      <c r="V77" s="327">
        <f t="shared" si="26"/>
        <v>1.12077348410611</v>
      </c>
      <c r="W77" s="302"/>
    </row>
    <row r="78" spans="2:23">
      <c r="B78" s="260">
        <f t="shared" si="18"/>
        <v>1465.51724137931</v>
      </c>
      <c r="C78" s="261">
        <v>0.780000000000001</v>
      </c>
      <c r="D78" s="262">
        <f t="shared" si="19"/>
        <v>117.967332123413</v>
      </c>
      <c r="E78" s="265">
        <f t="shared" si="20"/>
        <v>150.645208932372</v>
      </c>
      <c r="F78" s="272">
        <f t="shared" si="21"/>
        <v>207.989205626205</v>
      </c>
      <c r="G78" s="264"/>
      <c r="H78" s="259"/>
      <c r="I78" s="282">
        <v>-13</v>
      </c>
      <c r="J78" s="287">
        <f t="shared" si="22"/>
        <v>0.0769230769230769</v>
      </c>
      <c r="K78" s="288">
        <f>J15</f>
        <v>0.0131578947368421</v>
      </c>
      <c r="L78" s="289"/>
      <c r="O78" s="285">
        <f t="shared" si="23"/>
        <v>13</v>
      </c>
      <c r="P78" s="286">
        <f t="shared" si="24"/>
        <v>2.56494935746154</v>
      </c>
      <c r="Q78" s="286">
        <f t="shared" si="25"/>
        <v>0.38987124525128</v>
      </c>
      <c r="R78" s="295">
        <f>Q15</f>
        <v>0.230907775063769</v>
      </c>
      <c r="S78" s="299"/>
      <c r="U78" s="326">
        <v>13</v>
      </c>
      <c r="V78" s="327">
        <f t="shared" si="26"/>
        <v>0.965524072353944</v>
      </c>
      <c r="W78" s="302"/>
    </row>
    <row r="79" spans="2:23">
      <c r="B79" s="260">
        <f t="shared" si="18"/>
        <v>1351.72413793103</v>
      </c>
      <c r="C79" s="261">
        <v>0.790000000000001</v>
      </c>
      <c r="D79" s="262">
        <f t="shared" si="19"/>
        <v>116.256157635469</v>
      </c>
      <c r="E79" s="265">
        <f t="shared" si="20"/>
        <v>145.990545786059</v>
      </c>
      <c r="F79" s="272">
        <f t="shared" si="21"/>
        <v>191.8440820583</v>
      </c>
      <c r="G79" s="264"/>
      <c r="H79" s="259"/>
      <c r="I79" s="282">
        <v>-12</v>
      </c>
      <c r="J79" s="287">
        <f t="shared" si="22"/>
        <v>0.0833333333333333</v>
      </c>
      <c r="K79" s="288">
        <f>J14</f>
        <v>0.012987012987013</v>
      </c>
      <c r="L79" s="289"/>
      <c r="O79" s="285">
        <f t="shared" si="23"/>
        <v>12</v>
      </c>
      <c r="P79" s="286">
        <f t="shared" si="24"/>
        <v>2.484906649788</v>
      </c>
      <c r="Q79" s="286">
        <f t="shared" si="25"/>
        <v>0.402429604381845</v>
      </c>
      <c r="R79" s="295">
        <f>Q14</f>
        <v>0.230212890054651</v>
      </c>
      <c r="S79" s="299"/>
      <c r="U79" s="326">
        <v>12</v>
      </c>
      <c r="V79" s="327">
        <f t="shared" si="26"/>
        <v>0.822021129186524</v>
      </c>
      <c r="W79" s="302"/>
    </row>
    <row r="80" spans="2:23">
      <c r="B80" s="260">
        <f t="shared" si="18"/>
        <v>1237.93103448276</v>
      </c>
      <c r="C80" s="261">
        <v>0.800000000000001</v>
      </c>
      <c r="D80" s="262">
        <f t="shared" si="19"/>
        <v>114.588859416446</v>
      </c>
      <c r="E80" s="265">
        <f t="shared" si="20"/>
        <v>141.423338331304</v>
      </c>
      <c r="F80" s="272">
        <f t="shared" si="21"/>
        <v>177.014005146148</v>
      </c>
      <c r="G80" s="264"/>
      <c r="H80" s="259"/>
      <c r="I80" s="282">
        <v>-11</v>
      </c>
      <c r="J80" s="287">
        <f t="shared" si="22"/>
        <v>0.0909090909090909</v>
      </c>
      <c r="K80" s="288">
        <f>J13</f>
        <v>0.0128205128205128</v>
      </c>
      <c r="L80" s="289"/>
      <c r="O80" s="285">
        <f t="shared" si="23"/>
        <v>11</v>
      </c>
      <c r="P80" s="286">
        <f t="shared" si="24"/>
        <v>2.39789527279837</v>
      </c>
      <c r="Q80" s="286">
        <f t="shared" si="25"/>
        <v>0.417032391424246</v>
      </c>
      <c r="R80" s="295">
        <f>Q13</f>
        <v>0.229531061124377</v>
      </c>
      <c r="S80" s="299"/>
      <c r="U80" s="326">
        <v>11</v>
      </c>
      <c r="V80" s="327">
        <f t="shared" si="26"/>
        <v>0.690206734868511</v>
      </c>
      <c r="W80" s="302"/>
    </row>
    <row r="81" spans="2:23">
      <c r="B81" s="260">
        <f t="shared" si="18"/>
        <v>1124.13793103448</v>
      </c>
      <c r="C81" s="261">
        <v>0.810000000000001</v>
      </c>
      <c r="D81" s="262">
        <f t="shared" si="19"/>
        <v>112.963771278919</v>
      </c>
      <c r="E81" s="265">
        <f t="shared" si="20"/>
        <v>136.940774995863</v>
      </c>
      <c r="F81" s="272">
        <f t="shared" si="21"/>
        <v>163.493026970737</v>
      </c>
      <c r="G81" s="264"/>
      <c r="H81" s="259"/>
      <c r="I81" s="282">
        <v>-10</v>
      </c>
      <c r="J81" s="287">
        <f t="shared" si="22"/>
        <v>0.1</v>
      </c>
      <c r="K81" s="288">
        <f>J12</f>
        <v>0.0126582278481013</v>
      </c>
      <c r="L81" s="289"/>
      <c r="O81" s="285">
        <f t="shared" si="23"/>
        <v>10</v>
      </c>
      <c r="P81" s="286">
        <f t="shared" si="24"/>
        <v>2.30258509299405</v>
      </c>
      <c r="Q81" s="286">
        <f t="shared" si="25"/>
        <v>0.434294481903252</v>
      </c>
      <c r="R81" s="295">
        <f>Q12</f>
        <v>0.228861868539155</v>
      </c>
      <c r="S81" s="299"/>
      <c r="U81" s="326">
        <v>10</v>
      </c>
      <c r="V81" s="327">
        <f t="shared" si="26"/>
        <v>0.57002802242242</v>
      </c>
      <c r="W81" s="302"/>
    </row>
    <row r="82" spans="2:23">
      <c r="B82" s="260">
        <f t="shared" si="18"/>
        <v>1010.34482758621</v>
      </c>
      <c r="C82" s="261">
        <v>0.820000000000001</v>
      </c>
      <c r="D82" s="262">
        <f t="shared" si="19"/>
        <v>111.379310344828</v>
      </c>
      <c r="E82" s="265">
        <f t="shared" si="20"/>
        <v>132.540170496828</v>
      </c>
      <c r="F82" s="272">
        <f t="shared" si="21"/>
        <v>151.275755879346</v>
      </c>
      <c r="G82" s="264"/>
      <c r="H82" s="259"/>
      <c r="I82" s="282">
        <v>-9</v>
      </c>
      <c r="J82" s="287">
        <f t="shared" si="22"/>
        <v>0.111111111111111</v>
      </c>
      <c r="K82" s="288">
        <f>J11</f>
        <v>0.0125</v>
      </c>
      <c r="L82" s="289"/>
      <c r="O82" s="285">
        <f t="shared" si="23"/>
        <v>9</v>
      </c>
      <c r="P82" s="286">
        <f t="shared" si="24"/>
        <v>2.19722457733622</v>
      </c>
      <c r="Q82" s="286">
        <f t="shared" si="25"/>
        <v>0.455119613313419</v>
      </c>
      <c r="R82" s="295">
        <f>Q11</f>
        <v>0.228204911418669</v>
      </c>
      <c r="S82" s="299"/>
      <c r="U82" s="326">
        <v>9</v>
      </c>
      <c r="V82" s="327">
        <f t="shared" si="26"/>
        <v>0.461437069140786</v>
      </c>
      <c r="W82" s="302"/>
    </row>
    <row r="83" spans="2:23">
      <c r="B83" s="260">
        <f t="shared" si="18"/>
        <v>896.551724137931</v>
      </c>
      <c r="C83" s="261">
        <v>0.830000000000001</v>
      </c>
      <c r="D83" s="262">
        <f t="shared" si="19"/>
        <v>109.833971902937</v>
      </c>
      <c r="E83" s="265">
        <f t="shared" si="20"/>
        <v>128.218958610538</v>
      </c>
      <c r="F83" s="272">
        <f t="shared" si="21"/>
        <v>140.357345525912</v>
      </c>
      <c r="G83" s="264"/>
      <c r="H83" s="259"/>
      <c r="I83" s="282">
        <v>-8</v>
      </c>
      <c r="J83" s="287">
        <f t="shared" si="22"/>
        <v>0.125</v>
      </c>
      <c r="K83" s="288">
        <f>J10</f>
        <v>0.0123456790123457</v>
      </c>
      <c r="L83" s="289"/>
      <c r="O83" s="285">
        <f t="shared" si="23"/>
        <v>8</v>
      </c>
      <c r="P83" s="286">
        <f t="shared" si="24"/>
        <v>2.07944154167984</v>
      </c>
      <c r="Q83" s="286">
        <f t="shared" si="25"/>
        <v>0.480898346962988</v>
      </c>
      <c r="R83" s="295">
        <f>Q10</f>
        <v>0.227559806656709</v>
      </c>
      <c r="S83" s="299"/>
      <c r="U83" s="326">
        <v>8</v>
      </c>
      <c r="V83" s="327">
        <f t="shared" si="26"/>
        <v>0.364390799173421</v>
      </c>
      <c r="W83" s="302"/>
    </row>
    <row r="84" spans="2:23">
      <c r="B84" s="260">
        <f t="shared" si="18"/>
        <v>782.758620689655</v>
      </c>
      <c r="C84" s="261">
        <v>0.840000000000001</v>
      </c>
      <c r="D84" s="262">
        <f t="shared" si="19"/>
        <v>108.326324642558</v>
      </c>
      <c r="E84" s="265">
        <f t="shared" si="20"/>
        <v>123.974685442876</v>
      </c>
      <c r="F84" s="272">
        <f t="shared" si="21"/>
        <v>130.73348510448</v>
      </c>
      <c r="G84" s="264"/>
      <c r="H84" s="259"/>
      <c r="I84" s="282">
        <v>-7</v>
      </c>
      <c r="J84" s="287">
        <f t="shared" si="22"/>
        <v>0.142857142857143</v>
      </c>
      <c r="K84" s="288">
        <f>J9</f>
        <v>0.0121951219512195</v>
      </c>
      <c r="L84" s="289"/>
      <c r="O84" s="285">
        <f t="shared" si="23"/>
        <v>7</v>
      </c>
      <c r="P84" s="286">
        <f t="shared" si="24"/>
        <v>1.94591014905531</v>
      </c>
      <c r="Q84" s="286">
        <f t="shared" si="25"/>
        <v>0.513898342369751</v>
      </c>
      <c r="R84" s="295">
        <f>Q9</f>
        <v>0.226926187916512</v>
      </c>
      <c r="S84" s="299"/>
      <c r="U84" s="326">
        <v>7</v>
      </c>
      <c r="V84" s="327">
        <f t="shared" si="26"/>
        <v>0.27885089671932</v>
      </c>
      <c r="W84" s="302"/>
    </row>
    <row r="85" spans="2:23">
      <c r="B85" s="260">
        <f t="shared" si="18"/>
        <v>668.965517241379</v>
      </c>
      <c r="C85" s="261">
        <v>0.850000000000001</v>
      </c>
      <c r="D85" s="262">
        <f t="shared" si="19"/>
        <v>106.855006231825</v>
      </c>
      <c r="E85" s="265">
        <f t="shared" si="20"/>
        <v>119.805003159495</v>
      </c>
      <c r="F85" s="272">
        <f t="shared" si="21"/>
        <v>122.400390729063</v>
      </c>
      <c r="G85" s="264"/>
      <c r="H85" s="259"/>
      <c r="I85" s="282">
        <v>-6</v>
      </c>
      <c r="J85" s="287">
        <f t="shared" si="22"/>
        <v>0.166666666666667</v>
      </c>
      <c r="K85" s="288">
        <f>J8</f>
        <v>0.0120481927710843</v>
      </c>
      <c r="L85" s="289"/>
      <c r="O85" s="285">
        <f t="shared" si="23"/>
        <v>6</v>
      </c>
      <c r="P85" s="286">
        <f t="shared" si="24"/>
        <v>1.79175946922805</v>
      </c>
      <c r="Q85" s="286">
        <f t="shared" si="25"/>
        <v>0.558110626551247</v>
      </c>
      <c r="R85" s="295">
        <f>Q8</f>
        <v>0.226303704694757</v>
      </c>
      <c r="S85" s="299"/>
      <c r="U85" s="326">
        <v>6</v>
      </c>
      <c r="V85" s="327">
        <f t="shared" si="26"/>
        <v>0.204783729408121</v>
      </c>
      <c r="W85" s="302"/>
    </row>
    <row r="86" spans="2:23">
      <c r="B86" s="260">
        <f t="shared" si="18"/>
        <v>555.172413793103</v>
      </c>
      <c r="C86" s="261">
        <v>0.860000000000001</v>
      </c>
      <c r="D86" s="262">
        <f t="shared" si="19"/>
        <v>105.418719211822</v>
      </c>
      <c r="E86" s="265">
        <f t="shared" si="20"/>
        <v>115.707664139262</v>
      </c>
      <c r="F86" s="272">
        <f t="shared" si="21"/>
        <v>115.354797919199</v>
      </c>
      <c r="G86" s="264"/>
      <c r="H86" s="259"/>
      <c r="I86" s="282">
        <v>-5</v>
      </c>
      <c r="J86" s="287">
        <f t="shared" si="22"/>
        <v>0.2</v>
      </c>
      <c r="K86" s="288">
        <f>J7</f>
        <v>0.0119047619047619</v>
      </c>
      <c r="L86" s="289"/>
      <c r="O86" s="285">
        <f t="shared" si="23"/>
        <v>5</v>
      </c>
      <c r="P86" s="286">
        <f t="shared" si="24"/>
        <v>1.6094379124341</v>
      </c>
      <c r="Q86" s="286">
        <f t="shared" si="25"/>
        <v>0.621334934559612</v>
      </c>
      <c r="R86" s="295">
        <f>Q7</f>
        <v>0.225692021448744</v>
      </c>
      <c r="S86" s="299"/>
      <c r="U86" s="326">
        <v>5</v>
      </c>
      <c r="V86" s="327">
        <f t="shared" si="26"/>
        <v>0.142160281509305</v>
      </c>
      <c r="W86" s="302"/>
    </row>
    <row r="87" spans="2:23">
      <c r="B87" s="260">
        <f t="shared" si="18"/>
        <v>441.379310344828</v>
      </c>
      <c r="C87" s="261">
        <v>0.870000000000001</v>
      </c>
      <c r="D87" s="262">
        <f t="shared" si="19"/>
        <v>104.016227180527</v>
      </c>
      <c r="E87" s="265">
        <f t="shared" si="20"/>
        <v>111.680515517551</v>
      </c>
      <c r="F87" s="272">
        <f t="shared" si="21"/>
        <v>109.593955155993</v>
      </c>
      <c r="G87" s="264"/>
      <c r="H87" s="259"/>
      <c r="I87" s="282">
        <v>-4</v>
      </c>
      <c r="J87" s="287">
        <f t="shared" si="22"/>
        <v>0.25</v>
      </c>
      <c r="K87" s="288">
        <f>J6</f>
        <v>0.0117647058823529</v>
      </c>
      <c r="L87" s="289"/>
      <c r="O87" s="285">
        <f t="shared" si="23"/>
        <v>4</v>
      </c>
      <c r="P87" s="286">
        <f t="shared" si="24"/>
        <v>1.38629436111989</v>
      </c>
      <c r="Q87" s="286">
        <f t="shared" si="25"/>
        <v>0.721347520444482</v>
      </c>
      <c r="R87" s="295">
        <f>Q6</f>
        <v>0.225090816781779</v>
      </c>
      <c r="S87" s="299"/>
      <c r="U87" s="326">
        <v>4</v>
      </c>
      <c r="V87" s="327">
        <f t="shared" si="26"/>
        <v>0.0909560966563561</v>
      </c>
      <c r="W87" s="302"/>
    </row>
    <row r="88" spans="2:23">
      <c r="B88" s="260">
        <f t="shared" si="18"/>
        <v>327.586206896552</v>
      </c>
      <c r="C88" s="261">
        <v>0.880000000000001</v>
      </c>
      <c r="D88" s="262">
        <f t="shared" si="19"/>
        <v>102.646351242984</v>
      </c>
      <c r="E88" s="265">
        <f t="shared" si="20"/>
        <v>107.721494088996</v>
      </c>
      <c r="F88" s="272">
        <f t="shared" si="21"/>
        <v>105.115618478758</v>
      </c>
      <c r="G88" s="264"/>
      <c r="H88" s="259"/>
      <c r="I88" s="282">
        <v>-3</v>
      </c>
      <c r="J88" s="287">
        <f t="shared" si="22"/>
        <v>0.333333333333333</v>
      </c>
      <c r="K88" s="288">
        <f>J5</f>
        <v>0.0116279069767442</v>
      </c>
      <c r="L88" s="289"/>
      <c r="O88" s="285">
        <f t="shared" si="23"/>
        <v>3</v>
      </c>
      <c r="P88" s="286">
        <f t="shared" si="24"/>
        <v>1.09861228866811</v>
      </c>
      <c r="Q88" s="286">
        <f t="shared" si="25"/>
        <v>0.910239226626837</v>
      </c>
      <c r="R88" s="295">
        <f>Q5</f>
        <v>0.22449978268221</v>
      </c>
      <c r="S88" s="299"/>
      <c r="U88" s="326">
        <v>3</v>
      </c>
      <c r="V88" s="327">
        <f t="shared" si="26"/>
        <v>0.0511512298199506</v>
      </c>
      <c r="W88" s="302"/>
    </row>
    <row r="89" spans="2:23">
      <c r="B89" s="260">
        <f t="shared" si="18"/>
        <v>213.793103448276</v>
      </c>
      <c r="C89" s="261">
        <v>0.890000000000001</v>
      </c>
      <c r="D89" s="262">
        <f t="shared" si="19"/>
        <v>101.307966706303</v>
      </c>
      <c r="E89" s="265">
        <f t="shared" si="20"/>
        <v>103.828621542035</v>
      </c>
      <c r="F89" s="272">
        <f t="shared" si="21"/>
        <v>101.918047097337</v>
      </c>
      <c r="G89" s="264"/>
      <c r="H89" s="259"/>
      <c r="I89" s="282">
        <v>-2</v>
      </c>
      <c r="J89" s="287">
        <f t="shared" si="22"/>
        <v>0.5</v>
      </c>
      <c r="K89" s="288">
        <f>J4</f>
        <v>0.0114942528735632</v>
      </c>
      <c r="L89" s="289"/>
      <c r="O89" s="285">
        <f t="shared" si="23"/>
        <v>2</v>
      </c>
      <c r="P89" s="286">
        <f t="shared" si="24"/>
        <v>0.693147180559945</v>
      </c>
      <c r="Q89" s="286">
        <f t="shared" si="25"/>
        <v>1.44269504088896</v>
      </c>
      <c r="R89" s="295">
        <f>Q4</f>
        <v>0.223918623812006</v>
      </c>
      <c r="S89" s="299"/>
      <c r="U89" s="326">
        <v>2</v>
      </c>
      <c r="V89" s="327">
        <f t="shared" si="26"/>
        <v>0.0227302083089143</v>
      </c>
      <c r="W89" s="302"/>
    </row>
    <row r="90" ht="14.75" spans="2:23">
      <c r="B90" s="307">
        <v>100</v>
      </c>
      <c r="C90" s="308">
        <v>0.900000000000001</v>
      </c>
      <c r="D90" s="309">
        <f t="shared" si="19"/>
        <v>100</v>
      </c>
      <c r="E90" s="310">
        <f t="shared" si="20"/>
        <v>100.000000000005</v>
      </c>
      <c r="F90" s="311">
        <f t="shared" si="21"/>
        <v>100</v>
      </c>
      <c r="G90" s="271"/>
      <c r="H90" s="259"/>
      <c r="I90" s="313">
        <v>-1</v>
      </c>
      <c r="J90" s="314">
        <f t="shared" si="22"/>
        <v>1</v>
      </c>
      <c r="K90" s="315">
        <f>J3</f>
        <v>0.0113636363636364</v>
      </c>
      <c r="L90" s="289"/>
      <c r="O90" s="316">
        <v>1.8</v>
      </c>
      <c r="P90" s="317">
        <f t="shared" si="24"/>
        <v>0.587786664902119</v>
      </c>
      <c r="Q90" s="317">
        <f t="shared" si="25"/>
        <v>1.70129752801814</v>
      </c>
      <c r="R90" s="318">
        <f>Q3</f>
        <v>0.223347056841097</v>
      </c>
      <c r="S90" s="299">
        <v>100</v>
      </c>
      <c r="U90" s="328">
        <v>1</v>
      </c>
      <c r="V90" s="329">
        <f t="shared" si="26"/>
        <v>0.00568200162012999</v>
      </c>
      <c r="W90" s="321">
        <v>100</v>
      </c>
    </row>
    <row r="91" spans="22:22">
      <c r="V91" s="330"/>
    </row>
    <row r="92" ht="16.5" spans="2:3">
      <c r="B92" s="240" t="s">
        <v>21</v>
      </c>
      <c r="C92" s="41">
        <f>(10000-100)/87</f>
        <v>113.793103448276</v>
      </c>
    </row>
  </sheetData>
  <mergeCells count="3">
    <mergeCell ref="I1:K1"/>
    <mergeCell ref="O1:R1"/>
    <mergeCell ref="U1:W1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4"/>
  <sheetViews>
    <sheetView workbookViewId="0">
      <pane xSplit="7" ySplit="2" topLeftCell="T37" activePane="bottomRight" state="frozen"/>
      <selection/>
      <selection pane="topRight"/>
      <selection pane="bottomLeft"/>
      <selection pane="bottomRight" activeCell="G51" sqref="G51"/>
    </sheetView>
  </sheetViews>
  <sheetFormatPr defaultColWidth="8.72727272727273" defaultRowHeight="14"/>
  <cols>
    <col min="1" max="1" width="23.7818181818182" style="46" customWidth="1"/>
    <col min="2" max="2" width="14" style="240"/>
    <col min="3" max="3" width="15.2727272727273" style="41" customWidth="1"/>
    <col min="4" max="4" width="12.8181818181818" style="241"/>
    <col min="5" max="6" width="19.6363636363636" style="242" customWidth="1"/>
    <col min="7" max="8" width="12.7272727272727" style="242" customWidth="1"/>
    <col min="9" max="9" width="11.8181818181818" style="41" customWidth="1"/>
    <col min="10" max="10" width="12.9090909090909" style="41" customWidth="1"/>
    <col min="11" max="11" width="10.6363636363636" style="41" customWidth="1"/>
    <col min="12" max="12" width="12.9090909090909" style="46" customWidth="1"/>
    <col min="13" max="14" width="8.72727272727273" style="46" customWidth="1"/>
    <col min="15" max="15" width="10.6363636363636" style="46" customWidth="1"/>
    <col min="16" max="16" width="16.2727272727273" style="111" customWidth="1"/>
    <col min="17" max="18" width="9.54545454545454" style="46" customWidth="1"/>
    <col min="19" max="19" width="12.9090909090909" style="46" customWidth="1"/>
    <col min="20" max="20" width="8.72727272727273" style="46" customWidth="1"/>
    <col min="21" max="21" width="8.72727272727273" style="41"/>
    <col min="22" max="22" width="14.1818181818182" style="41" customWidth="1"/>
    <col min="23" max="23" width="14" style="46"/>
    <col min="24" max="26" width="8.72727272727273" style="46"/>
    <col min="27" max="27" width="12.0909090909091" style="46" customWidth="1"/>
    <col min="28" max="16384" width="8.72727272727273" style="46"/>
  </cols>
  <sheetData>
    <row r="1" ht="17.25" spans="4:27">
      <c r="D1" s="241" t="s">
        <v>1</v>
      </c>
      <c r="E1" s="242" t="s">
        <v>2</v>
      </c>
      <c r="F1" s="243" t="s">
        <v>3</v>
      </c>
      <c r="G1" s="243"/>
      <c r="H1" s="244"/>
      <c r="I1" s="274" t="s">
        <v>4</v>
      </c>
      <c r="J1" s="275"/>
      <c r="K1" s="275"/>
      <c r="O1" s="276" t="s">
        <v>5</v>
      </c>
      <c r="P1" s="41"/>
      <c r="Q1" s="41"/>
      <c r="R1" s="41"/>
      <c r="U1" s="11" t="s">
        <v>6</v>
      </c>
      <c r="W1" s="41"/>
      <c r="Y1" s="46" t="s">
        <v>7</v>
      </c>
      <c r="Z1" s="46" t="s">
        <v>8</v>
      </c>
      <c r="AA1" s="46" t="s">
        <v>9</v>
      </c>
    </row>
    <row r="2" ht="17.25" spans="1:27">
      <c r="A2" s="245" t="s">
        <v>22</v>
      </c>
      <c r="B2" s="246" t="s">
        <v>10</v>
      </c>
      <c r="C2" s="247" t="s">
        <v>11</v>
      </c>
      <c r="D2" s="248" t="s">
        <v>12</v>
      </c>
      <c r="E2" s="249" t="s">
        <v>12</v>
      </c>
      <c r="F2" s="250" t="s">
        <v>12</v>
      </c>
      <c r="G2" s="251" t="s">
        <v>13</v>
      </c>
      <c r="H2" s="244"/>
      <c r="I2" s="277"/>
      <c r="J2" s="278">
        <v>-1</v>
      </c>
      <c r="K2" s="279" t="s">
        <v>14</v>
      </c>
      <c r="O2" s="280"/>
      <c r="P2" s="281" t="s">
        <v>15</v>
      </c>
      <c r="Q2" s="290" t="s">
        <v>16</v>
      </c>
      <c r="R2" s="291" t="s">
        <v>14</v>
      </c>
      <c r="U2" s="292" t="s">
        <v>17</v>
      </c>
      <c r="V2" s="293" t="s">
        <v>18</v>
      </c>
      <c r="W2" s="294"/>
      <c r="Y2" s="46">
        <v>0</v>
      </c>
      <c r="Z2" s="46">
        <v>0</v>
      </c>
      <c r="AA2" s="46">
        <v>88</v>
      </c>
    </row>
    <row r="3" ht="14.75" hidden="1" spans="2:23">
      <c r="B3" s="246"/>
      <c r="C3" s="247"/>
      <c r="D3" s="248"/>
      <c r="E3" s="252">
        <f>R3*($S$3-$S$91)/($R$3-$R$91)+$S$91-$R$91*($S$3-$S$91)/($R$3-$R$91)</f>
        <v>13000</v>
      </c>
      <c r="F3" s="253"/>
      <c r="G3" s="251"/>
      <c r="H3" s="244"/>
      <c r="I3" s="282"/>
      <c r="J3" s="283"/>
      <c r="K3" s="284"/>
      <c r="O3" s="285">
        <v>89</v>
      </c>
      <c r="P3" s="286">
        <f>LN(O3)</f>
        <v>4.48863636973214</v>
      </c>
      <c r="Q3" s="286">
        <f>1/P3</f>
        <v>0.22278480982403</v>
      </c>
      <c r="R3" s="295">
        <f>Q91</f>
        <v>1.70129752801814</v>
      </c>
      <c r="S3" s="46">
        <v>13000</v>
      </c>
      <c r="U3" s="296"/>
      <c r="V3" s="297"/>
      <c r="W3" s="298"/>
    </row>
    <row r="4" ht="14.75" spans="2:23">
      <c r="B4" s="254">
        <f t="shared" ref="B4:B67" si="0">B5+$C$93</f>
        <v>10000</v>
      </c>
      <c r="C4" s="255">
        <v>0.035</v>
      </c>
      <c r="D4" s="256">
        <f>($B$4-$B$91)/($K$4-$K$91)*K4+$B$4-($B$4-$B$91)/($K$4-$K$91)</f>
        <v>10000</v>
      </c>
      <c r="E4" s="252">
        <f>R4*($S$3-$S$91)/($R$3-$R$91)+$S$91-$R$91*($S$3-$S$91)/($R$3-$R$91)</f>
        <v>10743.6974042124</v>
      </c>
      <c r="F4" s="257">
        <f>V4*($W$4-$W$91)/($V$4-$V$91)+$W$4-$V$4*($W$4-$W$91)/($V$4-$V$91)</f>
        <v>10000</v>
      </c>
      <c r="G4" s="258">
        <f>V4*($W$4-$W$21)/($V$4-$V$21)+$W$21-$V$21*($W$4-$W$21)/($V$4-$V$21)</f>
        <v>10000</v>
      </c>
      <c r="H4" s="259"/>
      <c r="I4" s="282">
        <v>-88</v>
      </c>
      <c r="J4" s="287">
        <f>$J$2/I4</f>
        <v>0.0113636363636364</v>
      </c>
      <c r="K4" s="288">
        <f>J91</f>
        <v>1</v>
      </c>
      <c r="L4" s="289"/>
      <c r="O4" s="285">
        <f t="shared" ref="O4:O67" si="1">-I4</f>
        <v>88</v>
      </c>
      <c r="P4" s="286">
        <f>LN(O4)</f>
        <v>4.47733681447821</v>
      </c>
      <c r="Q4" s="286">
        <f>1/P4</f>
        <v>0.223347056841097</v>
      </c>
      <c r="R4" s="295">
        <f>Q90</f>
        <v>1.44269504088896</v>
      </c>
      <c r="S4" s="299">
        <v>10000</v>
      </c>
      <c r="U4" s="300">
        <v>88</v>
      </c>
      <c r="V4" s="301">
        <f>-(($AA$2^2-U4^2)^(1/2))+$AA$2</f>
        <v>88</v>
      </c>
      <c r="W4" s="302">
        <v>10000</v>
      </c>
    </row>
    <row r="5" spans="1:25">
      <c r="A5" s="245"/>
      <c r="B5" s="260">
        <f t="shared" si="0"/>
        <v>9886.20689655173</v>
      </c>
      <c r="C5" s="261">
        <v>0.04</v>
      </c>
      <c r="D5" s="262">
        <f>($B$4-$B$91)/($K$4-$K$91)*K5+$B$4-($B$4-$B$91)/($K$4-$K$91)</f>
        <v>4993.10344827586</v>
      </c>
      <c r="E5" s="252">
        <f t="shared" ref="E5:E36" si="2">R5*($S$3-$S$91)/($R$3-$R$91)+$S$91-$R$91*($S$3-$S$91)/($R$3-$R$91)</f>
        <v>6098.02887565824</v>
      </c>
      <c r="F5" s="263">
        <f>V5*($W$4-$W$91)/($V$4-$V$91)+$W$4-$V$4*($W$4-$W$91)/($V$4-$V$91)</f>
        <v>8511.66878865852</v>
      </c>
      <c r="G5" s="264">
        <f t="shared" ref="G5:G21" si="3">V5*($W$4-$W$21)/($V$4-$V$21)+$W$21-$V$21*($W$4-$W$21)/($V$4-$V$21)</f>
        <v>7709.98403041497</v>
      </c>
      <c r="H5" s="259"/>
      <c r="I5" s="282">
        <v>-87</v>
      </c>
      <c r="J5" s="287">
        <f>$J$2/I5</f>
        <v>0.0114942528735632</v>
      </c>
      <c r="K5" s="288">
        <f>J90</f>
        <v>0.5</v>
      </c>
      <c r="L5" s="289"/>
      <c r="O5" s="285">
        <f t="shared" si="1"/>
        <v>87</v>
      </c>
      <c r="P5" s="286">
        <f t="shared" ref="P4:P67" si="4">LN(O5)</f>
        <v>4.46590811865458</v>
      </c>
      <c r="Q5" s="286">
        <f t="shared" ref="Q4:Q67" si="5">1/P5</f>
        <v>0.223918623812006</v>
      </c>
      <c r="R5" s="295">
        <f>Q89</f>
        <v>0.910239226626837</v>
      </c>
      <c r="S5" s="299"/>
      <c r="U5" s="300">
        <v>87</v>
      </c>
      <c r="V5" s="301">
        <f>-(($AA$2^2-U5^2)^(1/2))+$AA$2</f>
        <v>74.7712434446771</v>
      </c>
      <c r="W5" s="302"/>
      <c r="Y5" s="111">
        <v>1.70129752801814</v>
      </c>
    </row>
    <row r="6" spans="1:25">
      <c r="A6" s="245"/>
      <c r="B6" s="260">
        <f t="shared" si="0"/>
        <v>9772.41379310345</v>
      </c>
      <c r="C6" s="261">
        <v>0.05</v>
      </c>
      <c r="D6" s="262">
        <f>($B$4-$B$91)/($K$4-$K$91)*K6+$B$4-($B$4-$B$91)/($K$4-$K$91)</f>
        <v>3324.13793103448</v>
      </c>
      <c r="E6" s="265">
        <f t="shared" si="2"/>
        <v>4449.95173721561</v>
      </c>
      <c r="F6" s="263">
        <f>V6*($W$4-$W$91)/($V$4-$V$91)+$W$4-$V$4*($W$4-$W$91)/($V$4-$V$91)</f>
        <v>7901.20419758741</v>
      </c>
      <c r="G6" s="264">
        <f t="shared" si="3"/>
        <v>6770.69467615963</v>
      </c>
      <c r="H6" s="259"/>
      <c r="I6" s="282">
        <v>-86</v>
      </c>
      <c r="J6" s="287">
        <f>$J$2/I6</f>
        <v>0.0116279069767442</v>
      </c>
      <c r="K6" s="288">
        <f>J89</f>
        <v>0.333333333333333</v>
      </c>
      <c r="L6" s="289"/>
      <c r="O6" s="285">
        <f t="shared" si="1"/>
        <v>86</v>
      </c>
      <c r="P6" s="286">
        <f t="shared" si="4"/>
        <v>4.45434729625351</v>
      </c>
      <c r="Q6" s="286">
        <f t="shared" si="5"/>
        <v>0.22449978268221</v>
      </c>
      <c r="R6" s="295">
        <f>Q88</f>
        <v>0.721347520444482</v>
      </c>
      <c r="S6" s="299"/>
      <c r="U6" s="300">
        <v>86</v>
      </c>
      <c r="V6" s="301">
        <f>-(($AA$2^2-U6^2)^(1/2))+$AA$2</f>
        <v>69.3452418938224</v>
      </c>
      <c r="W6" s="302"/>
      <c r="Y6" s="111">
        <v>1.44269504088896</v>
      </c>
    </row>
    <row r="7" spans="1:25">
      <c r="A7" s="245"/>
      <c r="B7" s="260">
        <f t="shared" si="0"/>
        <v>9658.62068965518</v>
      </c>
      <c r="C7" s="261">
        <v>0.06</v>
      </c>
      <c r="D7" s="262">
        <f>($B$4-$B$91)/($K$4-$K$91)*K7+$B$4-($B$4-$B$91)/($K$4-$K$91)</f>
        <v>2489.6551724138</v>
      </c>
      <c r="E7" s="265">
        <f t="shared" si="2"/>
        <v>3577.34351272183</v>
      </c>
      <c r="F7" s="263">
        <f>V7*($W$4-$W$91)/($V$4-$V$91)+$W$4-$V$4*($W$4-$W$91)/($V$4-$V$91)</f>
        <v>7436.90771201768</v>
      </c>
      <c r="G7" s="264">
        <f t="shared" si="3"/>
        <v>6056.30640124162</v>
      </c>
      <c r="H7" s="259"/>
      <c r="I7" s="282">
        <v>-85</v>
      </c>
      <c r="J7" s="287">
        <f>$J$2/I7</f>
        <v>0.0117647058823529</v>
      </c>
      <c r="K7" s="288">
        <f>J88</f>
        <v>0.25</v>
      </c>
      <c r="L7" s="289"/>
      <c r="O7" s="285">
        <f t="shared" si="1"/>
        <v>85</v>
      </c>
      <c r="P7" s="286">
        <f t="shared" si="4"/>
        <v>4.44265125649032</v>
      </c>
      <c r="Q7" s="286">
        <f t="shared" si="5"/>
        <v>0.225090816781779</v>
      </c>
      <c r="R7" s="295">
        <f>Q87</f>
        <v>0.621334934559612</v>
      </c>
      <c r="S7" s="299"/>
      <c r="U7" s="300">
        <v>85</v>
      </c>
      <c r="V7" s="301">
        <f>-(($AA$2^2-U7^2)^(1/2))+$AA$2</f>
        <v>65.218428500211</v>
      </c>
      <c r="W7" s="302"/>
      <c r="Y7" s="111">
        <v>0.910239226626837</v>
      </c>
    </row>
    <row r="8" spans="2:25">
      <c r="B8" s="260">
        <f t="shared" si="0"/>
        <v>9544.8275862069</v>
      </c>
      <c r="C8" s="261">
        <v>0.07</v>
      </c>
      <c r="D8" s="262">
        <f>($B$4-$B$91)/($K$4-$K$91)*K8+$B$4-($B$4-$B$91)/($K$4-$K$91)</f>
        <v>1988.96551724138</v>
      </c>
      <c r="E8" s="265">
        <f t="shared" si="2"/>
        <v>3025.7124288147</v>
      </c>
      <c r="F8" s="263">
        <f>V8*($W$4-$W$91)/($V$4-$V$91)+$W$4-$V$4*($W$4-$W$91)/($V$4-$V$91)</f>
        <v>7048.96212085944</v>
      </c>
      <c r="G8" s="264">
        <f t="shared" si="3"/>
        <v>5459.3951812708</v>
      </c>
      <c r="H8" s="259"/>
      <c r="I8" s="282">
        <v>-84</v>
      </c>
      <c r="J8" s="287">
        <f>$J$2/I8</f>
        <v>0.0119047619047619</v>
      </c>
      <c r="K8" s="288">
        <f>J87</f>
        <v>0.2</v>
      </c>
      <c r="L8" s="289"/>
      <c r="O8" s="285">
        <f t="shared" si="1"/>
        <v>84</v>
      </c>
      <c r="P8" s="286">
        <f t="shared" si="4"/>
        <v>4.43081679884331</v>
      </c>
      <c r="Q8" s="286">
        <f t="shared" si="5"/>
        <v>0.225692021448744</v>
      </c>
      <c r="R8" s="295">
        <f>Q86</f>
        <v>0.558110626551247</v>
      </c>
      <c r="S8" s="299"/>
      <c r="U8" s="300">
        <v>84</v>
      </c>
      <c r="V8" s="301">
        <f>-(($AA$2^2-U8^2)^(1/2))+$AA$2</f>
        <v>61.770245902792</v>
      </c>
      <c r="W8" s="302"/>
      <c r="Y8" s="111">
        <v>0.721347520444482</v>
      </c>
    </row>
    <row r="9" spans="1:23">
      <c r="A9" s="245"/>
      <c r="B9" s="260">
        <f t="shared" si="0"/>
        <v>9431.03448275863</v>
      </c>
      <c r="C9" s="261">
        <v>0.08</v>
      </c>
      <c r="D9" s="262">
        <f>($B$4-$B$91)/($K$4-$K$91)*K9+$B$4-($B$4-$B$91)/($K$4-$K$91)</f>
        <v>1655.17241379311</v>
      </c>
      <c r="E9" s="265">
        <f t="shared" si="2"/>
        <v>2639.96095104728</v>
      </c>
      <c r="F9" s="263">
        <f>V9*($W$4-$W$91)/($V$4-$V$91)+$W$4-$V$4*($W$4-$W$91)/($V$4-$V$91)</f>
        <v>6710.24449503483</v>
      </c>
      <c r="G9" s="264">
        <f t="shared" si="3"/>
        <v>4938.22840978373</v>
      </c>
      <c r="H9" s="259"/>
      <c r="I9" s="282">
        <v>-83</v>
      </c>
      <c r="J9" s="287">
        <f>$J$2/I9</f>
        <v>0.0120481927710843</v>
      </c>
      <c r="K9" s="288">
        <f>J86</f>
        <v>0.166666666666667</v>
      </c>
      <c r="L9" s="289"/>
      <c r="O9" s="285">
        <f t="shared" si="1"/>
        <v>83</v>
      </c>
      <c r="P9" s="286">
        <f t="shared" si="4"/>
        <v>4.4188406077966</v>
      </c>
      <c r="Q9" s="286">
        <f t="shared" si="5"/>
        <v>0.226303704694757</v>
      </c>
      <c r="R9" s="295">
        <f>Q85</f>
        <v>0.513898342369751</v>
      </c>
      <c r="S9" s="299"/>
      <c r="U9" s="300">
        <v>83</v>
      </c>
      <c r="V9" s="301">
        <f>-(($AA$2^2-U9^2)^(1/2))+$AA$2</f>
        <v>58.7596169655731</v>
      </c>
      <c r="W9" s="302"/>
    </row>
    <row r="10" spans="1:23">
      <c r="A10" s="245"/>
      <c r="B10" s="260">
        <f t="shared" si="0"/>
        <v>9317.24137931035</v>
      </c>
      <c r="C10" s="261">
        <v>0.09</v>
      </c>
      <c r="D10" s="262">
        <f>($B$4-$B$91)/($K$4-$K$91)*K10+$B$4-($B$4-$B$91)/($K$4-$K$91)</f>
        <v>1416.74876847291</v>
      </c>
      <c r="E10" s="265">
        <f t="shared" si="2"/>
        <v>2352.03651488334</v>
      </c>
      <c r="F10" s="263">
        <f>V10*($W$4-$W$91)/($V$4-$V$91)+$W$4-$V$4*($W$4-$W$91)/($V$4-$V$91)</f>
        <v>6406.8061238373</v>
      </c>
      <c r="G10" s="264">
        <f t="shared" si="3"/>
        <v>4471.34394849444</v>
      </c>
      <c r="H10" s="259"/>
      <c r="I10" s="282">
        <v>-82</v>
      </c>
      <c r="J10" s="287">
        <f>$J$2/I10</f>
        <v>0.0121951219512195</v>
      </c>
      <c r="K10" s="288">
        <f>J85</f>
        <v>0.142857142857143</v>
      </c>
      <c r="L10" s="289"/>
      <c r="O10" s="285">
        <f t="shared" si="1"/>
        <v>82</v>
      </c>
      <c r="P10" s="286">
        <f t="shared" si="4"/>
        <v>4.40671924726425</v>
      </c>
      <c r="Q10" s="286">
        <f t="shared" si="5"/>
        <v>0.226926187916512</v>
      </c>
      <c r="R10" s="295">
        <f>Q84</f>
        <v>0.480898346962988</v>
      </c>
      <c r="S10" s="299"/>
      <c r="U10" s="300">
        <v>82</v>
      </c>
      <c r="V10" s="301">
        <f>-(($AA$2^2-U10^2)^(1/2))+$AA$2</f>
        <v>56.0625611546574</v>
      </c>
      <c r="W10" s="302"/>
    </row>
    <row r="11" spans="2:23">
      <c r="B11" s="260">
        <f t="shared" si="0"/>
        <v>9203.44827586208</v>
      </c>
      <c r="C11" s="261">
        <v>0.1</v>
      </c>
      <c r="D11" s="262">
        <f>($B$4-$B$91)/($K$4-$K$91)*K11+$B$4-($B$4-$B$91)/($K$4-$K$91)</f>
        <v>1237.93103448276</v>
      </c>
      <c r="E11" s="265">
        <f t="shared" si="2"/>
        <v>2127.11747293853</v>
      </c>
      <c r="F11" s="263">
        <f>V11*($W$4-$W$91)/($V$4-$V$91)+$W$4-$V$4*($W$4-$W$91)/($V$4-$V$91)</f>
        <v>6130.33885051212</v>
      </c>
      <c r="G11" s="264">
        <f t="shared" si="3"/>
        <v>4045.9584790789</v>
      </c>
      <c r="H11" s="259"/>
      <c r="I11" s="282">
        <v>-81</v>
      </c>
      <c r="J11" s="287">
        <f>$J$2/I11</f>
        <v>0.0123456790123457</v>
      </c>
      <c r="K11" s="288">
        <f>J84</f>
        <v>0.125</v>
      </c>
      <c r="L11" s="289"/>
      <c r="O11" s="285">
        <f t="shared" si="1"/>
        <v>81</v>
      </c>
      <c r="P11" s="286">
        <f t="shared" si="4"/>
        <v>4.39444915467244</v>
      </c>
      <c r="Q11" s="286">
        <f t="shared" si="5"/>
        <v>0.227559806656709</v>
      </c>
      <c r="R11" s="295">
        <f>Q83</f>
        <v>0.455119613313419</v>
      </c>
      <c r="S11" s="299"/>
      <c r="U11" s="300">
        <v>81</v>
      </c>
      <c r="V11" s="301">
        <f>-(($AA$2^2-U11^2)^(1/2))+$AA$2</f>
        <v>53.6052329561603</v>
      </c>
      <c r="W11" s="302"/>
    </row>
    <row r="12" spans="1:23">
      <c r="A12" s="245"/>
      <c r="B12" s="260">
        <f t="shared" si="0"/>
        <v>9089.6551724138</v>
      </c>
      <c r="C12" s="261">
        <v>0.11</v>
      </c>
      <c r="D12" s="262">
        <f>($B$4-$B$91)/($K$4-$K$91)*K12+$B$4-($B$4-$B$91)/($K$4-$K$91)</f>
        <v>1098.85057471265</v>
      </c>
      <c r="E12" s="265">
        <f t="shared" si="2"/>
        <v>1945.4185319113</v>
      </c>
      <c r="F12" s="263">
        <f>V12*($W$4-$W$91)/($V$4-$V$91)+$W$4-$V$4*($W$4-$W$91)/($V$4-$V$91)</f>
        <v>5875.41555754561</v>
      </c>
      <c r="G12" s="264">
        <f t="shared" si="3"/>
        <v>3653.72158485538</v>
      </c>
      <c r="H12" s="259"/>
      <c r="I12" s="282">
        <v>-80</v>
      </c>
      <c r="J12" s="287">
        <f>$J$2/I12</f>
        <v>0.0125</v>
      </c>
      <c r="K12" s="288">
        <f>J83</f>
        <v>0.111111111111111</v>
      </c>
      <c r="L12" s="289"/>
      <c r="O12" s="285">
        <f t="shared" si="1"/>
        <v>80</v>
      </c>
      <c r="P12" s="286">
        <f t="shared" si="4"/>
        <v>4.38202663467388</v>
      </c>
      <c r="Q12" s="286">
        <f t="shared" si="5"/>
        <v>0.228204911418669</v>
      </c>
      <c r="R12" s="295">
        <f>Q82</f>
        <v>0.434294481903252</v>
      </c>
      <c r="S12" s="299"/>
      <c r="U12" s="300">
        <v>80</v>
      </c>
      <c r="V12" s="301">
        <f>-(($AA$2^2-U12^2)^(1/2))+$AA$2</f>
        <v>51.3393944403533</v>
      </c>
      <c r="W12" s="302"/>
    </row>
    <row r="13" spans="2:23">
      <c r="B13" s="260">
        <f t="shared" si="0"/>
        <v>8975.86206896553</v>
      </c>
      <c r="C13" s="261">
        <v>0.12</v>
      </c>
      <c r="D13" s="262">
        <f>($B$4-$B$91)/($K$4-$K$91)*K13+$B$4-($B$4-$B$91)/($K$4-$K$91)</f>
        <v>987.586206896553</v>
      </c>
      <c r="E13" s="265">
        <f t="shared" si="2"/>
        <v>1794.80706645759</v>
      </c>
      <c r="F13" s="263">
        <f>V13*($W$4-$W$91)/($V$4-$V$91)+$W$4-$V$4*($W$4-$W$91)/($V$4-$V$91)</f>
        <v>5638.25717574544</v>
      </c>
      <c r="G13" s="264">
        <f t="shared" si="3"/>
        <v>3288.81861332272</v>
      </c>
      <c r="H13" s="259"/>
      <c r="I13" s="282">
        <v>-79</v>
      </c>
      <c r="J13" s="287">
        <f>$J$2/I13</f>
        <v>0.0126582278481013</v>
      </c>
      <c r="K13" s="288">
        <f>J82</f>
        <v>0.1</v>
      </c>
      <c r="L13" s="289"/>
      <c r="O13" s="285">
        <f t="shared" si="1"/>
        <v>79</v>
      </c>
      <c r="P13" s="286">
        <f t="shared" si="4"/>
        <v>4.36944785246702</v>
      </c>
      <c r="Q13" s="286">
        <f t="shared" si="5"/>
        <v>0.228861868539155</v>
      </c>
      <c r="R13" s="295">
        <f>Q81</f>
        <v>0.417032391424246</v>
      </c>
      <c r="S13" s="299"/>
      <c r="U13" s="300">
        <v>79</v>
      </c>
      <c r="V13" s="301">
        <f>-(($AA$2^2-U13^2)^(1/2))+$AA$2</f>
        <v>49.2314560500397</v>
      </c>
      <c r="W13" s="302"/>
    </row>
    <row r="14" spans="2:23">
      <c r="B14" s="260">
        <f t="shared" si="0"/>
        <v>8862.06896551725</v>
      </c>
      <c r="C14" s="261">
        <v>0.13</v>
      </c>
      <c r="D14" s="262">
        <f>($B$4-$B$91)/($K$4-$K$91)*K14+$B$4-($B$4-$B$91)/($K$4-$K$91)</f>
        <v>896.551724137931</v>
      </c>
      <c r="E14" s="265">
        <f t="shared" si="2"/>
        <v>1667.39798128105</v>
      </c>
      <c r="F14" s="263">
        <f>V14*($W$4-$W$91)/($V$4-$V$91)+$W$4-$V$4*($W$4-$W$91)/($V$4-$V$91)</f>
        <v>5416.10554900601</v>
      </c>
      <c r="G14" s="264">
        <f t="shared" si="3"/>
        <v>2947.00573657463</v>
      </c>
      <c r="H14" s="259"/>
      <c r="I14" s="282">
        <v>-78</v>
      </c>
      <c r="J14" s="287">
        <f>$J$2/I14</f>
        <v>0.0128205128205128</v>
      </c>
      <c r="K14" s="288">
        <f>J81</f>
        <v>0.0909090909090909</v>
      </c>
      <c r="L14" s="289"/>
      <c r="O14" s="285">
        <f t="shared" si="1"/>
        <v>78</v>
      </c>
      <c r="P14" s="286">
        <f t="shared" si="4"/>
        <v>4.35670882668959</v>
      </c>
      <c r="Q14" s="286">
        <f t="shared" si="5"/>
        <v>0.229531061124377</v>
      </c>
      <c r="R14" s="295">
        <f>Q80</f>
        <v>0.402429604381845</v>
      </c>
      <c r="S14" s="299"/>
      <c r="U14" s="300">
        <v>78</v>
      </c>
      <c r="V14" s="301">
        <f>-(($AA$2^2-U14^2)^(1/2))+$AA$2</f>
        <v>47.2569024250733</v>
      </c>
      <c r="W14" s="302"/>
    </row>
    <row r="15" spans="2:23">
      <c r="B15" s="260">
        <f t="shared" si="0"/>
        <v>8748.27586206898</v>
      </c>
      <c r="C15" s="261">
        <v>0.14</v>
      </c>
      <c r="D15" s="262">
        <f>($B$4-$B$91)/($K$4-$K$91)*K15+$B$4-($B$4-$B$91)/($K$4-$K$91)</f>
        <v>820.689655172415</v>
      </c>
      <c r="E15" s="265">
        <f t="shared" si="2"/>
        <v>1557.82649718712</v>
      </c>
      <c r="F15" s="263">
        <f>V15*($W$4-$W$91)/($V$4-$V$91)+$W$4-$V$4*($W$4-$W$91)/($V$4-$V$91)</f>
        <v>5206.87362552485</v>
      </c>
      <c r="G15" s="264">
        <f t="shared" si="3"/>
        <v>2625.07171915456</v>
      </c>
      <c r="H15" s="259"/>
      <c r="I15" s="282">
        <v>-77</v>
      </c>
      <c r="J15" s="287">
        <f>$J$2/I15</f>
        <v>0.012987012987013</v>
      </c>
      <c r="K15" s="288">
        <f>J80</f>
        <v>0.0833333333333333</v>
      </c>
      <c r="L15" s="289"/>
      <c r="O15" s="285">
        <f t="shared" si="1"/>
        <v>77</v>
      </c>
      <c r="P15" s="286">
        <f t="shared" si="4"/>
        <v>4.34380542185368</v>
      </c>
      <c r="Q15" s="286">
        <f t="shared" si="5"/>
        <v>0.230212890054651</v>
      </c>
      <c r="R15" s="295">
        <f>Q79</f>
        <v>0.38987124525128</v>
      </c>
      <c r="S15" s="299"/>
      <c r="U15" s="300">
        <v>77</v>
      </c>
      <c r="V15" s="301">
        <f>-(($AA$2^2-U15^2)^(1/2))+$AA$2</f>
        <v>45.3971831917184</v>
      </c>
      <c r="W15" s="302"/>
    </row>
    <row r="16" spans="1:23">
      <c r="A16" s="245" t="s">
        <v>23</v>
      </c>
      <c r="B16" s="260">
        <f t="shared" si="0"/>
        <v>8634.4827586207</v>
      </c>
      <c r="C16" s="261">
        <v>0.15</v>
      </c>
      <c r="D16" s="262">
        <f>($B$4-$B$91)/($K$4-$K$91)*K16+$B$4-($B$4-$B$91)/($K$4-$K$91)</f>
        <v>756.498673740054</v>
      </c>
      <c r="E16" s="265">
        <f t="shared" si="2"/>
        <v>1462.30481637693</v>
      </c>
      <c r="F16" s="263">
        <f>V16*($W$4-$W$91)/($V$4-$V$91)+$W$4-$V$4*($W$4-$W$91)/($V$4-$V$91)</f>
        <v>5008.93630811595</v>
      </c>
      <c r="G16" s="264">
        <f t="shared" si="3"/>
        <v>2320.51611057154</v>
      </c>
      <c r="H16" s="259"/>
      <c r="I16" s="282">
        <v>-76</v>
      </c>
      <c r="J16" s="287">
        <f>$J$2/I16</f>
        <v>0.0131578947368421</v>
      </c>
      <c r="K16" s="288">
        <f>J79</f>
        <v>0.0769230769230769</v>
      </c>
      <c r="L16" s="289"/>
      <c r="O16" s="285">
        <f t="shared" si="1"/>
        <v>76</v>
      </c>
      <c r="P16" s="286">
        <f t="shared" si="4"/>
        <v>4.33073334028633</v>
      </c>
      <c r="Q16" s="286">
        <f t="shared" si="5"/>
        <v>0.230907775063769</v>
      </c>
      <c r="R16" s="295">
        <f>Q78</f>
        <v>0.378923181689951</v>
      </c>
      <c r="S16" s="299"/>
      <c r="U16" s="300">
        <v>76</v>
      </c>
      <c r="V16" s="301">
        <f>-(($AA$2^2-U16^2)^(1/2))+$AA$2</f>
        <v>43.6378539743623</v>
      </c>
      <c r="W16" s="302"/>
    </row>
    <row r="17" spans="2:23">
      <c r="B17" s="260">
        <f t="shared" si="0"/>
        <v>8520.68965517243</v>
      </c>
      <c r="C17" s="261">
        <v>0.16</v>
      </c>
      <c r="D17" s="262">
        <f>($B$4-$B$91)/($K$4-$K$91)*K17+$B$4-($B$4-$B$91)/($K$4-$K$91)</f>
        <v>701.477832512317</v>
      </c>
      <c r="E17" s="265">
        <f t="shared" si="2"/>
        <v>1378.07548937848</v>
      </c>
      <c r="F17" s="263">
        <f>V17*($W$4-$W$91)/($V$4-$V$91)+$W$4-$V$4*($W$4-$W$91)/($V$4-$V$91)</f>
        <v>4820.99842227139</v>
      </c>
      <c r="G17" s="264">
        <f t="shared" si="3"/>
        <v>2031.34609478845</v>
      </c>
      <c r="H17" s="259"/>
      <c r="I17" s="282">
        <v>-75</v>
      </c>
      <c r="J17" s="287">
        <f>$J$2/I17</f>
        <v>0.0133333333333333</v>
      </c>
      <c r="K17" s="288">
        <f>J78</f>
        <v>0.0714285714285714</v>
      </c>
      <c r="L17" s="289"/>
      <c r="O17" s="285">
        <f t="shared" si="1"/>
        <v>75</v>
      </c>
      <c r="P17" s="286">
        <f t="shared" si="4"/>
        <v>4.31748811353631</v>
      </c>
      <c r="Q17" s="286">
        <f t="shared" si="5"/>
        <v>0.231616155899717</v>
      </c>
      <c r="R17" s="295">
        <f>Q77</f>
        <v>0.369269373068855</v>
      </c>
      <c r="S17" s="299"/>
      <c r="U17" s="300">
        <v>75</v>
      </c>
      <c r="V17" s="301">
        <f>-(($AA$2^2-U17^2)^(1/2))+$AA$2</f>
        <v>41.9674028540644</v>
      </c>
      <c r="W17" s="302"/>
    </row>
    <row r="18" spans="2:23">
      <c r="B18" s="260">
        <f t="shared" si="0"/>
        <v>8406.89655172415</v>
      </c>
      <c r="C18" s="261">
        <v>0.17</v>
      </c>
      <c r="D18" s="262">
        <f>($B$4-$B$91)/($K$4-$K$91)*K18+$B$4-($B$4-$B$91)/($K$4-$K$91)</f>
        <v>653.793103448277</v>
      </c>
      <c r="E18" s="265">
        <f t="shared" si="2"/>
        <v>1303.07890371721</v>
      </c>
      <c r="F18" s="263">
        <f>V18*($W$4-$W$91)/($V$4-$V$91)+$W$4-$V$4*($W$4-$W$91)/($V$4-$V$91)</f>
        <v>4642.00763917063</v>
      </c>
      <c r="G18" s="264">
        <f t="shared" si="3"/>
        <v>1755.94250949387</v>
      </c>
      <c r="H18" s="259"/>
      <c r="I18" s="282">
        <v>-74</v>
      </c>
      <c r="J18" s="287">
        <f>$J$2/I18</f>
        <v>0.0135135135135135</v>
      </c>
      <c r="K18" s="288">
        <f>J77</f>
        <v>0.0666666666666667</v>
      </c>
      <c r="L18" s="289"/>
      <c r="O18" s="285">
        <f t="shared" si="1"/>
        <v>74</v>
      </c>
      <c r="P18" s="286">
        <f t="shared" si="4"/>
        <v>4.30406509320417</v>
      </c>
      <c r="Q18" s="286">
        <f t="shared" si="5"/>
        <v>0.232338493574117</v>
      </c>
      <c r="R18" s="295">
        <f>Q76</f>
        <v>0.360673760222241</v>
      </c>
      <c r="S18" s="299"/>
      <c r="U18" s="300">
        <v>74</v>
      </c>
      <c r="V18" s="301">
        <f>-(($AA$2^2-U18^2)^(1/2))+$AA$2</f>
        <v>40.3764764008374</v>
      </c>
      <c r="W18" s="302"/>
    </row>
    <row r="19" spans="2:23">
      <c r="B19" s="260">
        <f t="shared" si="0"/>
        <v>8293.10344827588</v>
      </c>
      <c r="C19" s="261">
        <v>0.18</v>
      </c>
      <c r="D19" s="262">
        <f>($B$4-$B$91)/($K$4-$K$91)*K19+$B$4-($B$4-$B$91)/($K$4-$K$91)</f>
        <v>612.068965517243</v>
      </c>
      <c r="E19" s="265">
        <f t="shared" si="2"/>
        <v>1235.74264898882</v>
      </c>
      <c r="F19" s="263">
        <f>V19*($W$4-$W$91)/($V$4-$V$91)+$W$4-$V$4*($W$4-$W$91)/($V$4-$V$91)</f>
        <v>4471.09493966349</v>
      </c>
      <c r="G19" s="264">
        <f t="shared" si="3"/>
        <v>1492.96824120351</v>
      </c>
      <c r="H19" s="259"/>
      <c r="I19" s="282">
        <v>-73</v>
      </c>
      <c r="J19" s="287">
        <f>$J$2/I19</f>
        <v>0.0136986301369863</v>
      </c>
      <c r="K19" s="288">
        <f>J76</f>
        <v>0.0625</v>
      </c>
      <c r="L19" s="289"/>
      <c r="O19" s="285">
        <f t="shared" si="1"/>
        <v>73</v>
      </c>
      <c r="P19" s="286">
        <f t="shared" si="4"/>
        <v>4.29045944114839</v>
      </c>
      <c r="Q19" s="286">
        <f t="shared" si="5"/>
        <v>0.233075271708509</v>
      </c>
      <c r="R19" s="295">
        <f>Q75</f>
        <v>0.352956123864761</v>
      </c>
      <c r="S19" s="299"/>
      <c r="U19" s="300">
        <v>73</v>
      </c>
      <c r="V19" s="301">
        <f>-(($AA$2^2-U19^2)^(1/2))+$AA$2</f>
        <v>38.8573504987775</v>
      </c>
      <c r="W19" s="302"/>
    </row>
    <row r="20" spans="2:23">
      <c r="B20" s="260">
        <f t="shared" si="0"/>
        <v>8179.3103448276</v>
      </c>
      <c r="C20" s="261">
        <v>0.19</v>
      </c>
      <c r="D20" s="262">
        <f>($B$4-$B$91)/($K$4-$K$91)*K20+$B$4-($B$4-$B$91)/($K$4-$K$91)</f>
        <v>575.253549695741</v>
      </c>
      <c r="E20" s="265">
        <f t="shared" si="2"/>
        <v>1174.84341492879</v>
      </c>
      <c r="F20" s="263">
        <f>V20*($W$4-$W$91)/($V$4-$V$91)+$W$4-$V$4*($W$4-$W$91)/($V$4-$V$91)</f>
        <v>4307.53265932587</v>
      </c>
      <c r="G20" s="264">
        <f t="shared" si="3"/>
        <v>1241.30367142183</v>
      </c>
      <c r="H20" s="259"/>
      <c r="I20" s="282">
        <v>-72</v>
      </c>
      <c r="J20" s="287">
        <f>$J$2/I20</f>
        <v>0.0138888888888889</v>
      </c>
      <c r="K20" s="288">
        <f>J75</f>
        <v>0.0588235294117647</v>
      </c>
      <c r="L20" s="289"/>
      <c r="O20" s="285">
        <f t="shared" si="1"/>
        <v>72</v>
      </c>
      <c r="P20" s="286">
        <f t="shared" si="4"/>
        <v>4.27666611901606</v>
      </c>
      <c r="Q20" s="286">
        <f t="shared" si="5"/>
        <v>0.233826997986477</v>
      </c>
      <c r="R20" s="295">
        <f>Q74</f>
        <v>0.345976256261194</v>
      </c>
      <c r="S20" s="299"/>
      <c r="U20" s="300">
        <v>72</v>
      </c>
      <c r="V20" s="301">
        <f>-(($AA$2^2-U20^2)^(1/2))+$AA$2</f>
        <v>37.4035574373059</v>
      </c>
      <c r="W20" s="302"/>
    </row>
    <row r="21" ht="14.75" spans="1:23">
      <c r="A21" s="266" t="s">
        <v>19</v>
      </c>
      <c r="B21" s="267">
        <f t="shared" si="0"/>
        <v>8065.51724137932</v>
      </c>
      <c r="C21" s="268">
        <v>0.2</v>
      </c>
      <c r="D21" s="269">
        <f>($B$4-$B$91)/($K$4-$K$91)*K21+$B$4-($B$4-$B$91)/($K$4-$K$91)</f>
        <v>542.528735632184</v>
      </c>
      <c r="E21" s="269">
        <f t="shared" si="2"/>
        <v>1119.41372716622</v>
      </c>
      <c r="F21" s="270">
        <f>V21*($W$4-$W$91)/($V$4-$V$91)+$W$4-$V$4*($W$4-$W$91)/($V$4-$V$91)</f>
        <v>4150.70415229433</v>
      </c>
      <c r="G21" s="271">
        <f t="shared" si="3"/>
        <v>1000</v>
      </c>
      <c r="H21" s="259"/>
      <c r="I21" s="282">
        <v>-71</v>
      </c>
      <c r="J21" s="287">
        <f>$J$2/I21</f>
        <v>0.0140845070422535</v>
      </c>
      <c r="K21" s="288">
        <f>J74</f>
        <v>0.0555555555555556</v>
      </c>
      <c r="L21" s="289"/>
      <c r="O21" s="285">
        <f t="shared" si="1"/>
        <v>71</v>
      </c>
      <c r="P21" s="286">
        <f t="shared" si="4"/>
        <v>4.26267987704132</v>
      </c>
      <c r="Q21" s="286">
        <f t="shared" si="5"/>
        <v>0.234594205721611</v>
      </c>
      <c r="R21" s="295">
        <f>Q73</f>
        <v>0.339623271895109</v>
      </c>
      <c r="S21" s="299"/>
      <c r="U21" s="300">
        <v>71</v>
      </c>
      <c r="V21" s="301">
        <f>-(($AA$2^2-U21^2)^(1/2))+$AA$2</f>
        <v>36.0096162737762</v>
      </c>
      <c r="W21" s="302">
        <v>1000</v>
      </c>
    </row>
    <row r="22" spans="2:23">
      <c r="B22" s="260">
        <f t="shared" si="0"/>
        <v>7951.72413793105</v>
      </c>
      <c r="C22" s="261">
        <v>0.21</v>
      </c>
      <c r="D22" s="262">
        <f>($B$4-$B$91)/($K$4-$K$91)*K22+$B$4-($B$4-$B$91)/($K$4-$K$91)</f>
        <v>513.248638838477</v>
      </c>
      <c r="E22" s="265">
        <f t="shared" si="2"/>
        <v>1068.6773232422</v>
      </c>
      <c r="F22" s="272">
        <f>V22*($W$4-$W$91)/($V$4-$V$91)+$W$4-$V$4*($W$4-$W$91)/($V$4-$V$91)</f>
        <v>4000.08136436416</v>
      </c>
      <c r="G22" s="258">
        <f>V22*($W$22-$W$51)/($V$22-$V$51)+$W$51-$V$51*($W$22-$W$51)/($V$22-$V$51)</f>
        <v>800</v>
      </c>
      <c r="H22" s="259"/>
      <c r="I22" s="282">
        <v>-70</v>
      </c>
      <c r="J22" s="287">
        <f>$J$2/I22</f>
        <v>0.0142857142857143</v>
      </c>
      <c r="K22" s="288">
        <f>J73</f>
        <v>0.0526315789473684</v>
      </c>
      <c r="L22" s="289"/>
      <c r="O22" s="285">
        <f t="shared" si="1"/>
        <v>70</v>
      </c>
      <c r="P22" s="286">
        <f t="shared" si="4"/>
        <v>4.24849524204936</v>
      </c>
      <c r="Q22" s="286">
        <f t="shared" si="5"/>
        <v>0.235377455552387</v>
      </c>
      <c r="R22" s="295">
        <f>Q72</f>
        <v>0.333808200695334</v>
      </c>
      <c r="S22" s="299"/>
      <c r="U22" s="303">
        <v>70</v>
      </c>
      <c r="V22" s="304">
        <f>-(($AA$2^2-U22^2)^(1/2))+$AA$2</f>
        <v>34.6708334961065</v>
      </c>
      <c r="W22" s="302">
        <v>800</v>
      </c>
    </row>
    <row r="23" spans="2:23">
      <c r="B23" s="260">
        <f t="shared" si="0"/>
        <v>7837.93103448277</v>
      </c>
      <c r="C23" s="261">
        <v>0.22</v>
      </c>
      <c r="D23" s="262">
        <f>($B$4-$B$91)/($K$4-$K$91)*K23+$B$4-($B$4-$B$91)/($K$4-$K$91)</f>
        <v>486.896551724139</v>
      </c>
      <c r="E23" s="265">
        <f t="shared" si="2"/>
        <v>1022.00335269987</v>
      </c>
      <c r="F23" s="272">
        <f>V23*($W$4-$W$91)/($V$4-$V$91)+$W$4-$V$4*($W$4-$W$91)/($V$4-$V$91)</f>
        <v>3855.20792984563</v>
      </c>
      <c r="G23" s="264">
        <f t="shared" ref="G23:G51" si="6">V23*($W$22-$W$51)/($V$22-$V$51)+$W$51-$V$51*($W$22-$W$51)/($V$22-$V$51)</f>
        <v>784.255680951317</v>
      </c>
      <c r="H23" s="259"/>
      <c r="I23" s="282">
        <v>-69</v>
      </c>
      <c r="J23" s="287">
        <f>$J$2/I23</f>
        <v>0.0144927536231884</v>
      </c>
      <c r="K23" s="288">
        <f>J72</f>
        <v>0.05</v>
      </c>
      <c r="L23" s="289"/>
      <c r="O23" s="285">
        <f t="shared" si="1"/>
        <v>69</v>
      </c>
      <c r="P23" s="286">
        <f t="shared" si="4"/>
        <v>4.23410650459726</v>
      </c>
      <c r="Q23" s="286">
        <f t="shared" si="5"/>
        <v>0.23617733727629</v>
      </c>
      <c r="R23" s="295">
        <f>Q71</f>
        <v>0.328458738753051</v>
      </c>
      <c r="S23" s="299"/>
      <c r="U23" s="303">
        <v>69</v>
      </c>
      <c r="V23" s="304">
        <f>-(($AA$2^2-U23^2)^(1/2))+$AA$2</f>
        <v>33.3831527823145</v>
      </c>
      <c r="W23" s="302"/>
    </row>
    <row r="24" spans="2:23">
      <c r="B24" s="260">
        <f t="shared" si="0"/>
        <v>7724.13793103449</v>
      </c>
      <c r="C24" s="261">
        <v>0.23</v>
      </c>
      <c r="D24" s="262">
        <f>($B$4-$B$91)/($K$4-$K$91)*K24+$B$4-($B$4-$B$91)/($K$4-$K$91)</f>
        <v>463.05418719212</v>
      </c>
      <c r="E24" s="265">
        <f t="shared" si="2"/>
        <v>978.873264259125</v>
      </c>
      <c r="F24" s="272">
        <f>V24*($W$4-$W$91)/($V$4-$V$91)+$W$4-$V$4*($W$4-$W$91)/($V$4-$V$91)</f>
        <v>3715.6862134731</v>
      </c>
      <c r="G24" s="264">
        <f t="shared" si="6"/>
        <v>769.092967206803</v>
      </c>
      <c r="H24" s="259"/>
      <c r="I24" s="282">
        <v>-68</v>
      </c>
      <c r="J24" s="287">
        <f>$J$2/I24</f>
        <v>0.0147058823529412</v>
      </c>
      <c r="K24" s="288">
        <f>J71</f>
        <v>0.0476190476190476</v>
      </c>
      <c r="L24" s="289"/>
      <c r="O24" s="285">
        <f t="shared" si="1"/>
        <v>68</v>
      </c>
      <c r="P24" s="286">
        <f t="shared" si="4"/>
        <v>4.21950770517611</v>
      </c>
      <c r="Q24" s="286">
        <f t="shared" si="5"/>
        <v>0.236994471836914</v>
      </c>
      <c r="R24" s="295">
        <f>Q70</f>
        <v>0.323515453148673</v>
      </c>
      <c r="S24" s="299"/>
      <c r="U24" s="303">
        <v>68</v>
      </c>
      <c r="V24" s="304">
        <f>-(($AA$2^2-U24^2)^(1/2))+$AA$2</f>
        <v>32.1430398249242</v>
      </c>
      <c r="W24" s="302"/>
    </row>
    <row r="25" spans="2:23">
      <c r="B25" s="260">
        <f t="shared" si="0"/>
        <v>7610.34482758622</v>
      </c>
      <c r="C25" s="261">
        <v>0.24</v>
      </c>
      <c r="D25" s="262">
        <f>($B$4-$B$91)/($K$4-$K$91)*K25+$B$4-($B$4-$B$91)/($K$4-$K$91)</f>
        <v>441.379310344828</v>
      </c>
      <c r="E25" s="265">
        <f t="shared" si="2"/>
        <v>938.856436516778</v>
      </c>
      <c r="F25" s="272">
        <f>V25*($W$4-$W$91)/($V$4-$V$91)+$W$4-$V$4*($W$4-$W$91)/($V$4-$V$91)</f>
        <v>3581.16722600206</v>
      </c>
      <c r="G25" s="264">
        <f t="shared" si="6"/>
        <v>754.473931882014</v>
      </c>
      <c r="H25" s="259"/>
      <c r="I25" s="282">
        <v>-67</v>
      </c>
      <c r="J25" s="287">
        <f>$J$2/I25</f>
        <v>0.0149253731343284</v>
      </c>
      <c r="K25" s="288">
        <f>J70</f>
        <v>0.0454545454545455</v>
      </c>
      <c r="L25" s="289"/>
      <c r="O25" s="285">
        <f t="shared" si="1"/>
        <v>67</v>
      </c>
      <c r="P25" s="286">
        <f t="shared" si="4"/>
        <v>4.20469261939097</v>
      </c>
      <c r="Q25" s="286">
        <f t="shared" si="5"/>
        <v>0.237829513479358</v>
      </c>
      <c r="R25" s="295">
        <f>Q69</f>
        <v>0.318928988903801</v>
      </c>
      <c r="S25" s="299"/>
      <c r="U25" s="303">
        <v>67</v>
      </c>
      <c r="V25" s="304">
        <f>-(($AA$2^2-U25^2)^(1/2))+$AA$2</f>
        <v>30.9473926976164</v>
      </c>
      <c r="W25" s="302"/>
    </row>
    <row r="26" spans="2:23">
      <c r="B26" s="260">
        <f t="shared" si="0"/>
        <v>7496.55172413794</v>
      </c>
      <c r="C26" s="261">
        <v>0.25</v>
      </c>
      <c r="D26" s="262">
        <f>($B$4-$B$91)/($K$4-$K$91)*K26+$B$4-($B$4-$B$91)/($K$4-$K$91)</f>
        <v>421.589205397302</v>
      </c>
      <c r="E26" s="265">
        <f t="shared" si="2"/>
        <v>901.591955493499</v>
      </c>
      <c r="F26" s="272">
        <f>V26*($W$4-$W$91)/($V$4-$V$91)+$W$4-$V$4*($W$4-$W$91)/($V$4-$V$91)</f>
        <v>3451.34267009743</v>
      </c>
      <c r="G26" s="264">
        <f t="shared" si="6"/>
        <v>740.365070341531</v>
      </c>
      <c r="H26" s="259"/>
      <c r="I26" s="282">
        <v>-66</v>
      </c>
      <c r="J26" s="287">
        <f>$J$2/I26</f>
        <v>0.0151515151515152</v>
      </c>
      <c r="K26" s="288">
        <f>J69</f>
        <v>0.0434782608695652</v>
      </c>
      <c r="L26" s="289"/>
      <c r="O26" s="285">
        <f t="shared" si="1"/>
        <v>66</v>
      </c>
      <c r="P26" s="286">
        <f t="shared" si="4"/>
        <v>4.18965474202643</v>
      </c>
      <c r="Q26" s="286">
        <f t="shared" si="5"/>
        <v>0.23868315209103</v>
      </c>
      <c r="R26" s="295">
        <f>Q68</f>
        <v>0.314657980444125</v>
      </c>
      <c r="S26" s="299"/>
      <c r="U26" s="303">
        <v>66</v>
      </c>
      <c r="V26" s="304">
        <f>-(($AA$2^2-U26^2)^(1/2))+$AA$2</f>
        <v>29.793471156579</v>
      </c>
      <c r="W26" s="302"/>
    </row>
    <row r="27" spans="2:23">
      <c r="B27" s="260">
        <f t="shared" si="0"/>
        <v>7382.75862068967</v>
      </c>
      <c r="C27" s="261">
        <v>0.26</v>
      </c>
      <c r="D27" s="262">
        <f>($B$4-$B$91)/($K$4-$K$91)*K27+$B$4-($B$4-$B$91)/($K$4-$K$91)</f>
        <v>403.448275862069</v>
      </c>
      <c r="E27" s="265">
        <f t="shared" si="2"/>
        <v>866.774791470323</v>
      </c>
      <c r="F27" s="272">
        <f>V27*($W$4-$W$91)/($V$4-$V$91)+$W$4-$V$4*($W$4-$W$91)/($V$4-$V$91)</f>
        <v>3325.93859038281</v>
      </c>
      <c r="G27" s="264">
        <f t="shared" si="6"/>
        <v>726.736610109362</v>
      </c>
      <c r="H27" s="259"/>
      <c r="I27" s="282">
        <v>-65</v>
      </c>
      <c r="J27" s="287">
        <f>$J$2/I27</f>
        <v>0.0153846153846154</v>
      </c>
      <c r="K27" s="288">
        <f>J68</f>
        <v>0.0416666666666667</v>
      </c>
      <c r="L27" s="289"/>
      <c r="O27" s="285">
        <f t="shared" si="1"/>
        <v>65</v>
      </c>
      <c r="P27" s="286">
        <f t="shared" si="4"/>
        <v>4.17438726989564</v>
      </c>
      <c r="Q27" s="286">
        <f t="shared" si="5"/>
        <v>0.239556115747019</v>
      </c>
      <c r="R27" s="295">
        <f>Q67</f>
        <v>0.310667467279806</v>
      </c>
      <c r="S27" s="299"/>
      <c r="U27" s="303">
        <v>65</v>
      </c>
      <c r="V27" s="304">
        <f>-(($AA$2^2-U27^2)^(1/2))+$AA$2</f>
        <v>28.6788402001444</v>
      </c>
      <c r="W27" s="302"/>
    </row>
    <row r="28" spans="2:23">
      <c r="B28" s="260">
        <f t="shared" si="0"/>
        <v>7268.96551724139</v>
      </c>
      <c r="C28" s="261">
        <v>0.27</v>
      </c>
      <c r="D28" s="262">
        <f>($B$4-$B$91)/($K$4-$K$91)*K28+$B$4-($B$4-$B$91)/($K$4-$K$91)</f>
        <v>386.758620689656</v>
      </c>
      <c r="E28" s="265">
        <f t="shared" si="2"/>
        <v>834.145175663107</v>
      </c>
      <c r="F28" s="272">
        <f>V28*($W$4-$W$91)/($V$4-$V$91)+$W$4-$V$4*($W$4-$W$91)/($V$4-$V$91)</f>
        <v>3204.71024862705</v>
      </c>
      <c r="G28" s="264">
        <f t="shared" si="6"/>
        <v>713.561953922817</v>
      </c>
      <c r="H28" s="259"/>
      <c r="I28" s="282">
        <v>-64</v>
      </c>
      <c r="J28" s="287">
        <f>$J$2/I28</f>
        <v>0.015625</v>
      </c>
      <c r="K28" s="288">
        <f>J67</f>
        <v>0.04</v>
      </c>
      <c r="L28" s="289"/>
      <c r="O28" s="285">
        <f t="shared" si="1"/>
        <v>64</v>
      </c>
      <c r="P28" s="286">
        <f t="shared" si="4"/>
        <v>4.15888308335967</v>
      </c>
      <c r="Q28" s="286">
        <f t="shared" si="5"/>
        <v>0.240449173481494</v>
      </c>
      <c r="R28" s="295">
        <f>Q66</f>
        <v>0.306927676430135</v>
      </c>
      <c r="S28" s="299"/>
      <c r="U28" s="303">
        <v>64</v>
      </c>
      <c r="V28" s="304">
        <f>-(($AA$2^2-U28^2)^(1/2))+$AA$2</f>
        <v>27.601324517834</v>
      </c>
      <c r="W28" s="302"/>
    </row>
    <row r="29" spans="2:23">
      <c r="B29" s="260">
        <f t="shared" si="0"/>
        <v>7155.17241379311</v>
      </c>
      <c r="C29" s="261">
        <v>0.28</v>
      </c>
      <c r="D29" s="262">
        <f>($B$4-$B$91)/($K$4-$K$91)*K29+$B$4-($B$4-$B$91)/($K$4-$K$91)</f>
        <v>371.352785145889</v>
      </c>
      <c r="E29" s="265">
        <f t="shared" si="2"/>
        <v>803.480338698623</v>
      </c>
      <c r="F29" s="272">
        <f>V29*($W$4-$W$91)/($V$4-$V$91)+$W$4-$V$4*($W$4-$W$91)/($V$4-$V$91)</f>
        <v>3087.43794662171</v>
      </c>
      <c r="G29" s="264">
        <f t="shared" si="6"/>
        <v>700.817225777994</v>
      </c>
      <c r="H29" s="259"/>
      <c r="I29" s="282">
        <v>-63</v>
      </c>
      <c r="J29" s="287">
        <f>$J$2/I29</f>
        <v>0.0158730158730159</v>
      </c>
      <c r="K29" s="288">
        <f>J66</f>
        <v>0.0384615384615385</v>
      </c>
      <c r="L29" s="289"/>
      <c r="O29" s="285">
        <f t="shared" si="1"/>
        <v>63</v>
      </c>
      <c r="P29" s="286">
        <f t="shared" si="4"/>
        <v>4.14313472639153</v>
      </c>
      <c r="Q29" s="286">
        <f t="shared" si="5"/>
        <v>0.241363138309275</v>
      </c>
      <c r="R29" s="295">
        <f>Q65</f>
        <v>0.303413075542279</v>
      </c>
      <c r="S29" s="299"/>
      <c r="U29" s="303">
        <v>63</v>
      </c>
      <c r="V29" s="304">
        <f>-(($AA$2^2-U29^2)^(1/2))+$AA$2</f>
        <v>26.5589713627775</v>
      </c>
      <c r="W29" s="302"/>
    </row>
    <row r="30" spans="2:23">
      <c r="B30" s="260">
        <f t="shared" si="0"/>
        <v>7041.37931034484</v>
      </c>
      <c r="C30" s="261">
        <v>0.29</v>
      </c>
      <c r="D30" s="262">
        <f>($B$4-$B$91)/($K$4-$K$91)*K30+$B$4-($B$4-$B$91)/($K$4-$K$91)</f>
        <v>357.088122605364</v>
      </c>
      <c r="E30" s="265">
        <f t="shared" si="2"/>
        <v>774.588015816038</v>
      </c>
      <c r="F30" s="272">
        <f>V30*($W$4-$W$91)/($V$4-$V$91)+$W$4-$V$4*($W$4-$W$91)/($V$4-$V$91)</f>
        <v>2973.92359069338</v>
      </c>
      <c r="G30" s="264">
        <f t="shared" si="6"/>
        <v>688.48089757344</v>
      </c>
      <c r="H30" s="259"/>
      <c r="I30" s="282">
        <v>-62</v>
      </c>
      <c r="J30" s="287">
        <f>$J$2/I30</f>
        <v>0.0161290322580645</v>
      </c>
      <c r="K30" s="288">
        <f>J65</f>
        <v>0.037037037037037</v>
      </c>
      <c r="L30" s="289"/>
      <c r="O30" s="285">
        <f t="shared" si="1"/>
        <v>62</v>
      </c>
      <c r="P30" s="286">
        <f t="shared" si="4"/>
        <v>4.12713438504509</v>
      </c>
      <c r="Q30" s="286">
        <f t="shared" si="5"/>
        <v>0.242298870524681</v>
      </c>
      <c r="R30" s="295">
        <f>Q64</f>
        <v>0.300101628500413</v>
      </c>
      <c r="S30" s="299"/>
      <c r="U30" s="303">
        <v>62</v>
      </c>
      <c r="V30" s="304">
        <f>-(($AA$2^2-U30^2)^(1/2))+$AA$2</f>
        <v>25.550020016016</v>
      </c>
      <c r="W30" s="302"/>
    </row>
    <row r="31" spans="2:23">
      <c r="B31" s="260">
        <f t="shared" si="0"/>
        <v>6927.58620689656</v>
      </c>
      <c r="C31" s="261">
        <v>0.3</v>
      </c>
      <c r="D31" s="262">
        <f>($B$4-$B$91)/($K$4-$K$91)*K31+$B$4-($B$4-$B$91)/($K$4-$K$91)</f>
        <v>343.84236453202</v>
      </c>
      <c r="E31" s="265">
        <f t="shared" si="2"/>
        <v>747.301289944561</v>
      </c>
      <c r="F31" s="272">
        <f>V31*($W$4-$W$91)/($V$4-$V$91)+$W$4-$V$4*($W$4-$W$91)/($V$4-$V$91)</f>
        <v>2863.98784278343</v>
      </c>
      <c r="G31" s="264">
        <f t="shared" si="6"/>
        <v>676.53347949985</v>
      </c>
      <c r="H31" s="259"/>
      <c r="I31" s="282">
        <v>-61</v>
      </c>
      <c r="J31" s="287">
        <f>$J$2/I31</f>
        <v>0.0163934426229508</v>
      </c>
      <c r="K31" s="288">
        <f>J64</f>
        <v>0.0357142857142857</v>
      </c>
      <c r="L31" s="289"/>
      <c r="O31" s="285">
        <f t="shared" si="1"/>
        <v>61</v>
      </c>
      <c r="P31" s="286">
        <f t="shared" si="4"/>
        <v>4.11087386417331</v>
      </c>
      <c r="Q31" s="286">
        <f t="shared" si="5"/>
        <v>0.243257281308265</v>
      </c>
      <c r="R31" s="295">
        <f>Q63</f>
        <v>0.29697420437337</v>
      </c>
      <c r="S31" s="299"/>
      <c r="U31" s="303">
        <v>61</v>
      </c>
      <c r="V31" s="304">
        <f>-(($AA$2^2-U31^2)^(1/2))+$AA$2</f>
        <v>24.5728764644021</v>
      </c>
      <c r="W31" s="302"/>
    </row>
    <row r="32" spans="2:23">
      <c r="B32" s="260">
        <f t="shared" si="0"/>
        <v>6813.79310344828</v>
      </c>
      <c r="C32" s="261">
        <v>0.31</v>
      </c>
      <c r="D32" s="262">
        <f>($B$4-$B$91)/($K$4-$K$91)*K32+$B$4-($B$4-$B$91)/($K$4-$K$91)</f>
        <v>331.510107015458</v>
      </c>
      <c r="E32" s="265">
        <f t="shared" si="2"/>
        <v>721.474459381374</v>
      </c>
      <c r="F32" s="272">
        <f>V32*($W$4-$W$91)/($V$4-$V$91)+$W$4-$V$4*($W$4-$W$91)/($V$4-$V$91)</f>
        <v>2757.46773998289</v>
      </c>
      <c r="G32" s="264">
        <f t="shared" si="6"/>
        <v>664.957261339744</v>
      </c>
      <c r="H32" s="259"/>
      <c r="I32" s="282">
        <v>-60</v>
      </c>
      <c r="J32" s="287">
        <f>$J$2/I32</f>
        <v>0.0166666666666667</v>
      </c>
      <c r="K32" s="288">
        <f>J63</f>
        <v>0.0344827586206897</v>
      </c>
      <c r="L32" s="289"/>
      <c r="O32" s="285">
        <f t="shared" si="1"/>
        <v>60</v>
      </c>
      <c r="P32" s="286">
        <f t="shared" si="4"/>
        <v>4.0943445622221</v>
      </c>
      <c r="Q32" s="286">
        <f t="shared" si="5"/>
        <v>0.244239336675972</v>
      </c>
      <c r="R32" s="295">
        <f>Q62</f>
        <v>0.294014103795206</v>
      </c>
      <c r="S32" s="299"/>
      <c r="U32" s="303">
        <v>60</v>
      </c>
      <c r="V32" s="304">
        <f>-(($AA$2^2-U32^2)^(1/2))+$AA$2</f>
        <v>23.6260922422757</v>
      </c>
      <c r="W32" s="302"/>
    </row>
    <row r="33" spans="2:23">
      <c r="B33" s="260">
        <f t="shared" si="0"/>
        <v>6700.00000000001</v>
      </c>
      <c r="C33" s="261">
        <v>0.32</v>
      </c>
      <c r="D33" s="262">
        <f>($B$4-$B$91)/($K$4-$K$91)*K33+$B$4-($B$4-$B$91)/($K$4-$K$91)</f>
        <v>320</v>
      </c>
      <c r="E33" s="265">
        <f t="shared" si="2"/>
        <v>696.979698345516</v>
      </c>
      <c r="F33" s="272">
        <f>V33*($W$4-$W$91)/($V$4-$V$91)+$W$4-$V$4*($W$4-$W$91)/($V$4-$V$91)</f>
        <v>2654.21469155593</v>
      </c>
      <c r="G33" s="264">
        <f t="shared" si="6"/>
        <v>653.73609479126</v>
      </c>
      <c r="H33" s="259"/>
      <c r="I33" s="282">
        <v>-59</v>
      </c>
      <c r="J33" s="287">
        <f>$J$2/I33</f>
        <v>0.0169491525423729</v>
      </c>
      <c r="K33" s="288">
        <f>J62</f>
        <v>0.0333333333333333</v>
      </c>
      <c r="L33" s="289"/>
      <c r="O33" s="285">
        <f t="shared" si="1"/>
        <v>59</v>
      </c>
      <c r="P33" s="286">
        <f t="shared" si="4"/>
        <v>4.07753744390572</v>
      </c>
      <c r="Q33" s="286">
        <f t="shared" si="5"/>
        <v>0.24524606180983</v>
      </c>
      <c r="R33" s="295">
        <f>Q61</f>
        <v>0.291206676219962</v>
      </c>
      <c r="S33" s="299"/>
      <c r="U33" s="303">
        <v>59</v>
      </c>
      <c r="V33" s="304">
        <f>-(($AA$2^2-U33^2)^(1/2))+$AA$2</f>
        <v>22.7083466283783</v>
      </c>
      <c r="W33" s="302"/>
    </row>
    <row r="34" spans="2:23">
      <c r="B34" s="260">
        <f t="shared" si="0"/>
        <v>6586.20689655173</v>
      </c>
      <c r="C34" s="261">
        <v>0.33</v>
      </c>
      <c r="D34" s="262">
        <f>($B$4-$B$91)/($K$4-$K$91)*K34+$B$4-($B$4-$B$91)/($K$4-$K$91)</f>
        <v>309.232480533927</v>
      </c>
      <c r="E34" s="265">
        <f t="shared" si="2"/>
        <v>673.704337017529</v>
      </c>
      <c r="F34" s="272">
        <f>V34*($W$4-$W$91)/($V$4-$V$91)+$W$4-$V$4*($W$4-$W$91)/($V$4-$V$91)</f>
        <v>2554.09278267347</v>
      </c>
      <c r="G34" s="264">
        <f t="shared" si="6"/>
        <v>642.855209124075</v>
      </c>
      <c r="H34" s="259"/>
      <c r="I34" s="282">
        <v>-58</v>
      </c>
      <c r="J34" s="287">
        <f>$J$2/I34</f>
        <v>0.0172413793103448</v>
      </c>
      <c r="K34" s="288">
        <f>J61</f>
        <v>0.032258064516129</v>
      </c>
      <c r="L34" s="289"/>
      <c r="O34" s="285">
        <f t="shared" si="1"/>
        <v>58</v>
      </c>
      <c r="P34" s="286">
        <f t="shared" si="4"/>
        <v>4.06044301054642</v>
      </c>
      <c r="Q34" s="286">
        <f t="shared" si="5"/>
        <v>0.246278545814494</v>
      </c>
      <c r="R34" s="295">
        <f>Q60</f>
        <v>0.288539008177793</v>
      </c>
      <c r="S34" s="299"/>
      <c r="U34" s="303">
        <v>58</v>
      </c>
      <c r="V34" s="304">
        <f>-(($AA$2^2-U34^2)^(1/2))+$AA$2</f>
        <v>21.8184315689028</v>
      </c>
      <c r="W34" s="302"/>
    </row>
    <row r="35" spans="2:23">
      <c r="B35" s="260">
        <f t="shared" si="0"/>
        <v>6472.41379310346</v>
      </c>
      <c r="C35" s="261">
        <v>0.34</v>
      </c>
      <c r="D35" s="262">
        <f>($B$4-$B$91)/($K$4-$K$91)*K35+$B$4-($B$4-$B$91)/($K$4-$K$91)</f>
        <v>299.137931034484</v>
      </c>
      <c r="E35" s="265">
        <f t="shared" si="2"/>
        <v>651.548629930318</v>
      </c>
      <c r="F35" s="272">
        <f>V35*($W$4-$W$91)/($V$4-$V$91)+$W$4-$V$4*($W$4-$W$91)/($V$4-$V$91)</f>
        <v>2456.97732926409</v>
      </c>
      <c r="G35" s="264">
        <f t="shared" si="6"/>
        <v>632.301054125842</v>
      </c>
      <c r="H35" s="259"/>
      <c r="I35" s="282">
        <v>-57</v>
      </c>
      <c r="J35" s="287">
        <f>$J$2/I35</f>
        <v>0.0175438596491228</v>
      </c>
      <c r="K35" s="288">
        <f>J60</f>
        <v>0.03125</v>
      </c>
      <c r="L35" s="289"/>
      <c r="O35" s="285">
        <f t="shared" si="1"/>
        <v>57</v>
      </c>
      <c r="P35" s="286">
        <f t="shared" si="4"/>
        <v>4.04305126783455</v>
      </c>
      <c r="Q35" s="286">
        <f t="shared" si="5"/>
        <v>0.247337946950051</v>
      </c>
      <c r="R35" s="295">
        <f>Q59</f>
        <v>0.285999667502674</v>
      </c>
      <c r="S35" s="299"/>
      <c r="U35" s="303">
        <v>57</v>
      </c>
      <c r="V35" s="304">
        <f>-(($AA$2^2-U35^2)^(1/2))+$AA$2</f>
        <v>20.9552388325531</v>
      </c>
      <c r="W35" s="302"/>
    </row>
    <row r="36" spans="2:23">
      <c r="B36" s="260">
        <f t="shared" si="0"/>
        <v>6358.62068965518</v>
      </c>
      <c r="C36" s="261">
        <v>0.35</v>
      </c>
      <c r="D36" s="262">
        <f>($B$4-$B$91)/($K$4-$K$91)*K36+$B$4-($B$4-$B$91)/($K$4-$K$91)</f>
        <v>289.655172413793</v>
      </c>
      <c r="E36" s="265">
        <f t="shared" si="2"/>
        <v>630.423912545102</v>
      </c>
      <c r="F36" s="272">
        <f>V36*($W$4-$W$91)/($V$4-$V$91)+$W$4-$V$4*($W$4-$W$91)/($V$4-$V$91)</f>
        <v>2362.75363993311</v>
      </c>
      <c r="G36" s="264">
        <f t="shared" si="6"/>
        <v>622.061165552059</v>
      </c>
      <c r="H36" s="259"/>
      <c r="I36" s="282">
        <v>-56</v>
      </c>
      <c r="J36" s="287">
        <f>$J$2/I36</f>
        <v>0.0178571428571429</v>
      </c>
      <c r="K36" s="288">
        <f>J59</f>
        <v>0.0303030303030303</v>
      </c>
      <c r="L36" s="289"/>
      <c r="O36" s="285">
        <f t="shared" si="1"/>
        <v>56</v>
      </c>
      <c r="P36" s="286">
        <f t="shared" si="4"/>
        <v>4.02535169073515</v>
      </c>
      <c r="Q36" s="286">
        <f t="shared" si="5"/>
        <v>0.248425498398469</v>
      </c>
      <c r="R36" s="295">
        <f>Q58</f>
        <v>0.283578492051333</v>
      </c>
      <c r="S36" s="299"/>
      <c r="U36" s="303">
        <v>56</v>
      </c>
      <c r="V36" s="304">
        <f>-(($AA$2^2-U36^2)^(1/2))+$AA$2</f>
        <v>20.1177490060914</v>
      </c>
      <c r="W36" s="302"/>
    </row>
    <row r="37" spans="2:23">
      <c r="B37" s="260">
        <f t="shared" si="0"/>
        <v>6244.8275862069</v>
      </c>
      <c r="C37" s="261">
        <v>0.36</v>
      </c>
      <c r="D37" s="262">
        <f>($B$4-$B$91)/($K$4-$K$91)*K37+$B$4-($B$4-$B$91)/($K$4-$K$91)</f>
        <v>280.730223123734</v>
      </c>
      <c r="E37" s="265">
        <f t="shared" ref="E37:E68" si="7">R37*($S$3-$S$91)/($R$3-$R$91)+$S$91-$R$91*($S$3-$S$91)/($R$3-$R$91)</f>
        <v>610.251068790714</v>
      </c>
      <c r="F37" s="272">
        <f>V37*($W$4-$W$91)/($V$4-$V$91)+$W$4-$V$4*($W$4-$W$91)/($V$4-$V$91)</f>
        <v>2271.31594976272</v>
      </c>
      <c r="G37" s="264">
        <f t="shared" si="6"/>
        <v>612.12404925533</v>
      </c>
      <c r="H37" s="259"/>
      <c r="I37" s="282">
        <v>-55</v>
      </c>
      <c r="J37" s="287">
        <f>$J$2/I37</f>
        <v>0.0181818181818182</v>
      </c>
      <c r="K37" s="288">
        <f>J58</f>
        <v>0.0294117647058824</v>
      </c>
      <c r="L37" s="289"/>
      <c r="O37" s="285">
        <f t="shared" si="1"/>
        <v>55</v>
      </c>
      <c r="P37" s="286">
        <f t="shared" si="4"/>
        <v>4.00733318523247</v>
      </c>
      <c r="Q37" s="286">
        <f t="shared" si="5"/>
        <v>0.249542514629212</v>
      </c>
      <c r="R37" s="295">
        <f>Q57</f>
        <v>0.281266414062728</v>
      </c>
      <c r="S37" s="299"/>
      <c r="U37" s="303">
        <v>55</v>
      </c>
      <c r="V37" s="304">
        <f>-(($AA$2^2-U37^2)^(1/2))+$AA$2</f>
        <v>19.3050220176176</v>
      </c>
      <c r="W37" s="302"/>
    </row>
    <row r="38" spans="2:23">
      <c r="B38" s="260">
        <f t="shared" si="0"/>
        <v>6131.03448275863</v>
      </c>
      <c r="C38" s="261">
        <v>0.37</v>
      </c>
      <c r="D38" s="262">
        <f>($B$4-$B$91)/($K$4-$K$91)*K38+$B$4-($B$4-$B$91)/($K$4-$K$91)</f>
        <v>272.315270935962</v>
      </c>
      <c r="E38" s="265">
        <f t="shared" si="7"/>
        <v>590.959249516754</v>
      </c>
      <c r="F38" s="272">
        <f>V38*($W$4-$W$91)/($V$4-$V$91)+$W$4-$V$4*($W$4-$W$91)/($V$4-$V$91)</f>
        <v>2182.56649767026</v>
      </c>
      <c r="G38" s="264">
        <f t="shared" si="6"/>
        <v>602.479080916011</v>
      </c>
      <c r="H38" s="259"/>
      <c r="I38" s="282">
        <v>-54</v>
      </c>
      <c r="J38" s="287">
        <f>$J$2/I38</f>
        <v>0.0185185185185185</v>
      </c>
      <c r="K38" s="288">
        <f>J57</f>
        <v>0.0285714285714286</v>
      </c>
      <c r="L38" s="289"/>
      <c r="O38" s="285">
        <f t="shared" si="1"/>
        <v>54</v>
      </c>
      <c r="P38" s="286">
        <f t="shared" si="4"/>
        <v>3.98898404656427</v>
      </c>
      <c r="Q38" s="286">
        <f t="shared" si="5"/>
        <v>0.250690398438997</v>
      </c>
      <c r="R38" s="295">
        <f>Q56</f>
        <v>0.279055313275624</v>
      </c>
      <c r="S38" s="299"/>
      <c r="U38" s="303">
        <v>54</v>
      </c>
      <c r="V38" s="304">
        <f>-(($AA$2^2-U38^2)^(1/2))+$AA$2</f>
        <v>18.5161889358392</v>
      </c>
      <c r="W38" s="302"/>
    </row>
    <row r="39" spans="2:23">
      <c r="B39" s="260">
        <f t="shared" si="0"/>
        <v>6017.24137931035</v>
      </c>
      <c r="C39" s="261">
        <v>0.38</v>
      </c>
      <c r="D39" s="262">
        <f>($B$4-$B$91)/($K$4-$K$91)*K39+$B$4-($B$4-$B$91)/($K$4-$K$91)</f>
        <v>264.367816091955</v>
      </c>
      <c r="E39" s="265">
        <f t="shared" si="7"/>
        <v>572.48479478589</v>
      </c>
      <c r="F39" s="272">
        <f>V39*($W$4-$W$91)/($V$4-$V$91)+$W$4-$V$4*($W$4-$W$91)/($V$4-$V$91)</f>
        <v>2096.41472436583</v>
      </c>
      <c r="G39" s="264">
        <f t="shared" si="6"/>
        <v>593.116418879161</v>
      </c>
      <c r="H39" s="259"/>
      <c r="I39" s="282">
        <v>-53</v>
      </c>
      <c r="J39" s="287">
        <f>$J$2/I39</f>
        <v>0.0188679245283019</v>
      </c>
      <c r="K39" s="288">
        <f>J56</f>
        <v>0.0277777777777778</v>
      </c>
      <c r="L39" s="289"/>
      <c r="O39" s="285">
        <f t="shared" si="1"/>
        <v>53</v>
      </c>
      <c r="P39" s="286">
        <f t="shared" si="4"/>
        <v>3.97029191355212</v>
      </c>
      <c r="Q39" s="286">
        <f t="shared" si="5"/>
        <v>0.2518706487517</v>
      </c>
      <c r="R39" s="295">
        <f>Q55</f>
        <v>0.276937893408857</v>
      </c>
      <c r="S39" s="299"/>
      <c r="U39" s="303">
        <v>53</v>
      </c>
      <c r="V39" s="304">
        <f>-(($AA$2^2-U39^2)^(1/2))+$AA$2</f>
        <v>17.7504448412661</v>
      </c>
      <c r="W39" s="302"/>
    </row>
    <row r="40" spans="2:23">
      <c r="B40" s="260">
        <f t="shared" si="0"/>
        <v>5903.44827586207</v>
      </c>
      <c r="C40" s="261">
        <v>0.39</v>
      </c>
      <c r="D40" s="262">
        <f>($B$4-$B$91)/($K$4-$K$91)*K40+$B$4-($B$4-$B$91)/($K$4-$K$91)</f>
        <v>256.849953401677</v>
      </c>
      <c r="E40" s="265">
        <f t="shared" si="7"/>
        <v>554.770322821061</v>
      </c>
      <c r="F40" s="272">
        <f>V40*($W$4-$W$91)/($V$4-$V$91)+$W$4-$V$4*($W$4-$W$91)/($V$4-$V$91)</f>
        <v>2012.77657217396</v>
      </c>
      <c r="G40" s="264">
        <f t="shared" si="6"/>
        <v>584.026928061693</v>
      </c>
      <c r="H40" s="259"/>
      <c r="I40" s="282">
        <v>-52</v>
      </c>
      <c r="J40" s="287">
        <f>$J$2/I40</f>
        <v>0.0192307692307692</v>
      </c>
      <c r="K40" s="288">
        <f>J55</f>
        <v>0.027027027027027</v>
      </c>
      <c r="L40" s="289"/>
      <c r="O40" s="285">
        <f t="shared" si="1"/>
        <v>52</v>
      </c>
      <c r="P40" s="286">
        <f t="shared" si="4"/>
        <v>3.95124371858143</v>
      </c>
      <c r="Q40" s="286">
        <f t="shared" si="5"/>
        <v>0.253084869277317</v>
      </c>
      <c r="R40" s="295">
        <f>Q54</f>
        <v>0.274907577742494</v>
      </c>
      <c r="S40" s="299"/>
      <c r="U40" s="303">
        <v>52</v>
      </c>
      <c r="V40" s="304">
        <f>-(($AA$2^2-U40^2)^(1/2))+$AA$2</f>
        <v>17.0070426028046</v>
      </c>
      <c r="W40" s="302"/>
    </row>
    <row r="41" spans="2:23">
      <c r="B41" s="260">
        <f t="shared" si="0"/>
        <v>5789.6551724138</v>
      </c>
      <c r="C41" s="261">
        <v>0.4</v>
      </c>
      <c r="D41" s="262">
        <f>($B$4-$B$91)/($K$4-$K$91)*K41+$B$4-($B$4-$B$91)/($K$4-$K$91)</f>
        <v>249.7277676951</v>
      </c>
      <c r="E41" s="265">
        <f t="shared" si="7"/>
        <v>537.763956025885</v>
      </c>
      <c r="F41" s="272">
        <f>V41*($W$4-$W$91)/($V$4-$V$91)+$W$4-$V$4*($W$4-$W$91)/($V$4-$V$91)</f>
        <v>1931.57387133504</v>
      </c>
      <c r="G41" s="264">
        <f t="shared" si="6"/>
        <v>575.20211325785</v>
      </c>
      <c r="H41" s="259"/>
      <c r="I41" s="282">
        <v>-51</v>
      </c>
      <c r="J41" s="287">
        <f>$J$2/I41</f>
        <v>0.0196078431372549</v>
      </c>
      <c r="K41" s="288">
        <f>J54</f>
        <v>0.0263157894736842</v>
      </c>
      <c r="L41" s="289"/>
      <c r="O41" s="285">
        <f t="shared" si="1"/>
        <v>51</v>
      </c>
      <c r="P41" s="286">
        <f t="shared" si="4"/>
        <v>3.93182563272433</v>
      </c>
      <c r="Q41" s="286">
        <f t="shared" si="5"/>
        <v>0.254334778144042</v>
      </c>
      <c r="R41" s="295">
        <f>Q53</f>
        <v>0.272958420409397</v>
      </c>
      <c r="S41" s="299"/>
      <c r="U41" s="303">
        <v>51</v>
      </c>
      <c r="V41" s="304">
        <f>-(($AA$2^2-U41^2)^(1/2))+$AA$2</f>
        <v>16.285287423012</v>
      </c>
      <c r="W41" s="302"/>
    </row>
    <row r="42" spans="2:23">
      <c r="B42" s="260">
        <f t="shared" si="0"/>
        <v>5675.86206896552</v>
      </c>
      <c r="C42" s="261">
        <v>0.41</v>
      </c>
      <c r="D42" s="262">
        <f>($B$4-$B$91)/($K$4-$K$91)*K42+$B$4-($B$4-$B$91)/($K$4-$K$91)</f>
        <v>242.970822281168</v>
      </c>
      <c r="E42" s="265">
        <f t="shared" si="7"/>
        <v>521.418660386286</v>
      </c>
      <c r="F42" s="272">
        <f>V42*($W$4-$W$91)/($V$4-$V$91)+$W$4-$V$4*($W$4-$W$91)/($V$4-$V$91)</f>
        <v>1852.73380008043</v>
      </c>
      <c r="G42" s="264">
        <f t="shared" si="6"/>
        <v>566.63406046212</v>
      </c>
      <c r="H42" s="259"/>
      <c r="I42" s="282">
        <v>-50</v>
      </c>
      <c r="J42" s="287">
        <f>$J$2/I42</f>
        <v>0.02</v>
      </c>
      <c r="K42" s="288">
        <f>J53</f>
        <v>0.0256410256410256</v>
      </c>
      <c r="L42" s="289"/>
      <c r="O42" s="285">
        <f t="shared" si="1"/>
        <v>50</v>
      </c>
      <c r="P42" s="286">
        <f t="shared" si="4"/>
        <v>3.91202300542815</v>
      </c>
      <c r="Q42" s="286">
        <f t="shared" si="5"/>
        <v>0.255622218635331</v>
      </c>
      <c r="R42" s="295">
        <f>Q52</f>
        <v>0.271085030681817</v>
      </c>
      <c r="S42" s="299"/>
      <c r="U42" s="303">
        <v>50</v>
      </c>
      <c r="V42" s="304">
        <f>-(($AA$2^2-U42^2)^(1/2))+$AA$2</f>
        <v>15.5845320390733</v>
      </c>
      <c r="W42" s="302"/>
    </row>
    <row r="43" spans="2:23">
      <c r="B43" s="260">
        <f t="shared" si="0"/>
        <v>5562.06896551725</v>
      </c>
      <c r="C43" s="261">
        <v>0.42</v>
      </c>
      <c r="D43" s="262">
        <f>($B$4-$B$91)/($K$4-$K$91)*K43+$B$4-($B$4-$B$91)/($K$4-$K$91)</f>
        <v>236.551724137931</v>
      </c>
      <c r="E43" s="265">
        <f t="shared" si="7"/>
        <v>505.691679158019</v>
      </c>
      <c r="F43" s="272">
        <f>V43*($W$4-$W$91)/($V$4-$V$91)+$W$4-$V$4*($W$4-$W$91)/($V$4-$V$91)</f>
        <v>1776.18840792796</v>
      </c>
      <c r="G43" s="264">
        <f t="shared" si="6"/>
        <v>558.315385062725</v>
      </c>
      <c r="H43" s="259"/>
      <c r="I43" s="282">
        <v>-49</v>
      </c>
      <c r="J43" s="287">
        <f>$J$2/I43</f>
        <v>0.0204081632653061</v>
      </c>
      <c r="K43" s="288">
        <f>J52</f>
        <v>0.025</v>
      </c>
      <c r="L43" s="289"/>
      <c r="O43" s="285">
        <f t="shared" si="1"/>
        <v>49</v>
      </c>
      <c r="P43" s="286">
        <f t="shared" si="4"/>
        <v>3.89182029811063</v>
      </c>
      <c r="Q43" s="286">
        <f t="shared" si="5"/>
        <v>0.256949171184875</v>
      </c>
      <c r="R43" s="295">
        <f>Q51</f>
        <v>0.269282508064391</v>
      </c>
      <c r="S43" s="299"/>
      <c r="U43" s="303">
        <v>49</v>
      </c>
      <c r="V43" s="304">
        <f>-(($AA$2^2-U43^2)^(1/2))+$AA$2</f>
        <v>14.904172485702</v>
      </c>
      <c r="W43" s="302"/>
    </row>
    <row r="44" spans="2:23">
      <c r="B44" s="260">
        <f t="shared" si="0"/>
        <v>5448.27586206897</v>
      </c>
      <c r="C44" s="261">
        <v>0.43</v>
      </c>
      <c r="D44" s="262">
        <f>($B$4-$B$91)/($K$4-$K$91)*K44+$B$4-($B$4-$B$91)/($K$4-$K$91)</f>
        <v>230.445752733391</v>
      </c>
      <c r="E44" s="265">
        <f t="shared" si="7"/>
        <v>490.544045357343</v>
      </c>
      <c r="F44" s="272">
        <f>V44*($W$4-$W$91)/($V$4-$V$91)+$W$4-$V$4*($W$4-$W$91)/($V$4-$V$91)</f>
        <v>1701.8741933878</v>
      </c>
      <c r="G44" s="264">
        <f t="shared" si="6"/>
        <v>550.239185948229</v>
      </c>
      <c r="H44" s="259"/>
      <c r="I44" s="282">
        <v>-48</v>
      </c>
      <c r="J44" s="287">
        <f>$J$2/I44</f>
        <v>0.0208333333333333</v>
      </c>
      <c r="K44" s="288">
        <f>J51</f>
        <v>0.024390243902439</v>
      </c>
      <c r="L44" s="289"/>
      <c r="O44" s="285">
        <f t="shared" si="1"/>
        <v>48</v>
      </c>
      <c r="P44" s="286">
        <f t="shared" si="4"/>
        <v>3.87120101090789</v>
      </c>
      <c r="Q44" s="286">
        <f t="shared" si="5"/>
        <v>0.258317766807329</v>
      </c>
      <c r="R44" s="295">
        <f>Q50</f>
        <v>0.267546386419054</v>
      </c>
      <c r="S44" s="299"/>
      <c r="U44" s="303">
        <v>48</v>
      </c>
      <c r="V44" s="304">
        <f>-(($AA$2^2-U44^2)^(1/2))+$AA$2</f>
        <v>14.2436443416569</v>
      </c>
      <c r="W44" s="302"/>
    </row>
    <row r="45" spans="2:23">
      <c r="B45" s="260">
        <f t="shared" si="0"/>
        <v>5334.48275862069</v>
      </c>
      <c r="C45" s="261">
        <v>0.44</v>
      </c>
      <c r="D45" s="262">
        <f>($B$4-$B$91)/($K$4-$K$91)*K45+$B$4-($B$4-$B$91)/($K$4-$K$91)</f>
        <v>224.630541871922</v>
      </c>
      <c r="E45" s="265">
        <f t="shared" si="7"/>
        <v>475.940160429942</v>
      </c>
      <c r="F45" s="272">
        <f>V45*($W$4-$W$91)/($V$4-$V$91)+$W$4-$V$4*($W$4-$W$91)/($V$4-$V$91)</f>
        <v>1629.73172868715</v>
      </c>
      <c r="G45" s="264">
        <f t="shared" si="6"/>
        <v>542.399004723974</v>
      </c>
      <c r="H45" s="259"/>
      <c r="I45" s="282">
        <v>-47</v>
      </c>
      <c r="J45" s="287">
        <f>$J$2/I45</f>
        <v>0.0212765957446809</v>
      </c>
      <c r="K45" s="288">
        <f>J50</f>
        <v>0.0238095238095238</v>
      </c>
      <c r="L45" s="289"/>
      <c r="O45" s="285">
        <f t="shared" si="1"/>
        <v>47</v>
      </c>
      <c r="P45" s="286">
        <f t="shared" si="4"/>
        <v>3.85014760171006</v>
      </c>
      <c r="Q45" s="286">
        <f t="shared" si="5"/>
        <v>0.259730302172271</v>
      </c>
      <c r="R45" s="295">
        <f>Q49</f>
        <v>0.265872585674852</v>
      </c>
      <c r="S45" s="299"/>
      <c r="U45" s="303">
        <v>47</v>
      </c>
      <c r="V45" s="304">
        <f>-(($AA$2^2-U45^2)^(1/2))+$AA$2</f>
        <v>13.6024193941765</v>
      </c>
      <c r="W45" s="302"/>
    </row>
    <row r="46" spans="2:23">
      <c r="B46" s="260">
        <f t="shared" si="0"/>
        <v>5220.68965517242</v>
      </c>
      <c r="C46" s="261">
        <v>0.45</v>
      </c>
      <c r="D46" s="262">
        <f>($B$4-$B$91)/($K$4-$K$91)*K46+$B$4-($B$4-$B$91)/($K$4-$K$91)</f>
        <v>219.085805934243</v>
      </c>
      <c r="E46" s="265">
        <f t="shared" si="7"/>
        <v>461.847428748272</v>
      </c>
      <c r="F46" s="272">
        <f>V46*($W$4-$W$91)/($V$4-$V$91)+$W$4-$V$4*($W$4-$W$91)/($V$4-$V$91)</f>
        <v>1559.70532528348</v>
      </c>
      <c r="G46" s="264">
        <f t="shared" si="6"/>
        <v>534.78878936128</v>
      </c>
      <c r="H46" s="259"/>
      <c r="I46" s="282">
        <v>-46</v>
      </c>
      <c r="J46" s="287">
        <f>$J$2/I46</f>
        <v>0.0217391304347826</v>
      </c>
      <c r="K46" s="288">
        <f>J49</f>
        <v>0.0232558139534884</v>
      </c>
      <c r="L46" s="289"/>
      <c r="O46" s="285">
        <f t="shared" si="1"/>
        <v>46</v>
      </c>
      <c r="P46" s="286">
        <f t="shared" si="4"/>
        <v>3.82864139648909</v>
      </c>
      <c r="Q46" s="286">
        <f t="shared" si="5"/>
        <v>0.261189256564224</v>
      </c>
      <c r="R46" s="295">
        <f>Q48</f>
        <v>0.264257369936445</v>
      </c>
      <c r="S46" s="299"/>
      <c r="U46" s="303">
        <v>46</v>
      </c>
      <c r="V46" s="304">
        <f>-(($AA$2^2-U46^2)^(1/2))+$AA$2</f>
        <v>12.9800026659558</v>
      </c>
      <c r="W46" s="302"/>
    </row>
    <row r="47" spans="2:23">
      <c r="B47" s="260">
        <f t="shared" si="0"/>
        <v>5106.89655172414</v>
      </c>
      <c r="C47" s="261">
        <v>0.46</v>
      </c>
      <c r="D47" s="262">
        <f>($B$4-$B$91)/($K$4-$K$91)*K47+$B$4-($B$4-$B$91)/($K$4-$K$91)</f>
        <v>213.793103448277</v>
      </c>
      <c r="E47" s="265">
        <f t="shared" si="7"/>
        <v>448.235939409247</v>
      </c>
      <c r="F47" s="272">
        <f>V47*($W$4-$W$91)/($V$4-$V$91)+$W$4-$V$4*($W$4-$W$91)/($V$4-$V$91)</f>
        <v>1491.74273489173</v>
      </c>
      <c r="G47" s="264">
        <f t="shared" si="6"/>
        <v>527.40286170616</v>
      </c>
      <c r="H47" s="259"/>
      <c r="I47" s="282">
        <v>-45</v>
      </c>
      <c r="J47" s="287">
        <f>$J$2/I47</f>
        <v>0.0222222222222222</v>
      </c>
      <c r="K47" s="288">
        <f>J48</f>
        <v>0.0227272727272727</v>
      </c>
      <c r="L47" s="289"/>
      <c r="O47" s="285">
        <f t="shared" si="1"/>
        <v>45</v>
      </c>
      <c r="P47" s="286">
        <f t="shared" si="4"/>
        <v>3.80666248977032</v>
      </c>
      <c r="Q47" s="286">
        <f t="shared" si="5"/>
        <v>0.262697311013863</v>
      </c>
      <c r="R47" s="295">
        <f>Q47</f>
        <v>0.262697311013863</v>
      </c>
      <c r="S47" s="299"/>
      <c r="U47" s="303">
        <v>45</v>
      </c>
      <c r="V47" s="304">
        <f>-(($AA$2^2-U47^2)^(1/2))+$AA$2</f>
        <v>12.3759297577815</v>
      </c>
      <c r="W47" s="302"/>
    </row>
    <row r="48" spans="2:23">
      <c r="B48" s="260">
        <f t="shared" si="0"/>
        <v>4993.10344827586</v>
      </c>
      <c r="C48" s="261">
        <v>0.47</v>
      </c>
      <c r="D48" s="262">
        <f>($B$4-$B$91)/($K$4-$K$91)*K48+$B$4-($B$4-$B$91)/($K$4-$K$91)</f>
        <v>208.735632183909</v>
      </c>
      <c r="E48" s="265">
        <f t="shared" si="7"/>
        <v>435.078188271264</v>
      </c>
      <c r="F48" s="272">
        <f>V48*($W$4-$W$91)/($V$4-$V$91)+$W$4-$V$4*($W$4-$W$91)/($V$4-$V$91)</f>
        <v>1425.79488154117</v>
      </c>
      <c r="G48" s="264">
        <f t="shared" si="6"/>
        <v>520.235888360234</v>
      </c>
      <c r="H48" s="259"/>
      <c r="I48" s="282">
        <v>-44</v>
      </c>
      <c r="J48" s="287">
        <f>$J$2/I48</f>
        <v>0.0227272727272727</v>
      </c>
      <c r="K48" s="288">
        <f>J47</f>
        <v>0.0222222222222222</v>
      </c>
      <c r="L48" s="289"/>
      <c r="O48" s="285">
        <f t="shared" si="1"/>
        <v>44</v>
      </c>
      <c r="P48" s="286">
        <f t="shared" si="4"/>
        <v>3.78418963391826</v>
      </c>
      <c r="Q48" s="286">
        <f t="shared" si="5"/>
        <v>0.264257369936445</v>
      </c>
      <c r="R48" s="295">
        <f>Q46</f>
        <v>0.261189256564224</v>
      </c>
      <c r="S48" s="299"/>
      <c r="U48" s="303">
        <v>44</v>
      </c>
      <c r="V48" s="304">
        <f>-(($AA$2^2-U48^2)^(1/2))+$AA$2</f>
        <v>11.7897644669694</v>
      </c>
      <c r="W48" s="302"/>
    </row>
    <row r="49" spans="2:23">
      <c r="B49" s="260">
        <f t="shared" si="0"/>
        <v>4879.31034482759</v>
      </c>
      <c r="C49" s="261">
        <v>0.48</v>
      </c>
      <c r="D49" s="262">
        <f>($B$4-$B$91)/($K$4-$K$91)*K49+$B$4-($B$4-$B$91)/($K$4-$K$91)</f>
        <v>203.898050974514</v>
      </c>
      <c r="E49" s="265">
        <f t="shared" si="7"/>
        <v>422.3488343573</v>
      </c>
      <c r="F49" s="272">
        <f>V49*($W$4-$W$91)/($V$4-$V$91)+$W$4-$V$4*($W$4-$W$91)/($V$4-$V$91)</f>
        <v>1361.81562083432</v>
      </c>
      <c r="G49" s="264">
        <f t="shared" si="6"/>
        <v>513.282854517866</v>
      </c>
      <c r="H49" s="259"/>
      <c r="I49" s="282">
        <v>-43</v>
      </c>
      <c r="J49" s="287">
        <f>$J$2/I49</f>
        <v>0.0232558139534884</v>
      </c>
      <c r="K49" s="288">
        <f>J46</f>
        <v>0.0217391304347826</v>
      </c>
      <c r="L49" s="289"/>
      <c r="O49" s="285">
        <f t="shared" si="1"/>
        <v>43</v>
      </c>
      <c r="P49" s="286">
        <f t="shared" si="4"/>
        <v>3.76120011569356</v>
      </c>
      <c r="Q49" s="286">
        <f t="shared" si="5"/>
        <v>0.265872585674852</v>
      </c>
      <c r="R49" s="295">
        <f>Q45</f>
        <v>0.259730302172271</v>
      </c>
      <c r="S49" s="299"/>
      <c r="U49" s="303">
        <v>43</v>
      </c>
      <c r="V49" s="304">
        <f>-(($AA$2^2-U49^2)^(1/2))+$AA$2</f>
        <v>11.2210966475816</v>
      </c>
      <c r="W49" s="302"/>
    </row>
    <row r="50" spans="2:23">
      <c r="B50" s="260">
        <f t="shared" si="0"/>
        <v>4765.51724137931</v>
      </c>
      <c r="C50" s="261">
        <v>0.49</v>
      </c>
      <c r="D50" s="262">
        <f>($B$4-$B$91)/($K$4-$K$91)*K50+$B$4-($B$4-$B$91)/($K$4-$K$91)</f>
        <v>199.266324284667</v>
      </c>
      <c r="E50" s="265">
        <f t="shared" si="7"/>
        <v>410.024485717257</v>
      </c>
      <c r="F50" s="272">
        <f>V50*($W$4-$W$91)/($V$4-$V$91)+$W$4-$V$4*($W$4-$W$91)/($V$4-$V$91)</f>
        <v>1299.76152312845</v>
      </c>
      <c r="G50" s="264">
        <f t="shared" si="6"/>
        <v>506.539040403108</v>
      </c>
      <c r="H50" s="259"/>
      <c r="I50" s="282">
        <v>-42</v>
      </c>
      <c r="J50" s="287">
        <f>$J$2/I50</f>
        <v>0.0238095238095238</v>
      </c>
      <c r="K50" s="288">
        <f>J45</f>
        <v>0.0212765957446809</v>
      </c>
      <c r="L50" s="289"/>
      <c r="O50" s="285">
        <f t="shared" si="1"/>
        <v>42</v>
      </c>
      <c r="P50" s="286">
        <f t="shared" si="4"/>
        <v>3.73766961828337</v>
      </c>
      <c r="Q50" s="286">
        <f t="shared" si="5"/>
        <v>0.267546386419054</v>
      </c>
      <c r="R50" s="295">
        <f>Q44</f>
        <v>0.258317766807329</v>
      </c>
      <c r="S50" s="299"/>
      <c r="U50" s="303">
        <v>42</v>
      </c>
      <c r="V50" s="304">
        <f>-(($AA$2^2-U50^2)^(1/2))+$AA$2</f>
        <v>10.6695402832752</v>
      </c>
      <c r="W50" s="302"/>
    </row>
    <row r="51" ht="14.75" spans="1:23">
      <c r="A51" s="266" t="s">
        <v>20</v>
      </c>
      <c r="B51" s="267">
        <f t="shared" si="0"/>
        <v>4651.72413793104</v>
      </c>
      <c r="C51" s="268">
        <v>0.5</v>
      </c>
      <c r="D51" s="269">
        <f>($B$4-$B$91)/($K$4-$K$91)*K51+$B$4-($B$4-$B$91)/($K$4-$K$91)</f>
        <v>194.827586206897</v>
      </c>
      <c r="E51" s="269">
        <f t="shared" si="7"/>
        <v>398.083510633043</v>
      </c>
      <c r="F51" s="273">
        <f>V51*($W$4-$W$91)/($V$4-$V$91)+$W$4-$V$4*($W$4-$W$91)/($V$4-$V$91)</f>
        <v>1239.59167781952</v>
      </c>
      <c r="G51" s="271">
        <f t="shared" si="6"/>
        <v>500</v>
      </c>
      <c r="H51" s="259"/>
      <c r="I51" s="282">
        <v>-41</v>
      </c>
      <c r="J51" s="287">
        <f>$J$2/I51</f>
        <v>0.024390243902439</v>
      </c>
      <c r="K51" s="288">
        <f>J44</f>
        <v>0.0208333333333333</v>
      </c>
      <c r="L51" s="289"/>
      <c r="O51" s="285">
        <f t="shared" si="1"/>
        <v>41</v>
      </c>
      <c r="P51" s="286">
        <f t="shared" si="4"/>
        <v>3.71357206670431</v>
      </c>
      <c r="Q51" s="286">
        <f t="shared" si="5"/>
        <v>0.269282508064391</v>
      </c>
      <c r="R51" s="295">
        <f>Q43</f>
        <v>0.256949171184875</v>
      </c>
      <c r="S51" s="299"/>
      <c r="U51" s="303">
        <v>41</v>
      </c>
      <c r="V51" s="304">
        <f>-(($AA$2^2-U51^2)^(1/2))+$AA$2</f>
        <v>10.1347317477169</v>
      </c>
      <c r="W51" s="302">
        <v>500</v>
      </c>
    </row>
    <row r="52" spans="2:23">
      <c r="B52" s="260">
        <f t="shared" si="0"/>
        <v>4537.93103448276</v>
      </c>
      <c r="C52" s="261">
        <v>0.51</v>
      </c>
      <c r="D52" s="262">
        <f>($B$4-$B$91)/($K$4-$K$91)*K52+$B$4-($B$4-$B$91)/($K$4-$K$91)</f>
        <v>190.570021111893</v>
      </c>
      <c r="E52" s="265">
        <f t="shared" si="7"/>
        <v>386.505870699026</v>
      </c>
      <c r="F52" s="272">
        <f>V52*($W$4-$W$91)/($V$4-$V$91)+$W$4-$V$4*($W$4-$W$91)/($V$4-$V$91)</f>
        <v>1181.26751629579</v>
      </c>
      <c r="G52" s="264">
        <f>V52*($W$52-$W$91)/($V$52-$V$91)+$W$91-$V$91*($W$52-$W$91)/($V$52-$V$91)</f>
        <v>490</v>
      </c>
      <c r="H52" s="259"/>
      <c r="I52" s="282">
        <v>-40</v>
      </c>
      <c r="J52" s="287">
        <f>$J$2/I52</f>
        <v>0.025</v>
      </c>
      <c r="K52" s="288">
        <f>J43</f>
        <v>0.0204081632653061</v>
      </c>
      <c r="L52" s="289"/>
      <c r="O52" s="285">
        <f t="shared" si="1"/>
        <v>40</v>
      </c>
      <c r="P52" s="286">
        <f t="shared" si="4"/>
        <v>3.68887945411394</v>
      </c>
      <c r="Q52" s="286">
        <f t="shared" si="5"/>
        <v>0.271085030681817</v>
      </c>
      <c r="R52" s="295">
        <f>Q42</f>
        <v>0.255622218635331</v>
      </c>
      <c r="S52" s="299"/>
      <c r="U52" s="305">
        <v>40</v>
      </c>
      <c r="V52" s="306">
        <f>-(($AA$2^2-U52^2)^(1/2))+$AA$2</f>
        <v>9.61632823093831</v>
      </c>
      <c r="W52" s="302">
        <v>490</v>
      </c>
    </row>
    <row r="53" spans="2:23">
      <c r="B53" s="260">
        <f t="shared" si="0"/>
        <v>4424.13793103448</v>
      </c>
      <c r="C53" s="261">
        <v>0.52</v>
      </c>
      <c r="D53" s="262">
        <f>($B$4-$B$91)/($K$4-$K$91)*K53+$B$4-($B$4-$B$91)/($K$4-$K$91)</f>
        <v>186.48275862069</v>
      </c>
      <c r="E53" s="265">
        <f t="shared" si="7"/>
        <v>375.272972846165</v>
      </c>
      <c r="F53" s="272">
        <f>V53*($W$4-$W$91)/($V$4-$V$91)+$W$4-$V$4*($W$4-$W$91)/($V$4-$V$91)</f>
        <v>1124.75265145421</v>
      </c>
      <c r="G53" s="264">
        <f t="shared" ref="G53:G91" si="8">V53*($W$52-$W$91)/($V$52-$V$91)+$W$91-$V$91*($W$52-$W$91)/($V$52-$V$91)</f>
        <v>469.615777819977</v>
      </c>
      <c r="H53" s="259"/>
      <c r="I53" s="282">
        <v>-39</v>
      </c>
      <c r="J53" s="287">
        <f>$J$2/I53</f>
        <v>0.0256410256410256</v>
      </c>
      <c r="K53" s="288">
        <f>J42</f>
        <v>0.02</v>
      </c>
      <c r="L53" s="289"/>
      <c r="O53" s="285">
        <f t="shared" si="1"/>
        <v>39</v>
      </c>
      <c r="P53" s="286">
        <f t="shared" si="4"/>
        <v>3.66356164612965</v>
      </c>
      <c r="Q53" s="286">
        <f t="shared" si="5"/>
        <v>0.272958420409397</v>
      </c>
      <c r="R53" s="295">
        <f>Q41</f>
        <v>0.254334778144042</v>
      </c>
      <c r="S53" s="299"/>
      <c r="U53" s="305">
        <v>39</v>
      </c>
      <c r="V53" s="306">
        <f>-(($AA$2^2-U53^2)^(1/2))+$AA$2</f>
        <v>9.11400631290749</v>
      </c>
      <c r="W53" s="302"/>
    </row>
    <row r="54" spans="2:23">
      <c r="B54" s="260">
        <f t="shared" si="0"/>
        <v>4310.34482758621</v>
      </c>
      <c r="C54" s="261">
        <v>0.53</v>
      </c>
      <c r="D54" s="262">
        <f>($B$4-$B$91)/($K$4-$K$91)*K54+$B$4-($B$4-$B$91)/($K$4-$K$91)</f>
        <v>182.555780933064</v>
      </c>
      <c r="E54" s="265">
        <f t="shared" si="7"/>
        <v>364.367537821939</v>
      </c>
      <c r="F54" s="272">
        <f>V54*($W$4-$W$91)/($V$4-$V$91)+$W$4-$V$4*($W$4-$W$91)/($V$4-$V$91)</f>
        <v>1070.01273195104</v>
      </c>
      <c r="G54" s="264">
        <f t="shared" si="8"/>
        <v>449.871756766453</v>
      </c>
      <c r="H54" s="259"/>
      <c r="I54" s="282">
        <v>-38</v>
      </c>
      <c r="J54" s="287">
        <f>$J$2/I54</f>
        <v>0.0263157894736842</v>
      </c>
      <c r="K54" s="288">
        <f>J41</f>
        <v>0.0196078431372549</v>
      </c>
      <c r="L54" s="289"/>
      <c r="O54" s="285">
        <f t="shared" si="1"/>
        <v>38</v>
      </c>
      <c r="P54" s="286">
        <f t="shared" si="4"/>
        <v>3.63758615972639</v>
      </c>
      <c r="Q54" s="286">
        <f t="shared" si="5"/>
        <v>0.274907577742494</v>
      </c>
      <c r="R54" s="295">
        <f>Q40</f>
        <v>0.253084869277317</v>
      </c>
      <c r="S54" s="299"/>
      <c r="U54" s="305">
        <v>38</v>
      </c>
      <c r="V54" s="306">
        <f>-(($AA$2^2-U54^2)^(1/2))+$AA$2</f>
        <v>8.62746066806228</v>
      </c>
      <c r="W54" s="302"/>
    </row>
    <row r="55" spans="2:23">
      <c r="B55" s="260">
        <f t="shared" si="0"/>
        <v>4196.55172413793</v>
      </c>
      <c r="C55" s="261">
        <v>0.54</v>
      </c>
      <c r="D55" s="262">
        <f>($B$4-$B$91)/($K$4-$K$91)*K55+$B$4-($B$4-$B$91)/($K$4-$K$91)</f>
        <v>178.779840848807</v>
      </c>
      <c r="E55" s="265">
        <f t="shared" si="7"/>
        <v>353.773483007453</v>
      </c>
      <c r="F55" s="272">
        <f>V55*($W$4-$W$91)/($V$4-$V$91)+$W$4-$V$4*($W$4-$W$91)/($V$4-$V$91)</f>
        <v>1017.01530959324</v>
      </c>
      <c r="G55" s="264">
        <f t="shared" si="8"/>
        <v>430.756233172117</v>
      </c>
      <c r="H55" s="259"/>
      <c r="I55" s="282">
        <v>-37</v>
      </c>
      <c r="J55" s="287">
        <f>$J$2/I55</f>
        <v>0.027027027027027</v>
      </c>
      <c r="K55" s="288">
        <f>J40</f>
        <v>0.0192307692307692</v>
      </c>
      <c r="L55" s="289"/>
      <c r="O55" s="285">
        <f t="shared" si="1"/>
        <v>37</v>
      </c>
      <c r="P55" s="286">
        <f t="shared" si="4"/>
        <v>3.61091791264422</v>
      </c>
      <c r="Q55" s="286">
        <f t="shared" si="5"/>
        <v>0.276937893408857</v>
      </c>
      <c r="R55" s="295">
        <f>Q39</f>
        <v>0.2518706487517</v>
      </c>
      <c r="S55" s="299"/>
      <c r="U55" s="305">
        <v>37</v>
      </c>
      <c r="V55" s="306">
        <f>-(($AA$2^2-U55^2)^(1/2))+$AA$2</f>
        <v>8.15640288664343</v>
      </c>
      <c r="W55" s="302"/>
    </row>
    <row r="56" spans="2:23">
      <c r="B56" s="260">
        <f t="shared" si="0"/>
        <v>4082.75862068965</v>
      </c>
      <c r="C56" s="261">
        <v>0.55</v>
      </c>
      <c r="D56" s="262">
        <f>($B$4-$B$91)/($K$4-$K$91)*K56+$B$4-($B$4-$B$91)/($K$4-$K$91)</f>
        <v>175.146389069616</v>
      </c>
      <c r="E56" s="265">
        <f t="shared" si="7"/>
        <v>343.475817761488</v>
      </c>
      <c r="F56" s="272">
        <f>V56*($W$4-$W$91)/($V$4-$V$91)+$W$4-$V$4*($W$4-$W$91)/($V$4-$V$91)</f>
        <v>965.729718479413</v>
      </c>
      <c r="G56" s="264">
        <f t="shared" si="8"/>
        <v>412.258146220504</v>
      </c>
      <c r="H56" s="259"/>
      <c r="I56" s="282">
        <v>-36</v>
      </c>
      <c r="J56" s="287">
        <f>$J$2/I56</f>
        <v>0.0277777777777778</v>
      </c>
      <c r="K56" s="288">
        <f>J39</f>
        <v>0.0188679245283019</v>
      </c>
      <c r="L56" s="289"/>
      <c r="O56" s="285">
        <f t="shared" si="1"/>
        <v>36</v>
      </c>
      <c r="P56" s="286">
        <f t="shared" si="4"/>
        <v>3.58351893845611</v>
      </c>
      <c r="Q56" s="286">
        <f t="shared" si="5"/>
        <v>0.279055313275624</v>
      </c>
      <c r="R56" s="295">
        <f>Q38</f>
        <v>0.250690398438997</v>
      </c>
      <c r="S56" s="299"/>
      <c r="U56" s="305">
        <v>36</v>
      </c>
      <c r="V56" s="306">
        <f>-(($AA$2^2-U56^2)^(1/2))+$AA$2</f>
        <v>7.70056040046107</v>
      </c>
      <c r="W56" s="302"/>
    </row>
    <row r="57" spans="2:23">
      <c r="B57" s="260">
        <f t="shared" si="0"/>
        <v>3968.96551724138</v>
      </c>
      <c r="C57" s="261">
        <v>0.56</v>
      </c>
      <c r="D57" s="262">
        <f>($B$4-$B$91)/($K$4-$K$91)*K57+$B$4-($B$4-$B$91)/($K$4-$K$91)</f>
        <v>171.647509578544</v>
      </c>
      <c r="E57" s="265">
        <f t="shared" si="7"/>
        <v>333.460549739774</v>
      </c>
      <c r="F57" s="272">
        <f>V57*($W$4-$W$91)/($V$4-$V$91)+$W$4-$V$4*($W$4-$W$91)/($V$4-$V$91)</f>
        <v>916.126964671499</v>
      </c>
      <c r="G57" s="264">
        <f t="shared" si="8"/>
        <v>394.36703815193</v>
      </c>
      <c r="H57" s="259"/>
      <c r="I57" s="282">
        <v>-35</v>
      </c>
      <c r="J57" s="287">
        <f>$J$2/I57</f>
        <v>0.0285714285714286</v>
      </c>
      <c r="K57" s="288">
        <f>J38</f>
        <v>0.0185185185185185</v>
      </c>
      <c r="L57" s="289"/>
      <c r="O57" s="285">
        <f t="shared" si="1"/>
        <v>35</v>
      </c>
      <c r="P57" s="286">
        <f t="shared" si="4"/>
        <v>3.55534806148941</v>
      </c>
      <c r="Q57" s="286">
        <f t="shared" si="5"/>
        <v>0.281266414062728</v>
      </c>
      <c r="R57" s="295">
        <f>Q37</f>
        <v>0.249542514629212</v>
      </c>
      <c r="S57" s="299"/>
      <c r="U57" s="305">
        <v>35</v>
      </c>
      <c r="V57" s="306">
        <f>-(($AA$2^2-U57^2)^(1/2))+$AA$2</f>
        <v>7.2596755022622</v>
      </c>
      <c r="W57" s="302"/>
    </row>
    <row r="58" spans="2:23">
      <c r="B58" s="260">
        <f t="shared" si="0"/>
        <v>3855.1724137931</v>
      </c>
      <c r="C58" s="261">
        <v>0.57</v>
      </c>
      <c r="D58" s="262">
        <f>($B$4-$B$91)/($K$4-$K$91)*K58+$B$4-($B$4-$B$91)/($K$4-$K$91)</f>
        <v>168.275862068966</v>
      </c>
      <c r="E58" s="265">
        <f t="shared" si="7"/>
        <v>323.714600855288</v>
      </c>
      <c r="F58" s="272">
        <f>V58*($W$4-$W$91)/($V$4-$V$91)+$W$4-$V$4*($W$4-$W$91)/($V$4-$V$91)</f>
        <v>868.179625327233</v>
      </c>
      <c r="G58" s="264">
        <f t="shared" si="8"/>
        <v>377.07301788179</v>
      </c>
      <c r="H58" s="259"/>
      <c r="I58" s="282">
        <v>-34</v>
      </c>
      <c r="J58" s="287">
        <f>$J$2/I58</f>
        <v>0.0294117647058824</v>
      </c>
      <c r="K58" s="288">
        <f>J37</f>
        <v>0.0181818181818182</v>
      </c>
      <c r="L58" s="289"/>
      <c r="O58" s="285">
        <f t="shared" si="1"/>
        <v>34</v>
      </c>
      <c r="P58" s="286">
        <f t="shared" si="4"/>
        <v>3.52636052461616</v>
      </c>
      <c r="Q58" s="286">
        <f t="shared" si="5"/>
        <v>0.283578492051333</v>
      </c>
      <c r="R58" s="295">
        <f>Q36</f>
        <v>0.248425498398469</v>
      </c>
      <c r="S58" s="299"/>
      <c r="U58" s="305">
        <v>34</v>
      </c>
      <c r="V58" s="306">
        <f>-(($AA$2^2-U58^2)^(1/2))+$AA$2</f>
        <v>6.8335044491879</v>
      </c>
      <c r="W58" s="302"/>
    </row>
    <row r="59" spans="2:23">
      <c r="B59" s="260">
        <f t="shared" si="0"/>
        <v>3741.37931034483</v>
      </c>
      <c r="C59" s="261">
        <v>0.58</v>
      </c>
      <c r="D59" s="262">
        <f>($B$4-$B$91)/($K$4-$K$91)*K59+$B$4-($B$4-$B$91)/($K$4-$K$91)</f>
        <v>165.024630541873</v>
      </c>
      <c r="E59" s="265">
        <f t="shared" si="7"/>
        <v>314.225731728938</v>
      </c>
      <c r="F59" s="272">
        <f>V59*($W$4-$W$91)/($V$4-$V$91)+$W$4-$V$4*($W$4-$W$91)/($V$4-$V$91)</f>
        <v>821.861756351274</v>
      </c>
      <c r="G59" s="264">
        <f t="shared" si="8"/>
        <v>360.366727691451</v>
      </c>
      <c r="H59" s="259"/>
      <c r="I59" s="282">
        <v>-33</v>
      </c>
      <c r="J59" s="287">
        <f>$J$2/I59</f>
        <v>0.0303030303030303</v>
      </c>
      <c r="K59" s="288">
        <f>J36</f>
        <v>0.0178571428571429</v>
      </c>
      <c r="L59" s="289"/>
      <c r="O59" s="285">
        <f t="shared" si="1"/>
        <v>33</v>
      </c>
      <c r="P59" s="286">
        <f t="shared" si="4"/>
        <v>3.49650756146648</v>
      </c>
      <c r="Q59" s="286">
        <f t="shared" si="5"/>
        <v>0.285999667502674</v>
      </c>
      <c r="R59" s="295">
        <f>Q35</f>
        <v>0.247337946950051</v>
      </c>
      <c r="S59" s="299"/>
      <c r="U59" s="305">
        <v>33</v>
      </c>
      <c r="V59" s="306">
        <f>-(($AA$2^2-U59^2)^(1/2))+$AA$2</f>
        <v>6.42181664194771</v>
      </c>
      <c r="W59" s="302"/>
    </row>
    <row r="60" spans="2:23">
      <c r="B60" s="260">
        <f t="shared" si="0"/>
        <v>3627.58620689655</v>
      </c>
      <c r="C60" s="261">
        <v>0.59</v>
      </c>
      <c r="D60" s="262">
        <f>($B$4-$B$91)/($K$4-$K$91)*K60+$B$4-($B$4-$B$91)/($K$4-$K$91)</f>
        <v>161.887477313976</v>
      </c>
      <c r="E60" s="265">
        <f t="shared" si="7"/>
        <v>304.982473635509</v>
      </c>
      <c r="F60" s="272">
        <f>V60*($W$4-$W$91)/($V$4-$V$91)+$W$4-$V$4*($W$4-$W$91)/($V$4-$V$91)</f>
        <v>777.1488077339</v>
      </c>
      <c r="G60" s="264">
        <f t="shared" si="8"/>
        <v>344.239312691955</v>
      </c>
      <c r="H60" s="259"/>
      <c r="I60" s="282">
        <v>-32</v>
      </c>
      <c r="J60" s="287">
        <f>$J$2/I60</f>
        <v>0.03125</v>
      </c>
      <c r="K60" s="288">
        <f>J35</f>
        <v>0.0175438596491228</v>
      </c>
      <c r="L60" s="289"/>
      <c r="O60" s="285">
        <f t="shared" si="1"/>
        <v>32</v>
      </c>
      <c r="P60" s="286">
        <f t="shared" si="4"/>
        <v>3.46573590279973</v>
      </c>
      <c r="Q60" s="286">
        <f t="shared" si="5"/>
        <v>0.288539008177793</v>
      </c>
      <c r="R60" s="295">
        <f>Q34</f>
        <v>0.246278545814494</v>
      </c>
      <c r="S60" s="299"/>
      <c r="U60" s="305">
        <v>32</v>
      </c>
      <c r="V60" s="306">
        <f>-(($AA$2^2-U60^2)^(1/2))+$AA$2</f>
        <v>6.02439387232322</v>
      </c>
      <c r="W60" s="302"/>
    </row>
    <row r="61" spans="1:23">
      <c r="A61" s="266" t="s">
        <v>0</v>
      </c>
      <c r="B61" s="267">
        <f t="shared" si="0"/>
        <v>3513.79310344827</v>
      </c>
      <c r="C61" s="268">
        <v>0.6</v>
      </c>
      <c r="D61" s="269">
        <f>($B$4-$B$91)/($K$4-$K$91)*K61+$B$4-($B$4-$B$91)/($K$4-$K$91)</f>
        <v>158.858501783592</v>
      </c>
      <c r="E61" s="269">
        <f t="shared" si="7"/>
        <v>295.974067081906</v>
      </c>
      <c r="F61" s="273">
        <f>V61*($W$4-$W$91)/($V$4-$V$91)+$W$4-$V$4*($W$4-$W$91)/($V$4-$V$91)</f>
        <v>734.017545842244</v>
      </c>
      <c r="G61" s="264">
        <f t="shared" si="8"/>
        <v>328.682392795414</v>
      </c>
      <c r="H61" s="259"/>
      <c r="I61" s="282">
        <v>-31</v>
      </c>
      <c r="J61" s="287">
        <f>$J$2/I61</f>
        <v>0.032258064516129</v>
      </c>
      <c r="K61" s="288">
        <f>J34</f>
        <v>0.0172413793103448</v>
      </c>
      <c r="L61" s="289"/>
      <c r="O61" s="285">
        <f t="shared" si="1"/>
        <v>31</v>
      </c>
      <c r="P61" s="286">
        <f t="shared" si="4"/>
        <v>3.43398720448515</v>
      </c>
      <c r="Q61" s="286">
        <f t="shared" si="5"/>
        <v>0.291206676219962</v>
      </c>
      <c r="R61" s="295">
        <f>Q33</f>
        <v>0.24524606180983</v>
      </c>
      <c r="S61" s="299"/>
      <c r="U61" s="305">
        <v>31</v>
      </c>
      <c r="V61" s="306">
        <f>-(($AA$2^2-U61^2)^(1/2))+$AA$2</f>
        <v>5.64102963246809</v>
      </c>
      <c r="W61" s="302"/>
    </row>
    <row r="62" spans="2:23">
      <c r="B62" s="260">
        <f t="shared" si="0"/>
        <v>3400</v>
      </c>
      <c r="C62" s="261">
        <v>0.61</v>
      </c>
      <c r="D62" s="262">
        <f>($B$4-$B$91)/($K$4-$K$91)*K62+$B$4-($B$4-$B$91)/($K$4-$K$91)</f>
        <v>155.932203389832</v>
      </c>
      <c r="E62" s="265">
        <f t="shared" si="7"/>
        <v>287.190406267251</v>
      </c>
      <c r="F62" s="272">
        <f>V62*($W$4-$W$91)/($V$4-$V$91)+$W$4-$V$4*($W$4-$W$91)/($V$4-$V$91)</f>
        <v>692.44598201263</v>
      </c>
      <c r="G62" s="264">
        <f t="shared" si="8"/>
        <v>313.688036959134</v>
      </c>
      <c r="H62" s="259"/>
      <c r="I62" s="282">
        <v>-30</v>
      </c>
      <c r="J62" s="287">
        <f>$J$2/I62</f>
        <v>0.0333333333333333</v>
      </c>
      <c r="K62" s="288">
        <f>J33</f>
        <v>0.0169491525423729</v>
      </c>
      <c r="L62" s="289"/>
      <c r="O62" s="285">
        <f t="shared" si="1"/>
        <v>30</v>
      </c>
      <c r="P62" s="286">
        <f t="shared" si="4"/>
        <v>3.40119738166216</v>
      </c>
      <c r="Q62" s="286">
        <f t="shared" si="5"/>
        <v>0.294014103795206</v>
      </c>
      <c r="R62" s="295">
        <f>Q32</f>
        <v>0.244239336675972</v>
      </c>
      <c r="S62" s="299"/>
      <c r="U62" s="305">
        <v>30</v>
      </c>
      <c r="V62" s="306">
        <f>-(($AA$2^2-U62^2)^(1/2))+$AA$2</f>
        <v>5.27152848021426</v>
      </c>
      <c r="W62" s="302"/>
    </row>
    <row r="63" spans="2:23">
      <c r="B63" s="260">
        <f t="shared" si="0"/>
        <v>3286.20689655172</v>
      </c>
      <c r="C63" s="261">
        <v>0.62</v>
      </c>
      <c r="D63" s="262">
        <f>($B$4-$B$91)/($K$4-$K$91)*K63+$B$4-($B$4-$B$91)/($K$4-$K$91)</f>
        <v>153.103448275862</v>
      </c>
      <c r="E63" s="265">
        <f t="shared" si="7"/>
        <v>278.621988770713</v>
      </c>
      <c r="F63" s="272">
        <f>V63*($W$4-$W$91)/($V$4-$V$91)+$W$4-$V$4*($W$4-$W$91)/($V$4-$V$91)</f>
        <v>652.413306865537</v>
      </c>
      <c r="G63" s="264">
        <f t="shared" si="8"/>
        <v>299.24873949383</v>
      </c>
      <c r="H63" s="259"/>
      <c r="I63" s="282">
        <v>-29</v>
      </c>
      <c r="J63" s="287">
        <f>$J$2/I63</f>
        <v>0.0344827586206897</v>
      </c>
      <c r="K63" s="288">
        <f>J32</f>
        <v>0.0166666666666667</v>
      </c>
      <c r="L63" s="289"/>
      <c r="O63" s="285">
        <f t="shared" si="1"/>
        <v>29</v>
      </c>
      <c r="P63" s="286">
        <f t="shared" si="4"/>
        <v>3.36729582998647</v>
      </c>
      <c r="Q63" s="286">
        <f t="shared" si="5"/>
        <v>0.29697420437337</v>
      </c>
      <c r="R63" s="295">
        <f>Q31</f>
        <v>0.243257281308265</v>
      </c>
      <c r="S63" s="299"/>
      <c r="U63" s="305">
        <v>29</v>
      </c>
      <c r="V63" s="306">
        <f>-(($AA$2^2-U63^2)^(1/2))+$AA$2</f>
        <v>4.91570545524263</v>
      </c>
      <c r="W63" s="302"/>
    </row>
    <row r="64" spans="2:23">
      <c r="B64" s="260">
        <f t="shared" si="0"/>
        <v>3172.41379310345</v>
      </c>
      <c r="C64" s="261">
        <v>0.63</v>
      </c>
      <c r="D64" s="262">
        <f>($B$4-$B$91)/($K$4-$K$91)*K64+$B$4-($B$4-$B$91)/($K$4-$K$91)</f>
        <v>150.367439231204</v>
      </c>
      <c r="E64" s="265">
        <f t="shared" si="7"/>
        <v>270.259869895382</v>
      </c>
      <c r="F64" s="272">
        <f>V64*($W$4-$W$91)/($V$4-$V$91)+$W$4-$V$4*($W$4-$W$91)/($V$4-$V$91)</f>
        <v>613.899829828451</v>
      </c>
      <c r="G64" s="264">
        <f t="shared" si="8"/>
        <v>285.357398250249</v>
      </c>
      <c r="H64" s="259"/>
      <c r="I64" s="282">
        <v>-28</v>
      </c>
      <c r="J64" s="287">
        <f>$J$2/I64</f>
        <v>0.0357142857142857</v>
      </c>
      <c r="K64" s="288">
        <f>J31</f>
        <v>0.0163934426229508</v>
      </c>
      <c r="L64" s="289"/>
      <c r="O64" s="285">
        <f t="shared" si="1"/>
        <v>28</v>
      </c>
      <c r="P64" s="286">
        <f t="shared" si="4"/>
        <v>3.3322045101752</v>
      </c>
      <c r="Q64" s="286">
        <f t="shared" si="5"/>
        <v>0.300101628500413</v>
      </c>
      <c r="R64" s="295">
        <f>Q30</f>
        <v>0.242298870524681</v>
      </c>
      <c r="S64" s="299"/>
      <c r="U64" s="305">
        <v>28</v>
      </c>
      <c r="V64" s="306">
        <f>-(($AA$2^2-U64^2)^(1/2))+$AA$2</f>
        <v>4.57338554154316</v>
      </c>
      <c r="W64" s="302"/>
    </row>
    <row r="65" spans="2:23">
      <c r="B65" s="260">
        <f t="shared" si="0"/>
        <v>3058.62068965517</v>
      </c>
      <c r="C65" s="261">
        <v>0.64</v>
      </c>
      <c r="D65" s="262">
        <f>($B$4-$B$91)/($K$4-$K$91)*K65+$B$4-($B$4-$B$91)/($K$4-$K$91)</f>
        <v>147.719688542826</v>
      </c>
      <c r="E65" s="265">
        <f t="shared" si="7"/>
        <v>262.095621167457</v>
      </c>
      <c r="F65" s="272">
        <f>V65*($W$4-$W$91)/($V$4-$V$91)+$W$4-$V$4*($W$4-$W$91)/($V$4-$V$91)</f>
        <v>576.886923407819</v>
      </c>
      <c r="G65" s="264">
        <f t="shared" si="8"/>
        <v>272.007294518753</v>
      </c>
      <c r="H65" s="259"/>
      <c r="I65" s="282">
        <v>-27</v>
      </c>
      <c r="J65" s="287">
        <f>$J$2/I65</f>
        <v>0.037037037037037</v>
      </c>
      <c r="K65" s="288">
        <f>J30</f>
        <v>0.0161290322580645</v>
      </c>
      <c r="L65" s="289"/>
      <c r="O65" s="285">
        <f t="shared" si="1"/>
        <v>27</v>
      </c>
      <c r="P65" s="286">
        <f t="shared" si="4"/>
        <v>3.29583686600433</v>
      </c>
      <c r="Q65" s="286">
        <f t="shared" si="5"/>
        <v>0.303413075542279</v>
      </c>
      <c r="R65" s="295">
        <f>Q29</f>
        <v>0.241363138309275</v>
      </c>
      <c r="S65" s="299"/>
      <c r="U65" s="305">
        <v>27</v>
      </c>
      <c r="V65" s="306">
        <f>-(($AA$2^2-U65^2)^(1/2))+$AA$2</f>
        <v>4.24440317208646</v>
      </c>
      <c r="W65" s="302"/>
    </row>
    <row r="66" spans="2:23">
      <c r="B66" s="260">
        <f t="shared" si="0"/>
        <v>2944.8275862069</v>
      </c>
      <c r="C66" s="261">
        <v>0.65</v>
      </c>
      <c r="D66" s="262">
        <f>($B$4-$B$91)/($K$4-$K$91)*K66+$B$4-($B$4-$B$91)/($K$4-$K$91)</f>
        <v>145.155993431856</v>
      </c>
      <c r="E66" s="265">
        <f t="shared" si="7"/>
        <v>254.121292551077</v>
      </c>
      <c r="F66" s="272">
        <f>V66*($W$4-$W$91)/($V$4-$V$91)+$W$4-$V$4*($W$4-$W$91)/($V$4-$V$91)</f>
        <v>541.356971800396</v>
      </c>
      <c r="G66" s="264">
        <f t="shared" si="8"/>
        <v>259.192074494049</v>
      </c>
      <c r="H66" s="259"/>
      <c r="I66" s="282">
        <v>-26</v>
      </c>
      <c r="J66" s="287">
        <f>$J$2/I66</f>
        <v>0.0384615384615385</v>
      </c>
      <c r="K66" s="288">
        <f>J29</f>
        <v>0.0158730158730159</v>
      </c>
      <c r="L66" s="289"/>
      <c r="O66" s="285">
        <f t="shared" si="1"/>
        <v>26</v>
      </c>
      <c r="P66" s="286">
        <f t="shared" si="4"/>
        <v>3.25809653802148</v>
      </c>
      <c r="Q66" s="286">
        <f t="shared" si="5"/>
        <v>0.306927676430135</v>
      </c>
      <c r="R66" s="295">
        <f>Q28</f>
        <v>0.240449173481494</v>
      </c>
      <c r="S66" s="299"/>
      <c r="U66" s="305">
        <v>26</v>
      </c>
      <c r="V66" s="306">
        <f>-(($AA$2^2-U66^2)^(1/2))+$AA$2</f>
        <v>3.92860177206519</v>
      </c>
      <c r="W66" s="302"/>
    </row>
    <row r="67" spans="2:23">
      <c r="B67" s="260">
        <f t="shared" si="0"/>
        <v>2831.03448275862</v>
      </c>
      <c r="C67" s="261">
        <v>0.66</v>
      </c>
      <c r="D67" s="262">
        <f>($B$4-$B$91)/($K$4-$K$91)*K67+$B$4-($B$4-$B$91)/($K$4-$K$91)</f>
        <v>142.672413793103</v>
      </c>
      <c r="E67" s="265">
        <f t="shared" si="7"/>
        <v>246.329377991963</v>
      </c>
      <c r="F67" s="272">
        <f>V67*($W$4-$W$91)/($V$4-$V$91)+$W$4-$V$4*($W$4-$W$91)/($V$4-$V$91)</f>
        <v>507.293323477565</v>
      </c>
      <c r="G67" s="264">
        <f t="shared" si="8"/>
        <v>246.905732172941</v>
      </c>
      <c r="H67" s="259"/>
      <c r="I67" s="282">
        <v>-25</v>
      </c>
      <c r="J67" s="287">
        <f>$J$2/I67</f>
        <v>0.04</v>
      </c>
      <c r="K67" s="288">
        <f>J28</f>
        <v>0.015625</v>
      </c>
      <c r="L67" s="289"/>
      <c r="O67" s="285">
        <f t="shared" si="1"/>
        <v>25</v>
      </c>
      <c r="P67" s="286">
        <f t="shared" si="4"/>
        <v>3.2188758248682</v>
      </c>
      <c r="Q67" s="286">
        <f t="shared" si="5"/>
        <v>0.310667467279806</v>
      </c>
      <c r="R67" s="295">
        <f>Q27</f>
        <v>0.239556115747019</v>
      </c>
      <c r="S67" s="299"/>
      <c r="U67" s="305">
        <v>25</v>
      </c>
      <c r="V67" s="306">
        <f>-(($AA$2^2-U67^2)^(1/2))+$AA$2</f>
        <v>3.6258333374486</v>
      </c>
      <c r="W67" s="302"/>
    </row>
    <row r="68" spans="2:23">
      <c r="B68" s="260">
        <f t="shared" ref="B68:B90" si="9">B69+$C$93</f>
        <v>2717.24137931034</v>
      </c>
      <c r="C68" s="261">
        <v>0.67</v>
      </c>
      <c r="D68" s="262">
        <f>($B$4-$B$91)/($K$4-$K$91)*K68+$B$4-($B$4-$B$91)/($K$4-$K$91)</f>
        <v>140.265251989391</v>
      </c>
      <c r="E68" s="265">
        <f t="shared" si="7"/>
        <v>238.712783948726</v>
      </c>
      <c r="F68" s="272">
        <f>V68*($W$4-$W$91)/($V$4-$V$91)+$W$4-$V$4*($W$4-$W$91)/($V$4-$V$91)</f>
        <v>474.680247414446</v>
      </c>
      <c r="G68" s="264">
        <f t="shared" si="8"/>
        <v>235.142593566697</v>
      </c>
      <c r="H68" s="259"/>
      <c r="I68" s="282">
        <v>-24</v>
      </c>
      <c r="J68" s="287">
        <f>$J$2/I68</f>
        <v>0.0416666666666667</v>
      </c>
      <c r="K68" s="288">
        <f>J27</f>
        <v>0.0153846153846154</v>
      </c>
      <c r="L68" s="289"/>
      <c r="O68" s="285">
        <f t="shared" ref="O68:O90" si="10">-I68</f>
        <v>24</v>
      </c>
      <c r="P68" s="286">
        <f t="shared" ref="P68:P91" si="11">LN(O68)</f>
        <v>3.17805383034795</v>
      </c>
      <c r="Q68" s="286">
        <f t="shared" ref="Q68:Q91" si="12">1/P68</f>
        <v>0.314657980444125</v>
      </c>
      <c r="R68" s="295">
        <f>Q26</f>
        <v>0.23868315209103</v>
      </c>
      <c r="S68" s="299"/>
      <c r="U68" s="305">
        <v>24</v>
      </c>
      <c r="V68" s="306">
        <f>-(($AA$2^2-U68^2)^(1/2))+$AA$2</f>
        <v>3.3359580459331</v>
      </c>
      <c r="W68" s="302"/>
    </row>
    <row r="69" spans="2:23">
      <c r="B69" s="260">
        <f t="shared" si="9"/>
        <v>2603.44827586207</v>
      </c>
      <c r="C69" s="261">
        <v>0.68</v>
      </c>
      <c r="D69" s="262">
        <f>($B$4-$B$91)/($K$4-$K$91)*K69+$B$4-($B$4-$B$91)/($K$4-$K$91)</f>
        <v>137.931034482759</v>
      </c>
      <c r="E69" s="265">
        <f t="shared" ref="E69:E91" si="13">R69*($S$3-$S$91)/($R$3-$R$91)+$S$91-$R$91*($S$3-$S$91)/($R$3-$R$91)</f>
        <v>231.264800610424</v>
      </c>
      <c r="F69" s="272">
        <f>V69*($W$4-$W$91)/($V$4-$V$91)+$W$4-$V$4*($W$4-$W$91)/($V$4-$V$91)</f>
        <v>443.502892669425</v>
      </c>
      <c r="G69" s="264">
        <f t="shared" si="8"/>
        <v>223.897302121881</v>
      </c>
      <c r="H69" s="259"/>
      <c r="I69" s="282">
        <v>-23</v>
      </c>
      <c r="J69" s="287">
        <f>$J$2/I69</f>
        <v>0.0434782608695652</v>
      </c>
      <c r="K69" s="288">
        <f>J26</f>
        <v>0.0151515151515152</v>
      </c>
      <c r="L69" s="289"/>
      <c r="O69" s="285">
        <f t="shared" si="10"/>
        <v>23</v>
      </c>
      <c r="P69" s="286">
        <f t="shared" si="11"/>
        <v>3.13549421592915</v>
      </c>
      <c r="Q69" s="286">
        <f t="shared" si="12"/>
        <v>0.318928988903801</v>
      </c>
      <c r="R69" s="295">
        <f>Q25</f>
        <v>0.237829513479358</v>
      </c>
      <c r="S69" s="299"/>
      <c r="U69" s="305">
        <v>23</v>
      </c>
      <c r="V69" s="306">
        <f>-(($AA$2^2-U69^2)^(1/2))+$AA$2</f>
        <v>3.05884389767232</v>
      </c>
      <c r="W69" s="302"/>
    </row>
    <row r="70" spans="2:23">
      <c r="B70" s="260">
        <f t="shared" si="9"/>
        <v>2489.65517241379</v>
      </c>
      <c r="C70" s="261">
        <v>0.690000000000001</v>
      </c>
      <c r="D70" s="262">
        <f>($B$4-$B$91)/($K$4-$K$91)*K70+$B$4-($B$4-$B$91)/($K$4-$K$91)</f>
        <v>135.666495110654</v>
      </c>
      <c r="E70" s="265">
        <f t="shared" si="13"/>
        <v>223.979075533481</v>
      </c>
      <c r="F70" s="272">
        <f>V70*($W$4-$W$91)/($V$4-$V$91)+$W$4-$V$4*($W$4-$W$91)/($V$4-$V$91)</f>
        <v>413.747251049705</v>
      </c>
      <c r="G70" s="264">
        <f t="shared" si="8"/>
        <v>213.164805254274</v>
      </c>
      <c r="H70" s="259"/>
      <c r="I70" s="282">
        <v>-22</v>
      </c>
      <c r="J70" s="287">
        <f>$J$2/I70</f>
        <v>0.0454545454545455</v>
      </c>
      <c r="K70" s="288">
        <f>J25</f>
        <v>0.0149253731343284</v>
      </c>
      <c r="L70" s="289"/>
      <c r="O70" s="285">
        <f t="shared" si="10"/>
        <v>22</v>
      </c>
      <c r="P70" s="286">
        <f t="shared" si="11"/>
        <v>3.09104245335832</v>
      </c>
      <c r="Q70" s="286">
        <f t="shared" si="12"/>
        <v>0.323515453148673</v>
      </c>
      <c r="R70" s="295">
        <f>Q24</f>
        <v>0.236994471836914</v>
      </c>
      <c r="S70" s="299"/>
      <c r="U70" s="305">
        <v>22</v>
      </c>
      <c r="V70" s="306">
        <f>-(($AA$2^2-U70^2)^(1/2))+$AA$2</f>
        <v>2.79436638343682</v>
      </c>
      <c r="W70" s="302"/>
    </row>
    <row r="71" spans="2:23">
      <c r="B71" s="260">
        <f t="shared" si="9"/>
        <v>2375.86206896552</v>
      </c>
      <c r="C71" s="261">
        <v>0.700000000000001</v>
      </c>
      <c r="D71" s="262">
        <f>($B$4-$B$91)/($K$4-$K$91)*K71+$B$4-($B$4-$B$91)/($K$4-$K$91)</f>
        <v>133.468559837729</v>
      </c>
      <c r="E71" s="265">
        <f t="shared" si="13"/>
        <v>216.849589461204</v>
      </c>
      <c r="F71" s="272">
        <f>V71*($W$4-$W$91)/($V$4-$V$91)+$W$4-$V$4*($W$4-$W$91)/($V$4-$V$91)</f>
        <v>385.400122625242</v>
      </c>
      <c r="G71" s="264">
        <f t="shared" si="8"/>
        <v>202.940341910166</v>
      </c>
      <c r="H71" s="259"/>
      <c r="I71" s="282">
        <v>-21</v>
      </c>
      <c r="J71" s="287">
        <f>$J$2/I71</f>
        <v>0.0476190476190476</v>
      </c>
      <c r="K71" s="288">
        <f>J24</f>
        <v>0.0147058823529412</v>
      </c>
      <c r="L71" s="289"/>
      <c r="O71" s="285">
        <f t="shared" si="10"/>
        <v>21</v>
      </c>
      <c r="P71" s="286">
        <f t="shared" si="11"/>
        <v>3.04452243772342</v>
      </c>
      <c r="Q71" s="286">
        <f t="shared" si="12"/>
        <v>0.328458738753051</v>
      </c>
      <c r="R71" s="295">
        <f>Q23</f>
        <v>0.23617733727629</v>
      </c>
      <c r="S71" s="299"/>
      <c r="U71" s="305">
        <v>21</v>
      </c>
      <c r="V71" s="306">
        <f>-(($AA$2^2-U71^2)^(1/2))+$AA$2</f>
        <v>2.54240817809105</v>
      </c>
      <c r="W71" s="302"/>
    </row>
    <row r="72" spans="2:23">
      <c r="B72" s="260">
        <f t="shared" si="9"/>
        <v>2262.06896551724</v>
      </c>
      <c r="C72" s="261">
        <v>0.710000000000001</v>
      </c>
      <c r="D72" s="262">
        <f>($B$4-$B$91)/($K$4-$K$91)*K72+$B$4-($B$4-$B$91)/($K$4-$K$91)</f>
        <v>131.334332833583</v>
      </c>
      <c r="E72" s="265">
        <f t="shared" si="13"/>
        <v>209.870634115488</v>
      </c>
      <c r="F72" s="272">
        <f>V72*($W$4-$W$91)/($V$4-$V$91)+$W$4-$V$4*($W$4-$W$91)/($V$4-$V$91)</f>
        <v>358.449083877085</v>
      </c>
      <c r="G72" s="264">
        <f t="shared" si="8"/>
        <v>193.219431077859</v>
      </c>
      <c r="H72" s="259"/>
      <c r="I72" s="282">
        <v>-20</v>
      </c>
      <c r="J72" s="287">
        <f>$J$2/I72</f>
        <v>0.05</v>
      </c>
      <c r="K72" s="288">
        <f>J23</f>
        <v>0.0144927536231884</v>
      </c>
      <c r="L72" s="289"/>
      <c r="O72" s="285">
        <f t="shared" si="10"/>
        <v>20</v>
      </c>
      <c r="P72" s="286">
        <f t="shared" si="11"/>
        <v>2.99573227355399</v>
      </c>
      <c r="Q72" s="286">
        <f t="shared" si="12"/>
        <v>0.333808200695334</v>
      </c>
      <c r="R72" s="295">
        <f>Q22</f>
        <v>0.235377455552387</v>
      </c>
      <c r="S72" s="299"/>
      <c r="U72" s="305">
        <v>20</v>
      </c>
      <c r="V72" s="306">
        <f>-(($AA$2^2-U72^2)^(1/2))+$AA$2</f>
        <v>2.3028588574858</v>
      </c>
      <c r="W72" s="302"/>
    </row>
    <row r="73" spans="2:23">
      <c r="B73" s="260">
        <f t="shared" si="9"/>
        <v>2148.27586206897</v>
      </c>
      <c r="C73" s="261">
        <v>0.720000000000001</v>
      </c>
      <c r="D73" s="262">
        <f>($B$4-$B$91)/($K$4-$K$91)*K73+$B$4-($B$4-$B$91)/($K$4-$K$91)</f>
        <v>129.261083743842</v>
      </c>
      <c r="E73" s="265">
        <f t="shared" si="13"/>
        <v>203.03679177333</v>
      </c>
      <c r="F73" s="272">
        <f>V73*($W$4-$W$91)/($V$4-$V$91)+$W$4-$V$4*($W$4-$W$91)/($V$4-$V$91)</f>
        <v>332.88245828754</v>
      </c>
      <c r="G73" s="264">
        <f t="shared" si="8"/>
        <v>183.997861179892</v>
      </c>
      <c r="H73" s="259"/>
      <c r="I73" s="282">
        <v>-19</v>
      </c>
      <c r="J73" s="287">
        <f>$J$2/I73</f>
        <v>0.0526315789473684</v>
      </c>
      <c r="K73" s="288">
        <f>J22</f>
        <v>0.0142857142857143</v>
      </c>
      <c r="L73" s="289"/>
      <c r="O73" s="285">
        <f t="shared" si="10"/>
        <v>19</v>
      </c>
      <c r="P73" s="286">
        <f t="shared" si="11"/>
        <v>2.94443897916644</v>
      </c>
      <c r="Q73" s="286">
        <f t="shared" si="12"/>
        <v>0.339623271895109</v>
      </c>
      <c r="R73" s="295">
        <f>Q21</f>
        <v>0.234594205721611</v>
      </c>
      <c r="S73" s="299"/>
      <c r="U73" s="305">
        <v>19</v>
      </c>
      <c r="V73" s="306">
        <f>-(($AA$2^2-U73^2)^(1/2))+$AA$2</f>
        <v>2.07561463705429</v>
      </c>
      <c r="W73" s="302"/>
    </row>
    <row r="74" spans="2:23">
      <c r="B74" s="260">
        <f t="shared" si="9"/>
        <v>2034.48275862069</v>
      </c>
      <c r="C74" s="261">
        <v>0.730000000000001</v>
      </c>
      <c r="D74" s="262">
        <f>($B$4-$B$91)/($K$4-$K$91)*K74+$B$4-($B$4-$B$91)/($K$4-$K$91)</f>
        <v>127.246236036912</v>
      </c>
      <c r="E74" s="265">
        <f t="shared" si="13"/>
        <v>196.342916461039</v>
      </c>
      <c r="F74" s="272">
        <f>V74*($W$4-$W$91)/($V$4-$V$91)+$W$4-$V$4*($W$4-$W$91)/($V$4-$V$91)</f>
        <v>308.689289198433</v>
      </c>
      <c r="G74" s="264">
        <f t="shared" si="8"/>
        <v>175.27168028335</v>
      </c>
      <c r="H74" s="259"/>
      <c r="I74" s="282">
        <v>-18</v>
      </c>
      <c r="J74" s="287">
        <f>$J$2/I74</f>
        <v>0.0555555555555556</v>
      </c>
      <c r="K74" s="288">
        <f>J21</f>
        <v>0.0140845070422535</v>
      </c>
      <c r="L74" s="289"/>
      <c r="O74" s="285">
        <f t="shared" si="10"/>
        <v>18</v>
      </c>
      <c r="P74" s="286">
        <f t="shared" si="11"/>
        <v>2.89037175789616</v>
      </c>
      <c r="Q74" s="286">
        <f t="shared" si="12"/>
        <v>0.345976256261194</v>
      </c>
      <c r="R74" s="295">
        <f>Q20</f>
        <v>0.233826997986477</v>
      </c>
      <c r="S74" s="299"/>
      <c r="U74" s="305">
        <v>18</v>
      </c>
      <c r="V74" s="306">
        <f>-(($AA$2^2-U74^2)^(1/2))+$AA$2</f>
        <v>1.86057813056789</v>
      </c>
      <c r="W74" s="302"/>
    </row>
    <row r="75" spans="2:23">
      <c r="B75" s="260">
        <f t="shared" si="9"/>
        <v>1920.68965517241</v>
      </c>
      <c r="C75" s="261">
        <v>0.740000000000001</v>
      </c>
      <c r="D75" s="262">
        <f>($B$4-$B$91)/($K$4-$K$91)*K75+$B$4-($B$4-$B$91)/($K$4-$K$91)</f>
        <v>125.28735632184</v>
      </c>
      <c r="E75" s="265">
        <f t="shared" si="13"/>
        <v>189.784116616812</v>
      </c>
      <c r="F75" s="272">
        <f>V75*($W$4-$W$91)/($V$4-$V$91)+$W$4-$V$4*($W$4-$W$91)/($V$4-$V$91)</f>
        <v>285.859314780961</v>
      </c>
      <c r="G75" s="264">
        <f t="shared" si="8"/>
        <v>167.037187071794</v>
      </c>
      <c r="H75" s="259"/>
      <c r="I75" s="282">
        <v>-17</v>
      </c>
      <c r="J75" s="287">
        <f>$J$2/I75</f>
        <v>0.0588235294117647</v>
      </c>
      <c r="K75" s="288">
        <f>J20</f>
        <v>0.0138888888888889</v>
      </c>
      <c r="L75" s="289"/>
      <c r="O75" s="285">
        <f t="shared" si="10"/>
        <v>17</v>
      </c>
      <c r="P75" s="286">
        <f t="shared" si="11"/>
        <v>2.83321334405622</v>
      </c>
      <c r="Q75" s="286">
        <f t="shared" si="12"/>
        <v>0.352956123864761</v>
      </c>
      <c r="R75" s="295">
        <f>Q19</f>
        <v>0.233075271708509</v>
      </c>
      <c r="S75" s="299"/>
      <c r="U75" s="305">
        <v>17</v>
      </c>
      <c r="V75" s="306">
        <f>-(($AA$2^2-U75^2)^(1/2))+$AA$2</f>
        <v>1.65765812766021</v>
      </c>
      <c r="W75" s="302"/>
    </row>
    <row r="76" spans="2:23">
      <c r="B76" s="260">
        <f t="shared" si="9"/>
        <v>1806.89655172414</v>
      </c>
      <c r="C76" s="261">
        <v>0.750000000000001</v>
      </c>
      <c r="D76" s="262">
        <f>($B$4-$B$91)/($K$4-$K$91)*K76+$B$4-($B$4-$B$91)/($K$4-$K$91)</f>
        <v>123.382144544166</v>
      </c>
      <c r="E76" s="265">
        <f t="shared" si="13"/>
        <v>183.355739088032</v>
      </c>
      <c r="F76" s="272">
        <f>V76*($W$4-$W$91)/($V$4-$V$91)+$W$4-$V$4*($W$4-$W$91)/($V$4-$V$91)</f>
        <v>264.382944975869</v>
      </c>
      <c r="G76" s="264">
        <f t="shared" si="8"/>
        <v>159.290922527863</v>
      </c>
      <c r="H76" s="259"/>
      <c r="I76" s="282">
        <v>-16</v>
      </c>
      <c r="J76" s="287">
        <f>$J$2/I76</f>
        <v>0.0625</v>
      </c>
      <c r="K76" s="288">
        <f>J19</f>
        <v>0.0136986301369863</v>
      </c>
      <c r="L76" s="289"/>
      <c r="O76" s="285">
        <f t="shared" si="10"/>
        <v>16</v>
      </c>
      <c r="P76" s="286">
        <f t="shared" si="11"/>
        <v>2.77258872223978</v>
      </c>
      <c r="Q76" s="286">
        <f t="shared" si="12"/>
        <v>0.360673760222241</v>
      </c>
      <c r="R76" s="295">
        <f>Q18</f>
        <v>0.232338493574117</v>
      </c>
      <c r="S76" s="299"/>
      <c r="U76" s="305">
        <v>16</v>
      </c>
      <c r="V76" s="306">
        <f>-(($AA$2^2-U76^2)^(1/2))+$AA$2</f>
        <v>1.46676938886425</v>
      </c>
      <c r="W76" s="302"/>
    </row>
    <row r="77" spans="2:23">
      <c r="B77" s="260">
        <f t="shared" si="9"/>
        <v>1693.10344827586</v>
      </c>
      <c r="C77" s="261">
        <v>0.760000000000001</v>
      </c>
      <c r="D77" s="262">
        <f>($B$4-$B$91)/($K$4-$K$91)*K77+$B$4-($B$4-$B$91)/($K$4-$K$91)</f>
        <v>121.528424976701</v>
      </c>
      <c r="E77" s="265">
        <f t="shared" si="13"/>
        <v>177.053354343482</v>
      </c>
      <c r="F77" s="272">
        <f>V77*($W$4-$W$91)/($V$4-$V$91)+$W$4-$V$4*($W$4-$W$91)/($V$4-$V$91)</f>
        <v>244.251240276641</v>
      </c>
      <c r="G77" s="264">
        <f t="shared" si="8"/>
        <v>152.029662280634</v>
      </c>
      <c r="H77" s="259"/>
      <c r="I77" s="282">
        <v>-15</v>
      </c>
      <c r="J77" s="287">
        <f>$J$2/I77</f>
        <v>0.0666666666666667</v>
      </c>
      <c r="K77" s="288">
        <f>J18</f>
        <v>0.0135135135135135</v>
      </c>
      <c r="L77" s="289"/>
      <c r="O77" s="285">
        <f t="shared" si="10"/>
        <v>15</v>
      </c>
      <c r="P77" s="286">
        <f t="shared" si="11"/>
        <v>2.70805020110221</v>
      </c>
      <c r="Q77" s="286">
        <f t="shared" si="12"/>
        <v>0.369269373068855</v>
      </c>
      <c r="R77" s="295">
        <f>Q17</f>
        <v>0.231616155899717</v>
      </c>
      <c r="S77" s="299"/>
      <c r="U77" s="305">
        <v>15</v>
      </c>
      <c r="V77" s="306">
        <f>-(($AA$2^2-U77^2)^(1/2))+$AA$2</f>
        <v>1.28783245703058</v>
      </c>
      <c r="W77" s="302"/>
    </row>
    <row r="78" spans="2:23">
      <c r="B78" s="260">
        <f t="shared" si="9"/>
        <v>1579.31034482759</v>
      </c>
      <c r="C78" s="261">
        <v>0.770000000000001</v>
      </c>
      <c r="D78" s="262">
        <f>($B$4-$B$91)/($K$4-$K$91)*K78+$B$4-($B$4-$B$91)/($K$4-$K$91)</f>
        <v>119.724137931034</v>
      </c>
      <c r="E78" s="265">
        <f t="shared" si="13"/>
        <v>170.872742792917</v>
      </c>
      <c r="F78" s="272">
        <f>V78*($W$4-$W$91)/($V$4-$V$91)+$W$4-$V$4*($W$4-$W$91)/($V$4-$V$91)</f>
        <v>225.455892240843</v>
      </c>
      <c r="G78" s="264">
        <f t="shared" si="8"/>
        <v>145.250409576296</v>
      </c>
      <c r="H78" s="259"/>
      <c r="I78" s="282">
        <v>-14</v>
      </c>
      <c r="J78" s="287">
        <f>$J$2/I78</f>
        <v>0.0714285714285714</v>
      </c>
      <c r="K78" s="288">
        <f>J17</f>
        <v>0.0133333333333333</v>
      </c>
      <c r="L78" s="289"/>
      <c r="O78" s="285">
        <f t="shared" si="10"/>
        <v>14</v>
      </c>
      <c r="P78" s="286">
        <f t="shared" si="11"/>
        <v>2.63905732961526</v>
      </c>
      <c r="Q78" s="286">
        <f t="shared" si="12"/>
        <v>0.378923181689951</v>
      </c>
      <c r="R78" s="295">
        <f>Q16</f>
        <v>0.230907775063769</v>
      </c>
      <c r="S78" s="299"/>
      <c r="U78" s="305">
        <v>14</v>
      </c>
      <c r="V78" s="306">
        <f>-(($AA$2^2-U78^2)^(1/2))+$AA$2</f>
        <v>1.12077348410611</v>
      </c>
      <c r="W78" s="302"/>
    </row>
    <row r="79" spans="2:23">
      <c r="B79" s="260">
        <f t="shared" si="9"/>
        <v>1465.51724137931</v>
      </c>
      <c r="C79" s="261">
        <v>0.780000000000001</v>
      </c>
      <c r="D79" s="262">
        <f>($B$4-$B$91)/($K$4-$K$91)*K79+$B$4-($B$4-$B$91)/($K$4-$K$91)</f>
        <v>117.967332123413</v>
      </c>
      <c r="E79" s="265">
        <f t="shared" si="13"/>
        <v>164.809882117247</v>
      </c>
      <c r="F79" s="272">
        <f>V79*($W$4-$W$91)/($V$4-$V$91)+$W$4-$V$4*($W$4-$W$91)/($V$4-$V$91)</f>
        <v>207.989205626205</v>
      </c>
      <c r="G79" s="264">
        <f t="shared" si="8"/>
        <v>138.950388834856</v>
      </c>
      <c r="H79" s="259"/>
      <c r="I79" s="282">
        <v>-13</v>
      </c>
      <c r="J79" s="287">
        <f>$J$2/I79</f>
        <v>0.0769230769230769</v>
      </c>
      <c r="K79" s="288">
        <f>J16</f>
        <v>0.0131578947368421</v>
      </c>
      <c r="L79" s="289"/>
      <c r="O79" s="285">
        <f t="shared" si="10"/>
        <v>13</v>
      </c>
      <c r="P79" s="286">
        <f t="shared" si="11"/>
        <v>2.56494935746154</v>
      </c>
      <c r="Q79" s="286">
        <f t="shared" si="12"/>
        <v>0.38987124525128</v>
      </c>
      <c r="R79" s="295">
        <f>Q15</f>
        <v>0.230212890054651</v>
      </c>
      <c r="S79" s="299"/>
      <c r="U79" s="305">
        <v>13</v>
      </c>
      <c r="V79" s="306">
        <f>-(($AA$2^2-U79^2)^(1/2))+$AA$2</f>
        <v>0.965524072353944</v>
      </c>
      <c r="W79" s="302"/>
    </row>
    <row r="80" spans="2:23">
      <c r="B80" s="260">
        <f t="shared" si="9"/>
        <v>1351.72413793103</v>
      </c>
      <c r="C80" s="261">
        <v>0.790000000000001</v>
      </c>
      <c r="D80" s="262">
        <f>($B$4-$B$91)/($K$4-$K$91)*K80+$B$4-($B$4-$B$91)/($K$4-$K$91)</f>
        <v>116.256157635469</v>
      </c>
      <c r="E80" s="265">
        <f t="shared" si="13"/>
        <v>158.860935522263</v>
      </c>
      <c r="F80" s="272">
        <f>V80*($W$4-$W$91)/($V$4-$V$91)+$W$4-$V$4*($W$4-$W$91)/($V$4-$V$91)</f>
        <v>191.8440820583</v>
      </c>
      <c r="G80" s="264">
        <f t="shared" si="8"/>
        <v>133.127039759269</v>
      </c>
      <c r="H80" s="259"/>
      <c r="I80" s="282">
        <v>-12</v>
      </c>
      <c r="J80" s="287">
        <f>$J$2/I80</f>
        <v>0.0833333333333333</v>
      </c>
      <c r="K80" s="288">
        <f>J15</f>
        <v>0.012987012987013</v>
      </c>
      <c r="L80" s="289"/>
      <c r="O80" s="285">
        <f t="shared" si="10"/>
        <v>12</v>
      </c>
      <c r="P80" s="286">
        <f t="shared" si="11"/>
        <v>2.484906649788</v>
      </c>
      <c r="Q80" s="286">
        <f t="shared" si="12"/>
        <v>0.402429604381845</v>
      </c>
      <c r="R80" s="295">
        <f>Q14</f>
        <v>0.229531061124377</v>
      </c>
      <c r="S80" s="299"/>
      <c r="U80" s="305">
        <v>12</v>
      </c>
      <c r="V80" s="306">
        <f>-(($AA$2^2-U80^2)^(1/2))+$AA$2</f>
        <v>0.822021129186524</v>
      </c>
      <c r="W80" s="302"/>
    </row>
    <row r="81" spans="2:23">
      <c r="B81" s="260">
        <f t="shared" si="9"/>
        <v>1237.93103448276</v>
      </c>
      <c r="C81" s="261">
        <v>0.800000000000001</v>
      </c>
      <c r="D81" s="262">
        <f>($B$4-$B$91)/($K$4-$K$91)*K81+$B$4-($B$4-$B$91)/($K$4-$K$91)</f>
        <v>114.588859416446</v>
      </c>
      <c r="E81" s="265">
        <f t="shared" si="13"/>
        <v>153.022240837306</v>
      </c>
      <c r="F81" s="272">
        <f>V81*($W$4-$W$91)/($V$4-$V$91)+$W$4-$V$4*($W$4-$W$91)/($V$4-$V$91)</f>
        <v>177.014005146148</v>
      </c>
      <c r="G81" s="264">
        <f t="shared" si="8"/>
        <v>127.778011966819</v>
      </c>
      <c r="H81" s="259"/>
      <c r="I81" s="282">
        <v>-11</v>
      </c>
      <c r="J81" s="287">
        <f>$J$2/I81</f>
        <v>0.0909090909090909</v>
      </c>
      <c r="K81" s="288">
        <f>J14</f>
        <v>0.0128205128205128</v>
      </c>
      <c r="L81" s="289"/>
      <c r="O81" s="285">
        <f t="shared" si="10"/>
        <v>11</v>
      </c>
      <c r="P81" s="286">
        <f t="shared" si="11"/>
        <v>2.39789527279837</v>
      </c>
      <c r="Q81" s="286">
        <f t="shared" si="12"/>
        <v>0.417032391424246</v>
      </c>
      <c r="R81" s="295">
        <f>Q13</f>
        <v>0.228861868539155</v>
      </c>
      <c r="S81" s="299"/>
      <c r="U81" s="305">
        <v>11</v>
      </c>
      <c r="V81" s="306">
        <f>-(($AA$2^2-U81^2)^(1/2))+$AA$2</f>
        <v>0.690206734868511</v>
      </c>
      <c r="W81" s="302"/>
    </row>
    <row r="82" spans="2:23">
      <c r="B82" s="260">
        <f t="shared" si="9"/>
        <v>1124.13793103448</v>
      </c>
      <c r="C82" s="261">
        <v>0.810000000000001</v>
      </c>
      <c r="D82" s="262">
        <f>($B$4-$B$91)/($K$4-$K$91)*K82+$B$4-($B$4-$B$91)/($K$4-$K$91)</f>
        <v>112.963771278917</v>
      </c>
      <c r="E82" s="265">
        <f t="shared" si="13"/>
        <v>147.290300387972</v>
      </c>
      <c r="F82" s="272">
        <f>V82*($W$4-$W$91)/($V$4-$V$91)+$W$4-$V$4*($W$4-$W$91)/($V$4-$V$91)</f>
        <v>163.493026970737</v>
      </c>
      <c r="G82" s="264">
        <f t="shared" si="8"/>
        <v>122.901160115693</v>
      </c>
      <c r="H82" s="259"/>
      <c r="I82" s="282">
        <v>-10</v>
      </c>
      <c r="J82" s="287">
        <f>$J$2/I82</f>
        <v>0.1</v>
      </c>
      <c r="K82" s="288">
        <f>J13</f>
        <v>0.0126582278481013</v>
      </c>
      <c r="L82" s="289"/>
      <c r="O82" s="285">
        <f t="shared" si="10"/>
        <v>10</v>
      </c>
      <c r="P82" s="286">
        <f t="shared" si="11"/>
        <v>2.30258509299405</v>
      </c>
      <c r="Q82" s="286">
        <f t="shared" si="12"/>
        <v>0.434294481903252</v>
      </c>
      <c r="R82" s="295">
        <f>Q12</f>
        <v>0.228204911418669</v>
      </c>
      <c r="S82" s="299"/>
      <c r="U82" s="305">
        <v>10</v>
      </c>
      <c r="V82" s="306">
        <f>-(($AA$2^2-U82^2)^(1/2))+$AA$2</f>
        <v>0.57002802242242</v>
      </c>
      <c r="W82" s="302"/>
    </row>
    <row r="83" spans="2:23">
      <c r="B83" s="260">
        <f t="shared" si="9"/>
        <v>1010.34482758621</v>
      </c>
      <c r="C83" s="261">
        <v>0.820000000000001</v>
      </c>
      <c r="D83" s="262">
        <f>($B$4-$B$91)/($K$4-$K$91)*K83+$B$4-($B$4-$B$91)/($K$4-$K$91)</f>
        <v>111.379310344828</v>
      </c>
      <c r="E83" s="265">
        <f t="shared" si="13"/>
        <v>141.66177157867</v>
      </c>
      <c r="F83" s="272">
        <f>V83*($W$4-$W$91)/($V$4-$V$91)+$W$4-$V$4*($W$4-$W$91)/($V$4-$V$91)</f>
        <v>151.275755879347</v>
      </c>
      <c r="G83" s="264">
        <f t="shared" si="8"/>
        <v>118.494539502539</v>
      </c>
      <c r="H83" s="259"/>
      <c r="I83" s="282">
        <v>-9</v>
      </c>
      <c r="J83" s="287">
        <f>$J$2/I83</f>
        <v>0.111111111111111</v>
      </c>
      <c r="K83" s="288">
        <f>J12</f>
        <v>0.0125</v>
      </c>
      <c r="L83" s="289"/>
      <c r="O83" s="285">
        <f t="shared" si="10"/>
        <v>9</v>
      </c>
      <c r="P83" s="286">
        <f t="shared" si="11"/>
        <v>2.19722457733622</v>
      </c>
      <c r="Q83" s="286">
        <f t="shared" si="12"/>
        <v>0.455119613313419</v>
      </c>
      <c r="R83" s="295">
        <f>Q11</f>
        <v>0.227559806656709</v>
      </c>
      <c r="S83" s="299"/>
      <c r="U83" s="305">
        <v>9</v>
      </c>
      <c r="V83" s="306">
        <f>-(($AA$2^2-U83^2)^(1/2))+$AA$2</f>
        <v>0.461437069140786</v>
      </c>
      <c r="W83" s="302"/>
    </row>
    <row r="84" spans="2:23">
      <c r="B84" s="260">
        <f t="shared" si="9"/>
        <v>896.551724137931</v>
      </c>
      <c r="C84" s="261">
        <v>0.830000000000001</v>
      </c>
      <c r="D84" s="262">
        <f>($B$4-$B$91)/($K$4-$K$91)*K84+$B$4-($B$4-$B$91)/($K$4-$K$91)</f>
        <v>109.833971902937</v>
      </c>
      <c r="E84" s="265">
        <f t="shared" si="13"/>
        <v>136.133458126944</v>
      </c>
      <c r="F84" s="272">
        <f>V84*($W$4-$W$91)/($V$4-$V$91)+$W$4-$V$4*($W$4-$W$91)/($V$4-$V$91)</f>
        <v>140.357345525912</v>
      </c>
      <c r="G84" s="264">
        <f t="shared" si="8"/>
        <v>114.556402109467</v>
      </c>
      <c r="H84" s="259"/>
      <c r="I84" s="282">
        <v>-8</v>
      </c>
      <c r="J84" s="287">
        <f>$J$2/I84</f>
        <v>0.125</v>
      </c>
      <c r="K84" s="288">
        <f>J11</f>
        <v>0.0123456790123457</v>
      </c>
      <c r="L84" s="289"/>
      <c r="O84" s="285">
        <f t="shared" si="10"/>
        <v>8</v>
      </c>
      <c r="P84" s="286">
        <f t="shared" si="11"/>
        <v>2.07944154167984</v>
      </c>
      <c r="Q84" s="286">
        <f t="shared" si="12"/>
        <v>0.480898346962988</v>
      </c>
      <c r="R84" s="295">
        <f>Q10</f>
        <v>0.226926187916512</v>
      </c>
      <c r="S84" s="299"/>
      <c r="U84" s="305">
        <v>8</v>
      </c>
      <c r="V84" s="306">
        <f>-(($AA$2^2-U84^2)^(1/2))+$AA$2</f>
        <v>0.364390799173421</v>
      </c>
      <c r="W84" s="302"/>
    </row>
    <row r="85" spans="2:23">
      <c r="B85" s="260">
        <f t="shared" si="9"/>
        <v>782.758620689655</v>
      </c>
      <c r="C85" s="261">
        <v>0.840000000000001</v>
      </c>
      <c r="D85" s="262">
        <f>($B$4-$B$91)/($K$4-$K$91)*K85+$B$4-($B$4-$B$91)/($K$4-$K$91)</f>
        <v>108.326324642558</v>
      </c>
      <c r="E85" s="265">
        <f t="shared" si="13"/>
        <v>130.702301896879</v>
      </c>
      <c r="F85" s="272">
        <f>V85*($W$4-$W$91)/($V$4-$V$91)+$W$4-$V$4*($W$4-$W$91)/($V$4-$V$91)</f>
        <v>130.73348510448</v>
      </c>
      <c r="G85" s="264">
        <f t="shared" si="8"/>
        <v>111.085193081365</v>
      </c>
      <c r="H85" s="259"/>
      <c r="I85" s="282">
        <v>-7</v>
      </c>
      <c r="J85" s="287">
        <f>$J$2/I85</f>
        <v>0.142857142857143</v>
      </c>
      <c r="K85" s="288">
        <f>J10</f>
        <v>0.0121951219512195</v>
      </c>
      <c r="L85" s="289"/>
      <c r="O85" s="285">
        <f t="shared" si="10"/>
        <v>7</v>
      </c>
      <c r="P85" s="286">
        <f t="shared" si="11"/>
        <v>1.94591014905531</v>
      </c>
      <c r="Q85" s="286">
        <f t="shared" si="12"/>
        <v>0.513898342369751</v>
      </c>
      <c r="R85" s="295">
        <f>Q9</f>
        <v>0.226303704694757</v>
      </c>
      <c r="S85" s="299"/>
      <c r="U85" s="305">
        <v>7</v>
      </c>
      <c r="V85" s="306">
        <f>-(($AA$2^2-U85^2)^(1/2))+$AA$2</f>
        <v>0.27885089671932</v>
      </c>
      <c r="W85" s="302"/>
    </row>
    <row r="86" spans="2:23">
      <c r="B86" s="260">
        <f t="shared" si="9"/>
        <v>668.965517241379</v>
      </c>
      <c r="C86" s="261">
        <v>0.850000000000001</v>
      </c>
      <c r="D86" s="262">
        <f>($B$4-$B$91)/($K$4-$K$91)*K86+$B$4-($B$4-$B$91)/($K$4-$K$91)</f>
        <v>106.855006231825</v>
      </c>
      <c r="E86" s="265">
        <f t="shared" si="13"/>
        <v>125.365375283761</v>
      </c>
      <c r="F86" s="272">
        <f>V86*($W$4-$W$91)/($V$4-$V$91)+$W$4-$V$4*($W$4-$W$91)/($V$4-$V$91)</f>
        <v>122.400390729063</v>
      </c>
      <c r="G86" s="264">
        <f t="shared" si="8"/>
        <v>108.079547616729</v>
      </c>
      <c r="H86" s="259"/>
      <c r="I86" s="282">
        <v>-6</v>
      </c>
      <c r="J86" s="287">
        <f>$J$2/I86</f>
        <v>0.166666666666667</v>
      </c>
      <c r="K86" s="288">
        <f>J9</f>
        <v>0.0120481927710843</v>
      </c>
      <c r="L86" s="289"/>
      <c r="O86" s="285">
        <f t="shared" si="10"/>
        <v>6</v>
      </c>
      <c r="P86" s="286">
        <f t="shared" si="11"/>
        <v>1.79175946922805</v>
      </c>
      <c r="Q86" s="286">
        <f t="shared" si="12"/>
        <v>0.558110626551247</v>
      </c>
      <c r="R86" s="295">
        <f>Q8</f>
        <v>0.225692021448744</v>
      </c>
      <c r="S86" s="299"/>
      <c r="U86" s="305">
        <v>6</v>
      </c>
      <c r="V86" s="306">
        <f>-(($AA$2^2-U86^2)^(1/2))+$AA$2</f>
        <v>0.204783729408121</v>
      </c>
      <c r="W86" s="302"/>
    </row>
    <row r="87" spans="2:23">
      <c r="B87" s="260">
        <f t="shared" si="9"/>
        <v>555.172413793103</v>
      </c>
      <c r="C87" s="261">
        <v>0.860000000000001</v>
      </c>
      <c r="D87" s="262">
        <f>($B$4-$B$91)/($K$4-$K$91)*K87+$B$4-($B$4-$B$91)/($K$4-$K$91)</f>
        <v>105.418719211822</v>
      </c>
      <c r="E87" s="265">
        <f t="shared" si="13"/>
        <v>120.119874106519</v>
      </c>
      <c r="F87" s="272">
        <f>V87*($W$4-$W$91)/($V$4-$V$91)+$W$4-$V$4*($W$4-$W$91)/($V$4-$V$91)</f>
        <v>115.354797919199</v>
      </c>
      <c r="G87" s="264">
        <f t="shared" si="8"/>
        <v>105.538288257288</v>
      </c>
      <c r="H87" s="259"/>
      <c r="I87" s="282">
        <v>-5</v>
      </c>
      <c r="J87" s="287">
        <f>$J$2/I87</f>
        <v>0.2</v>
      </c>
      <c r="K87" s="288">
        <f>J8</f>
        <v>0.0119047619047619</v>
      </c>
      <c r="L87" s="289"/>
      <c r="O87" s="285">
        <f t="shared" si="10"/>
        <v>5</v>
      </c>
      <c r="P87" s="286">
        <f t="shared" si="11"/>
        <v>1.6094379124341</v>
      </c>
      <c r="Q87" s="286">
        <f t="shared" si="12"/>
        <v>0.621334934559612</v>
      </c>
      <c r="R87" s="295">
        <f>Q7</f>
        <v>0.225090816781779</v>
      </c>
      <c r="S87" s="299"/>
      <c r="U87" s="305">
        <v>5</v>
      </c>
      <c r="V87" s="306">
        <f>-(($AA$2^2-U87^2)^(1/2))+$AA$2</f>
        <v>0.142160281509305</v>
      </c>
      <c r="W87" s="302"/>
    </row>
    <row r="88" spans="2:23">
      <c r="B88" s="260">
        <f t="shared" si="9"/>
        <v>441.379310344828</v>
      </c>
      <c r="C88" s="261">
        <v>0.870000000000001</v>
      </c>
      <c r="D88" s="262">
        <f>($B$4-$B$91)/($K$4-$K$91)*K88+$B$4-($B$4-$B$91)/($K$4-$K$91)</f>
        <v>104.016227180527</v>
      </c>
      <c r="E88" s="265">
        <f t="shared" si="13"/>
        <v>114.963110968389</v>
      </c>
      <c r="F88" s="272">
        <f>V88*($W$4-$W$91)/($V$4-$V$91)+$W$4-$V$4*($W$4-$W$91)/($V$4-$V$91)</f>
        <v>109.593955155993</v>
      </c>
      <c r="G88" s="264">
        <f t="shared" si="8"/>
        <v>103.460422563748</v>
      </c>
      <c r="H88" s="259"/>
      <c r="I88" s="282">
        <v>-4</v>
      </c>
      <c r="J88" s="287">
        <f>$J$2/I88</f>
        <v>0.25</v>
      </c>
      <c r="K88" s="288">
        <f>J7</f>
        <v>0.0117647058823529</v>
      </c>
      <c r="L88" s="289"/>
      <c r="O88" s="285">
        <f t="shared" si="10"/>
        <v>4</v>
      </c>
      <c r="P88" s="286">
        <f t="shared" si="11"/>
        <v>1.38629436111989</v>
      </c>
      <c r="Q88" s="286">
        <f t="shared" si="12"/>
        <v>0.721347520444482</v>
      </c>
      <c r="R88" s="295">
        <f>Q6</f>
        <v>0.22449978268221</v>
      </c>
      <c r="S88" s="299"/>
      <c r="U88" s="305">
        <v>4</v>
      </c>
      <c r="V88" s="306">
        <f>-(($AA$2^2-U88^2)^(1/2))+$AA$2</f>
        <v>0.0909560966563561</v>
      </c>
      <c r="W88" s="302"/>
    </row>
    <row r="89" spans="2:23">
      <c r="B89" s="260">
        <f t="shared" si="9"/>
        <v>327.586206896552</v>
      </c>
      <c r="C89" s="261">
        <v>0.880000000000001</v>
      </c>
      <c r="D89" s="262">
        <f>($B$4-$B$91)/($K$4-$K$91)*K89+$B$4-($B$4-$B$91)/($K$4-$K$91)</f>
        <v>102.646351242984</v>
      </c>
      <c r="E89" s="265">
        <f t="shared" si="13"/>
        <v>109.89250904974</v>
      </c>
      <c r="F89" s="272">
        <f>V89*($W$4-$W$91)/($V$4-$V$91)+$W$4-$V$4*($W$4-$W$91)/($V$4-$V$91)</f>
        <v>105.115618478758</v>
      </c>
      <c r="G89" s="264">
        <f t="shared" si="8"/>
        <v>101.845141166869</v>
      </c>
      <c r="H89" s="259"/>
      <c r="I89" s="282">
        <v>-3</v>
      </c>
      <c r="J89" s="287">
        <f>$J$2/I89</f>
        <v>0.333333333333333</v>
      </c>
      <c r="K89" s="288">
        <f>J6</f>
        <v>0.0116279069767442</v>
      </c>
      <c r="L89" s="289"/>
      <c r="O89" s="285">
        <f t="shared" si="10"/>
        <v>3</v>
      </c>
      <c r="P89" s="286">
        <f t="shared" si="11"/>
        <v>1.09861228866811</v>
      </c>
      <c r="Q89" s="286">
        <f t="shared" si="12"/>
        <v>0.910239226626837</v>
      </c>
      <c r="R89" s="295">
        <f>Q5</f>
        <v>0.223918623812006</v>
      </c>
      <c r="S89" s="299"/>
      <c r="U89" s="305">
        <v>3</v>
      </c>
      <c r="V89" s="306">
        <f>-(($AA$2^2-U89^2)^(1/2))+$AA$2</f>
        <v>0.0511512298199506</v>
      </c>
      <c r="W89" s="302"/>
    </row>
    <row r="90" ht="14.75" spans="2:23">
      <c r="B90" s="260">
        <f t="shared" si="9"/>
        <v>213.793103448276</v>
      </c>
      <c r="C90" s="261">
        <v>0.890000000000001</v>
      </c>
      <c r="D90" s="262">
        <f>($B$4-$B$91)/($K$4-$K$91)*K90+$B$4-($B$4-$B$91)/($K$4-$K$91)</f>
        <v>101.307966706303</v>
      </c>
      <c r="E90" s="265">
        <f t="shared" si="13"/>
        <v>104.905596300193</v>
      </c>
      <c r="F90" s="272">
        <f>V90*($W$4-$W$91)/($V$4-$V$91)+$W$4-$V$4*($W$4-$W$91)/($V$4-$V$91)</f>
        <v>101.918047097337</v>
      </c>
      <c r="G90" s="264">
        <f t="shared" si="8"/>
        <v>100.691816184883</v>
      </c>
      <c r="H90" s="259"/>
      <c r="I90" s="282">
        <v>-2</v>
      </c>
      <c r="J90" s="287">
        <f>$J$2/I90</f>
        <v>0.5</v>
      </c>
      <c r="K90" s="288">
        <f>J5</f>
        <v>0.0114942528735632</v>
      </c>
      <c r="L90" s="289"/>
      <c r="O90" s="285">
        <f t="shared" si="10"/>
        <v>2</v>
      </c>
      <c r="P90" s="286">
        <f t="shared" si="11"/>
        <v>0.693147180559945</v>
      </c>
      <c r="Q90" s="286">
        <f t="shared" si="12"/>
        <v>1.44269504088896</v>
      </c>
      <c r="R90" s="318">
        <f>Q4</f>
        <v>0.223347056841097</v>
      </c>
      <c r="S90" s="299"/>
      <c r="U90" s="305">
        <v>2</v>
      </c>
      <c r="V90" s="306">
        <f>-(($AA$2^2-U90^2)^(1/2))+$AA$2</f>
        <v>0.0227302083089143</v>
      </c>
      <c r="W90" s="302"/>
    </row>
    <row r="91" ht="14.75" spans="2:23">
      <c r="B91" s="307">
        <v>100</v>
      </c>
      <c r="C91" s="308">
        <v>0.900000000000001</v>
      </c>
      <c r="D91" s="309">
        <f>($B$4-$B$91)/($K$4-$K$91)*K91+$B$4-($B$4-$B$91)/($K$4-$K$91)</f>
        <v>100</v>
      </c>
      <c r="E91" s="310">
        <f t="shared" si="13"/>
        <v>100</v>
      </c>
      <c r="F91" s="311">
        <f>V91*($W$4-$W$91)/($V$4-$V$91)+$W$4-$V$4*($W$4-$W$91)/($V$4-$V$91)</f>
        <v>100</v>
      </c>
      <c r="G91" s="271">
        <f t="shared" si="8"/>
        <v>100</v>
      </c>
      <c r="H91" s="259"/>
      <c r="I91" s="313">
        <v>-1</v>
      </c>
      <c r="J91" s="314">
        <f>$J$2/I91</f>
        <v>1</v>
      </c>
      <c r="K91" s="315">
        <f>J4</f>
        <v>0.0113636363636364</v>
      </c>
      <c r="L91" s="289"/>
      <c r="O91" s="316">
        <v>1.8</v>
      </c>
      <c r="P91" s="317">
        <f t="shared" si="11"/>
        <v>0.587786664902119</v>
      </c>
      <c r="Q91" s="317">
        <f t="shared" si="12"/>
        <v>1.70129752801814</v>
      </c>
      <c r="R91" s="46">
        <f>Q3</f>
        <v>0.22278480982403</v>
      </c>
      <c r="S91" s="299">
        <v>100</v>
      </c>
      <c r="U91" s="319">
        <v>1</v>
      </c>
      <c r="V91" s="320">
        <f>-(($AA$2^2-U91^2)^(1/2))+$AA$2</f>
        <v>0.00568200162012999</v>
      </c>
      <c r="W91" s="321">
        <v>100</v>
      </c>
    </row>
    <row r="92" spans="22:22">
      <c r="V92" s="322"/>
    </row>
    <row r="93" ht="16.5" spans="2:3">
      <c r="B93" s="240" t="s">
        <v>21</v>
      </c>
      <c r="C93" s="41">
        <f>(10000-100)/87</f>
        <v>113.793103448276</v>
      </c>
    </row>
    <row r="104" spans="5:5">
      <c r="E104" s="312">
        <f>50/(90-3.5)</f>
        <v>0.578034682080925</v>
      </c>
    </row>
  </sheetData>
  <mergeCells count="3">
    <mergeCell ref="I1:K1"/>
    <mergeCell ref="O1:R1"/>
    <mergeCell ref="U1:W1"/>
  </mergeCells>
  <pageMargins left="0.75" right="0.75" top="1" bottom="1" header="0.5" footer="0.5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92"/>
  <sheetViews>
    <sheetView zoomScale="85" zoomScaleNormal="85" topLeftCell="B43" workbookViewId="0">
      <selection activeCell="G61" sqref="G61"/>
    </sheetView>
  </sheetViews>
  <sheetFormatPr defaultColWidth="8.72727272727273" defaultRowHeight="14"/>
  <cols>
    <col min="1" max="1" width="9.54545454545454" style="189" hidden="1" customWidth="1"/>
    <col min="2" max="2" width="13.8181818181818" style="4" customWidth="1"/>
    <col min="3" max="3" width="34.2727272727273" style="43" customWidth="1"/>
    <col min="4" max="5" width="15.9090909090909" style="44" customWidth="1"/>
    <col min="6" max="6" width="15.9090909090909" style="190" customWidth="1"/>
    <col min="7" max="7" width="18" customWidth="1"/>
    <col min="8" max="8" width="13.9090909090909" style="4" hidden="1" customWidth="1"/>
    <col min="9" max="9" width="13.7272727272727" hidden="1" customWidth="1"/>
    <col min="10" max="12" width="8.72727272727273" hidden="1" customWidth="1"/>
    <col min="13" max="13" width="4.27272727272727" customWidth="1"/>
    <col min="14" max="14" width="13.5454545454545" style="47" customWidth="1"/>
    <col min="15" max="15" width="14.1818181818182" style="48" customWidth="1"/>
    <col min="16" max="16" width="14" style="49" customWidth="1"/>
    <col min="17" max="18" width="8.72727272727273" style="46" customWidth="1"/>
    <col min="19" max="19" width="14" style="46" customWidth="1"/>
    <col min="20" max="20" width="12.0909090909091" style="46" customWidth="1"/>
    <col min="23" max="23" width="15.9272727272727" customWidth="1"/>
  </cols>
  <sheetData>
    <row r="1" ht="14.75" spans="2:20">
      <c r="B1" s="191" t="s">
        <v>24</v>
      </c>
      <c r="C1" s="50"/>
      <c r="D1" s="50"/>
      <c r="E1" s="50"/>
      <c r="F1" s="192"/>
      <c r="G1" s="50"/>
      <c r="H1" s="50"/>
      <c r="I1" s="50"/>
      <c r="N1" s="179" t="s">
        <v>6</v>
      </c>
      <c r="P1" s="48"/>
      <c r="R1" s="46" t="s">
        <v>7</v>
      </c>
      <c r="S1" s="46" t="s">
        <v>8</v>
      </c>
      <c r="T1" s="46" t="s">
        <v>9</v>
      </c>
    </row>
    <row r="2" ht="14.75" spans="2:29">
      <c r="B2" s="50"/>
      <c r="C2" s="50"/>
      <c r="D2" s="50"/>
      <c r="E2" s="50"/>
      <c r="F2" s="192"/>
      <c r="G2" s="50"/>
      <c r="H2" s="50"/>
      <c r="I2" s="50"/>
      <c r="N2" s="98" t="s">
        <v>17</v>
      </c>
      <c r="O2" s="99" t="s">
        <v>18</v>
      </c>
      <c r="P2" s="107"/>
      <c r="R2" s="46">
        <v>0</v>
      </c>
      <c r="S2" s="46">
        <v>0</v>
      </c>
      <c r="T2" s="46">
        <v>888</v>
      </c>
      <c r="U2" s="4"/>
      <c r="V2" s="4"/>
      <c r="W2" s="4"/>
      <c r="X2" s="4"/>
      <c r="Y2" s="4"/>
      <c r="Z2" s="4"/>
      <c r="AA2" s="4"/>
      <c r="AB2" s="4"/>
      <c r="AC2" s="4"/>
    </row>
    <row r="3" ht="17.25" spans="1:29">
      <c r="A3" s="189" t="s">
        <v>25</v>
      </c>
      <c r="B3" s="4" t="s">
        <v>26</v>
      </c>
      <c r="C3" s="43" t="s">
        <v>27</v>
      </c>
      <c r="D3" s="193" t="s">
        <v>28</v>
      </c>
      <c r="E3" s="194" t="s">
        <v>29</v>
      </c>
      <c r="F3" s="195" t="s">
        <v>30</v>
      </c>
      <c r="G3" s="196" t="s">
        <v>31</v>
      </c>
      <c r="H3" s="4" t="s">
        <v>32</v>
      </c>
      <c r="I3" t="s">
        <v>33</v>
      </c>
      <c r="N3" s="227" t="s">
        <v>34</v>
      </c>
      <c r="O3" s="101"/>
      <c r="P3" s="108"/>
      <c r="U3" s="4"/>
      <c r="V3" s="4"/>
      <c r="W3" s="4"/>
      <c r="X3" s="4"/>
      <c r="Y3" s="4"/>
      <c r="Z3" s="4"/>
      <c r="AA3" s="4"/>
      <c r="AB3" s="4"/>
      <c r="AC3" s="4"/>
    </row>
    <row r="4" ht="16.5" spans="1:30">
      <c r="A4" s="189">
        <v>0.035</v>
      </c>
      <c r="B4" s="197">
        <v>5</v>
      </c>
      <c r="C4" s="198" t="s">
        <v>35</v>
      </c>
      <c r="D4" s="199">
        <v>18000</v>
      </c>
      <c r="E4" s="200">
        <v>889</v>
      </c>
      <c r="F4" s="201">
        <v>10000</v>
      </c>
      <c r="G4" s="202">
        <f>O4*($P$4-$P$60)/($O$4-$O$60)+$P$60-$O$60*($P$4-$P$60)/($O$4-$O$60)</f>
        <v>10000</v>
      </c>
      <c r="H4" s="4">
        <f>VLOOKUP(C:C,重点院校offre难度排序—叶老师推荐!B:D,3,0)</f>
        <v>1</v>
      </c>
      <c r="I4">
        <f t="shared" ref="I4:I67" si="0">B4-H4</f>
        <v>4</v>
      </c>
      <c r="N4" s="228">
        <v>887</v>
      </c>
      <c r="O4" s="103">
        <f>-(($T$2^2-N4^2)^(1/2))+$T$2</f>
        <v>845.869251134118</v>
      </c>
      <c r="P4" s="109">
        <v>10000</v>
      </c>
      <c r="U4" s="232" t="s">
        <v>36</v>
      </c>
      <c r="V4" s="110"/>
      <c r="W4" s="110"/>
      <c r="X4" s="110"/>
      <c r="Y4" s="110"/>
      <c r="Z4" s="110"/>
      <c r="AA4" s="110"/>
      <c r="AB4" s="110"/>
      <c r="AC4" s="110"/>
      <c r="AD4" s="110"/>
    </row>
    <row r="5" ht="17.25" spans="1:30">
      <c r="A5" s="189">
        <v>0.036</v>
      </c>
      <c r="B5" s="203">
        <v>4</v>
      </c>
      <c r="C5" s="204" t="s">
        <v>37</v>
      </c>
      <c r="D5" s="44">
        <v>18001</v>
      </c>
      <c r="E5" s="205">
        <v>888</v>
      </c>
      <c r="F5" s="206">
        <f>F4-$W$7</f>
        <v>9990</v>
      </c>
      <c r="G5" s="207">
        <f t="shared" ref="G4:G35" si="1">O5*($P$4-$P$60)/($O$4-$O$60)+$P$60-$O$60*($P$4-$P$60)/($O$4-$O$60)</f>
        <v>9999.99999999999</v>
      </c>
      <c r="H5" s="4">
        <f>VLOOKUP(C:C,重点院校offre难度排序—叶老师推荐!B:D,3,0)</f>
        <v>2</v>
      </c>
      <c r="I5">
        <f t="shared" si="0"/>
        <v>2</v>
      </c>
      <c r="N5" s="229">
        <f>N4</f>
        <v>887</v>
      </c>
      <c r="O5" s="103">
        <f t="shared" ref="O5:O21" si="2">-(($T$2^2-N5^2)^(1/2))+$T$2</f>
        <v>845.869251134118</v>
      </c>
      <c r="P5" s="109"/>
      <c r="R5" s="111">
        <v>1.70129752801814</v>
      </c>
      <c r="U5" s="232" t="s">
        <v>38</v>
      </c>
      <c r="V5" s="232"/>
      <c r="W5" s="232"/>
      <c r="X5" s="232"/>
      <c r="Y5" s="232"/>
      <c r="Z5" s="232"/>
      <c r="AA5" s="232"/>
      <c r="AB5" s="232"/>
      <c r="AC5" s="232"/>
      <c r="AD5" s="232"/>
    </row>
    <row r="6" ht="16.5" spans="1:23">
      <c r="A6" s="189">
        <v>0.037</v>
      </c>
      <c r="B6" s="203">
        <v>3</v>
      </c>
      <c r="C6" s="204" t="s">
        <v>39</v>
      </c>
      <c r="D6" s="44">
        <v>18002</v>
      </c>
      <c r="E6" s="205">
        <v>887</v>
      </c>
      <c r="F6" s="206">
        <f>F5-$W$7</f>
        <v>9980</v>
      </c>
      <c r="G6" s="207">
        <f t="shared" si="1"/>
        <v>9999.99999999999</v>
      </c>
      <c r="H6" s="4">
        <f>VLOOKUP(C:C,重点院校offre难度排序—叶老师推荐!B:D,3,0)</f>
        <v>3</v>
      </c>
      <c r="I6">
        <f t="shared" si="0"/>
        <v>0</v>
      </c>
      <c r="N6" s="229">
        <f>N5</f>
        <v>887</v>
      </c>
      <c r="O6" s="103">
        <f t="shared" si="2"/>
        <v>845.869251134118</v>
      </c>
      <c r="P6" s="109"/>
      <c r="R6" s="111">
        <v>1.44269504088896</v>
      </c>
      <c r="V6" s="233"/>
      <c r="W6" s="234" t="s">
        <v>40</v>
      </c>
    </row>
    <row r="7" ht="16.5" spans="1:23">
      <c r="A7" s="189">
        <v>0.039</v>
      </c>
      <c r="B7" s="203">
        <v>2</v>
      </c>
      <c r="C7" s="204" t="s">
        <v>41</v>
      </c>
      <c r="D7" s="44">
        <v>18003</v>
      </c>
      <c r="E7" s="205">
        <v>886</v>
      </c>
      <c r="F7" s="206">
        <f>F6-$W$7</f>
        <v>9970</v>
      </c>
      <c r="G7" s="207">
        <f t="shared" si="1"/>
        <v>9999.99999999999</v>
      </c>
      <c r="H7" s="4">
        <f>VLOOKUP(C:C,重点院校offre难度排序—叶老师推荐!B:D,3,0)</f>
        <v>4</v>
      </c>
      <c r="I7">
        <f t="shared" si="0"/>
        <v>-2</v>
      </c>
      <c r="N7" s="229">
        <f>N6</f>
        <v>887</v>
      </c>
      <c r="O7" s="103">
        <f t="shared" si="2"/>
        <v>845.869251134118</v>
      </c>
      <c r="P7" s="109"/>
      <c r="R7" s="111">
        <v>0.910239226626837</v>
      </c>
      <c r="V7" s="235" t="s">
        <v>42</v>
      </c>
      <c r="W7" s="236">
        <v>10</v>
      </c>
    </row>
    <row r="8" ht="17.25" spans="1:23">
      <c r="A8" s="189">
        <v>0.038</v>
      </c>
      <c r="B8" s="203">
        <v>1</v>
      </c>
      <c r="C8" s="208" t="s">
        <v>43</v>
      </c>
      <c r="D8" s="209">
        <v>18003</v>
      </c>
      <c r="E8" s="205">
        <v>885</v>
      </c>
      <c r="F8" s="206">
        <f>F7-$W$7</f>
        <v>9960</v>
      </c>
      <c r="G8" s="207">
        <f t="shared" si="1"/>
        <v>9999.99999999999</v>
      </c>
      <c r="H8" s="4">
        <f>VLOOKUP(C:C,重点院校offre难度排序—叶老师推荐!B:D,3,0)</f>
        <v>5</v>
      </c>
      <c r="I8">
        <f t="shared" si="0"/>
        <v>-4</v>
      </c>
      <c r="N8" s="229">
        <f>N7</f>
        <v>887</v>
      </c>
      <c r="O8" s="103">
        <f t="shared" si="2"/>
        <v>845.869251134118</v>
      </c>
      <c r="P8" s="109"/>
      <c r="R8" s="111">
        <v>0.721347520444482</v>
      </c>
      <c r="V8" s="235" t="s">
        <v>44</v>
      </c>
      <c r="W8" s="236">
        <v>40</v>
      </c>
    </row>
    <row r="9" ht="16.5" spans="1:23">
      <c r="A9" s="189" t="s">
        <v>45</v>
      </c>
      <c r="B9" s="197">
        <v>6</v>
      </c>
      <c r="C9" s="210" t="s">
        <v>46</v>
      </c>
      <c r="D9" s="199">
        <v>11002</v>
      </c>
      <c r="E9" s="200">
        <v>884</v>
      </c>
      <c r="F9" s="201">
        <f>G9</f>
        <v>6705.21800325909</v>
      </c>
      <c r="G9" s="202">
        <f t="shared" si="1"/>
        <v>6705.21800325909</v>
      </c>
      <c r="H9" s="4">
        <f>VLOOKUP(C:C,重点院校offre难度排序—叶老师推荐!B:D,3,0)</f>
        <v>6</v>
      </c>
      <c r="I9">
        <f t="shared" si="0"/>
        <v>0</v>
      </c>
      <c r="N9" s="230">
        <v>877</v>
      </c>
      <c r="O9" s="103">
        <f t="shared" si="2"/>
        <v>748.662280770783</v>
      </c>
      <c r="P9" s="109"/>
      <c r="V9" s="235" t="s">
        <v>47</v>
      </c>
      <c r="W9" s="236">
        <v>50</v>
      </c>
    </row>
    <row r="10" ht="17.25" spans="1:23">
      <c r="A10" s="189">
        <v>0.042</v>
      </c>
      <c r="B10" s="203">
        <v>39</v>
      </c>
      <c r="C10" s="211" t="s">
        <v>48</v>
      </c>
      <c r="D10" s="209">
        <v>6030</v>
      </c>
      <c r="E10" s="205">
        <v>883</v>
      </c>
      <c r="F10" s="206">
        <f>F9-$W$8</f>
        <v>6665.21800325909</v>
      </c>
      <c r="G10" s="207">
        <f t="shared" si="1"/>
        <v>6705.21800325909</v>
      </c>
      <c r="H10" s="4">
        <f>VLOOKUP(C:C,重点院校offre难度排序—叶老师推荐!B:D,3,0)</f>
        <v>7</v>
      </c>
      <c r="I10">
        <f t="shared" si="0"/>
        <v>32</v>
      </c>
      <c r="N10" s="229">
        <f>N9</f>
        <v>877</v>
      </c>
      <c r="O10" s="103">
        <f t="shared" si="2"/>
        <v>748.662280770783</v>
      </c>
      <c r="P10" s="109"/>
      <c r="V10" s="237" t="s">
        <v>49</v>
      </c>
      <c r="W10" s="238">
        <v>110</v>
      </c>
    </row>
    <row r="11" ht="16.5" spans="1:16">
      <c r="A11" s="189">
        <v>0.043</v>
      </c>
      <c r="B11" s="203">
        <v>63</v>
      </c>
      <c r="C11" s="211" t="s">
        <v>50</v>
      </c>
      <c r="D11" s="209">
        <v>4600</v>
      </c>
      <c r="E11" s="205">
        <v>882</v>
      </c>
      <c r="F11" s="206">
        <f>F10-$W$8</f>
        <v>6625.21800325909</v>
      </c>
      <c r="G11" s="207">
        <f t="shared" si="1"/>
        <v>6705.21800325909</v>
      </c>
      <c r="H11" s="4">
        <f>VLOOKUP(C:C,重点院校offre难度排序—叶老师推荐!B:D,3,0)</f>
        <v>8</v>
      </c>
      <c r="I11">
        <f t="shared" si="0"/>
        <v>55</v>
      </c>
      <c r="N11" s="229">
        <f>N10</f>
        <v>877</v>
      </c>
      <c r="O11" s="103">
        <f t="shared" si="2"/>
        <v>748.662280770783</v>
      </c>
      <c r="P11" s="109"/>
    </row>
    <row r="12" ht="16.5" spans="1:16">
      <c r="A12" s="189">
        <v>0.041</v>
      </c>
      <c r="B12" s="203">
        <v>15</v>
      </c>
      <c r="C12" s="211" t="s">
        <v>51</v>
      </c>
      <c r="D12" s="209">
        <v>9082</v>
      </c>
      <c r="E12" s="205">
        <v>881</v>
      </c>
      <c r="F12" s="206">
        <f>F11-$W$8</f>
        <v>6585.21800325909</v>
      </c>
      <c r="G12" s="207">
        <f t="shared" si="1"/>
        <v>6705.21800325909</v>
      </c>
      <c r="H12" s="4">
        <f>VLOOKUP(C:C,重点院校offre难度排序—叶老师推荐!B:D,3,0)</f>
        <v>9</v>
      </c>
      <c r="I12">
        <f t="shared" si="0"/>
        <v>6</v>
      </c>
      <c r="N12" s="229">
        <f>N11</f>
        <v>877</v>
      </c>
      <c r="O12" s="103">
        <f t="shared" si="2"/>
        <v>748.662280770783</v>
      </c>
      <c r="P12" s="109"/>
    </row>
    <row r="13" ht="16.5" spans="2:16">
      <c r="B13" s="203">
        <v>29</v>
      </c>
      <c r="C13" s="211" t="s">
        <v>52</v>
      </c>
      <c r="D13" s="209">
        <v>7081</v>
      </c>
      <c r="E13" s="205">
        <v>880</v>
      </c>
      <c r="F13" s="206">
        <f>F12-$W$8</f>
        <v>6545.21800325909</v>
      </c>
      <c r="G13" s="207">
        <f t="shared" si="1"/>
        <v>6705.21800325909</v>
      </c>
      <c r="H13" s="4">
        <f>VLOOKUP(C:C,重点院校offre难度排序—叶老师推荐!B:D,3,0)</f>
        <v>10</v>
      </c>
      <c r="I13">
        <f t="shared" si="0"/>
        <v>19</v>
      </c>
      <c r="N13" s="229">
        <f>N12</f>
        <v>877</v>
      </c>
      <c r="O13" s="103">
        <f t="shared" si="2"/>
        <v>748.662280770783</v>
      </c>
      <c r="P13" s="109"/>
    </row>
    <row r="14" ht="17.25" spans="2:16">
      <c r="B14" s="212">
        <v>30</v>
      </c>
      <c r="C14" s="213" t="s">
        <v>53</v>
      </c>
      <c r="D14" s="214">
        <v>7080</v>
      </c>
      <c r="E14" s="205">
        <v>879</v>
      </c>
      <c r="F14" s="206">
        <f>F13-$W$8</f>
        <v>6505.21800325909</v>
      </c>
      <c r="G14" s="215">
        <f t="shared" si="1"/>
        <v>6705.21800325909</v>
      </c>
      <c r="H14" s="4">
        <f>VLOOKUP(C:C,重点院校offre难度排序—叶老师推荐!B:D,3,0)</f>
        <v>11</v>
      </c>
      <c r="I14">
        <f t="shared" si="0"/>
        <v>19</v>
      </c>
      <c r="N14" s="229">
        <f>N13</f>
        <v>877</v>
      </c>
      <c r="O14" s="103">
        <f t="shared" si="2"/>
        <v>748.662280770783</v>
      </c>
      <c r="P14" s="109"/>
    </row>
    <row r="15" ht="16.5" spans="2:16">
      <c r="B15" s="197">
        <v>9</v>
      </c>
      <c r="C15" s="210" t="s">
        <v>54</v>
      </c>
      <c r="D15" s="199">
        <v>10997</v>
      </c>
      <c r="E15" s="200">
        <v>878</v>
      </c>
      <c r="F15" s="201">
        <f>G15</f>
        <v>6496.61263400217</v>
      </c>
      <c r="G15" s="202">
        <f t="shared" si="1"/>
        <v>6496.61263400217</v>
      </c>
      <c r="H15" s="4">
        <f>VLOOKUP(C:C,重点院校offre难度排序—叶老师推荐!B:D,3,0)</f>
        <v>12</v>
      </c>
      <c r="I15">
        <f t="shared" si="0"/>
        <v>-3</v>
      </c>
      <c r="N15" s="230">
        <v>876</v>
      </c>
      <c r="O15" s="103">
        <f t="shared" si="2"/>
        <v>742.507732164214</v>
      </c>
      <c r="P15" s="109"/>
    </row>
    <row r="16" ht="16.5" spans="2:16">
      <c r="B16" s="203">
        <v>10</v>
      </c>
      <c r="C16" s="211" t="s">
        <v>55</v>
      </c>
      <c r="D16" s="209">
        <v>10996</v>
      </c>
      <c r="E16" s="205">
        <v>877</v>
      </c>
      <c r="F16" s="206">
        <f>F15-$W$9</f>
        <v>6446.61263400217</v>
      </c>
      <c r="G16" s="207">
        <f t="shared" si="1"/>
        <v>6496.61263400217</v>
      </c>
      <c r="H16" s="4">
        <f>VLOOKUP(C:C,重点院校offre难度排序—叶老师推荐!B:D,3,0)</f>
        <v>13</v>
      </c>
      <c r="I16">
        <f t="shared" si="0"/>
        <v>-3</v>
      </c>
      <c r="N16" s="229">
        <f>N15</f>
        <v>876</v>
      </c>
      <c r="O16" s="103">
        <f t="shared" si="2"/>
        <v>742.507732164214</v>
      </c>
      <c r="P16" s="109"/>
    </row>
    <row r="17" ht="17.25" spans="2:16">
      <c r="B17" s="212">
        <v>68</v>
      </c>
      <c r="C17" s="213" t="s">
        <v>56</v>
      </c>
      <c r="D17" s="214">
        <v>3100</v>
      </c>
      <c r="E17" s="205">
        <v>876</v>
      </c>
      <c r="F17" s="206">
        <f>F16-$W$9</f>
        <v>6396.61263400217</v>
      </c>
      <c r="G17" s="215">
        <f t="shared" si="1"/>
        <v>6496.61263400217</v>
      </c>
      <c r="H17" s="4">
        <f>VLOOKUP(C:C,重点院校offre难度排序—叶老师推荐!B:D,3,0)</f>
        <v>14</v>
      </c>
      <c r="I17">
        <f t="shared" si="0"/>
        <v>54</v>
      </c>
      <c r="N17" s="229">
        <f>N16</f>
        <v>876</v>
      </c>
      <c r="O17" s="103">
        <f t="shared" si="2"/>
        <v>742.507732164214</v>
      </c>
      <c r="P17" s="109"/>
    </row>
    <row r="18" ht="16.5" spans="2:16">
      <c r="B18" s="197">
        <v>7</v>
      </c>
      <c r="C18" s="210" t="s">
        <v>57</v>
      </c>
      <c r="D18" s="199">
        <v>11002</v>
      </c>
      <c r="E18" s="200">
        <v>875</v>
      </c>
      <c r="F18" s="201">
        <f>G18</f>
        <v>6296.70432953406</v>
      </c>
      <c r="G18" s="202">
        <f t="shared" si="1"/>
        <v>6296.70432953406</v>
      </c>
      <c r="H18" s="4">
        <f>VLOOKUP(C:C,重点院校offre难度排序—叶老师推荐!B:D,3,0)</f>
        <v>15</v>
      </c>
      <c r="I18">
        <f t="shared" si="0"/>
        <v>-8</v>
      </c>
      <c r="N18" s="230">
        <v>875</v>
      </c>
      <c r="O18" s="103">
        <f t="shared" si="2"/>
        <v>736.609775744931</v>
      </c>
      <c r="P18" s="109"/>
    </row>
    <row r="19" ht="16.5" spans="1:16">
      <c r="A19" s="189">
        <v>0.05</v>
      </c>
      <c r="B19" s="203">
        <v>8</v>
      </c>
      <c r="C19" s="216" t="s">
        <v>58</v>
      </c>
      <c r="D19" s="44">
        <v>11001</v>
      </c>
      <c r="E19" s="205">
        <v>874</v>
      </c>
      <c r="F19" s="206">
        <f>F18-$W$10</f>
        <v>6186.70432953406</v>
      </c>
      <c r="G19" s="207">
        <f t="shared" si="1"/>
        <v>6104.51321972132</v>
      </c>
      <c r="H19" s="4">
        <f>VLOOKUP(C:C,重点院校offre难度排序—叶老师推荐!B:D,3,0)</f>
        <v>16</v>
      </c>
      <c r="I19">
        <f t="shared" si="0"/>
        <v>-8</v>
      </c>
      <c r="N19" s="230">
        <v>874</v>
      </c>
      <c r="O19" s="103">
        <f t="shared" si="2"/>
        <v>730.939502101897</v>
      </c>
      <c r="P19" s="109"/>
    </row>
    <row r="20" ht="16.5" spans="2:16">
      <c r="B20" s="203">
        <v>64</v>
      </c>
      <c r="C20" s="216" t="s">
        <v>59</v>
      </c>
      <c r="D20" s="44">
        <v>4544</v>
      </c>
      <c r="E20" s="205">
        <v>873</v>
      </c>
      <c r="F20" s="206">
        <f t="shared" ref="F20:F26" si="3">F19-$W$10</f>
        <v>6076.70432953406</v>
      </c>
      <c r="G20" s="207">
        <f t="shared" si="1"/>
        <v>5919.23152797427</v>
      </c>
      <c r="H20" s="4">
        <f>VLOOKUP(C:C,重点院校offre难度排序—叶老师推荐!B:D,3,0)</f>
        <v>17</v>
      </c>
      <c r="I20">
        <f t="shared" si="0"/>
        <v>47</v>
      </c>
      <c r="N20" s="230">
        <v>873</v>
      </c>
      <c r="O20" s="103">
        <f t="shared" si="2"/>
        <v>725.473079153022</v>
      </c>
      <c r="P20" s="109"/>
    </row>
    <row r="21" ht="16.5" spans="2:16">
      <c r="B21" s="203">
        <v>11</v>
      </c>
      <c r="C21" s="216" t="s">
        <v>60</v>
      </c>
      <c r="D21" s="44">
        <v>9087</v>
      </c>
      <c r="E21" s="205">
        <v>872</v>
      </c>
      <c r="F21" s="206">
        <f t="shared" si="3"/>
        <v>5966.70432953406</v>
      </c>
      <c r="G21" s="207">
        <f t="shared" si="1"/>
        <v>5740.18398747012</v>
      </c>
      <c r="H21" s="4">
        <f>VLOOKUP(C:C,重点院校offre难度排序—叶老师推荐!B:D,3,0)</f>
        <v>18</v>
      </c>
      <c r="I21">
        <f t="shared" si="0"/>
        <v>-7</v>
      </c>
      <c r="N21" s="230">
        <v>872</v>
      </c>
      <c r="O21" s="103">
        <f t="shared" si="2"/>
        <v>720.190584292776</v>
      </c>
      <c r="P21" s="109"/>
    </row>
    <row r="22" ht="16.5" spans="2:16">
      <c r="B22" s="203">
        <v>13</v>
      </c>
      <c r="C22" s="216" t="s">
        <v>61</v>
      </c>
      <c r="D22" s="44">
        <v>9085</v>
      </c>
      <c r="E22" s="205">
        <v>871</v>
      </c>
      <c r="F22" s="206">
        <f t="shared" si="3"/>
        <v>5856.70432953406</v>
      </c>
      <c r="G22" s="207">
        <f t="shared" si="1"/>
        <v>5566.79924922457</v>
      </c>
      <c r="H22" s="4">
        <f>VLOOKUP(C:C,重点院校offre难度排序—叶老师推荐!B:D,3,0)</f>
        <v>19</v>
      </c>
      <c r="I22">
        <f t="shared" si="0"/>
        <v>-6</v>
      </c>
      <c r="N22" s="230">
        <v>871</v>
      </c>
      <c r="O22" s="103">
        <f t="shared" ref="O22:O53" si="4">-(($T$2^2-N22^2)^(1/2))+$T$2</f>
        <v>715.075160835697</v>
      </c>
      <c r="P22" s="109"/>
    </row>
    <row r="23" ht="16.5" spans="2:16">
      <c r="B23" s="203">
        <v>14</v>
      </c>
      <c r="C23" s="216" t="s">
        <v>62</v>
      </c>
      <c r="D23" s="44">
        <v>9083</v>
      </c>
      <c r="E23" s="205">
        <v>870</v>
      </c>
      <c r="F23" s="206">
        <f t="shared" si="3"/>
        <v>5746.70432953406</v>
      </c>
      <c r="G23" s="207">
        <f t="shared" si="1"/>
        <v>5398.58876646435</v>
      </c>
      <c r="H23" s="4">
        <f>VLOOKUP(C:C,重点院校offre难度排序—叶老师推荐!B:D,3,0)</f>
        <v>20</v>
      </c>
      <c r="I23">
        <f t="shared" si="0"/>
        <v>-6</v>
      </c>
      <c r="N23" s="230">
        <v>870</v>
      </c>
      <c r="O23" s="103">
        <f t="shared" si="4"/>
        <v>710.112395035517</v>
      </c>
      <c r="P23" s="109"/>
    </row>
    <row r="24" ht="16.5" spans="2:16">
      <c r="B24" s="203">
        <v>16</v>
      </c>
      <c r="C24" s="216" t="s">
        <v>63</v>
      </c>
      <c r="D24" s="44">
        <v>9082</v>
      </c>
      <c r="E24" s="205">
        <v>869</v>
      </c>
      <c r="F24" s="206">
        <f t="shared" si="3"/>
        <v>5636.70432953406</v>
      </c>
      <c r="G24" s="207">
        <f t="shared" si="1"/>
        <v>5235.13089607969</v>
      </c>
      <c r="H24" s="4">
        <f>VLOOKUP(C:C,重点院校offre难度排序—叶老师推荐!B:D,3,0)</f>
        <v>21</v>
      </c>
      <c r="I24">
        <f t="shared" si="0"/>
        <v>-5</v>
      </c>
      <c r="N24" s="230">
        <v>869</v>
      </c>
      <c r="O24" s="103">
        <f t="shared" si="4"/>
        <v>705.289847025405</v>
      </c>
      <c r="P24" s="109"/>
    </row>
    <row r="25" ht="16.5" spans="2:16">
      <c r="B25" s="203">
        <v>31</v>
      </c>
      <c r="C25" s="216" t="s">
        <v>64</v>
      </c>
      <c r="D25" s="44">
        <v>7071</v>
      </c>
      <c r="E25" s="205">
        <v>868</v>
      </c>
      <c r="F25" s="206">
        <f t="shared" si="3"/>
        <v>5526.70432953406</v>
      </c>
      <c r="G25" s="207">
        <f t="shared" si="1"/>
        <v>5076.05872304321</v>
      </c>
      <c r="H25" s="4">
        <f>VLOOKUP(C:C,重点院校offre难度排序—叶老师推荐!B:D,3,0)</f>
        <v>22</v>
      </c>
      <c r="I25">
        <f t="shared" si="0"/>
        <v>9</v>
      </c>
      <c r="N25" s="230">
        <v>868</v>
      </c>
      <c r="O25" s="103">
        <f t="shared" si="4"/>
        <v>700.59669159804</v>
      </c>
      <c r="P25" s="109"/>
    </row>
    <row r="26" ht="17.25" spans="2:16">
      <c r="B26" s="212">
        <v>32</v>
      </c>
      <c r="C26" s="213" t="s">
        <v>65</v>
      </c>
      <c r="D26" s="214">
        <v>7069</v>
      </c>
      <c r="E26" s="205">
        <v>867</v>
      </c>
      <c r="F26" s="206">
        <f t="shared" si="3"/>
        <v>5416.70432953406</v>
      </c>
      <c r="G26" s="215">
        <f t="shared" si="1"/>
        <v>4921.050594525</v>
      </c>
      <c r="H26" s="4">
        <f>VLOOKUP(C:C,重点院校offre难度排序—叶老师推荐!B:D,3,0)</f>
        <v>23</v>
      </c>
      <c r="I26">
        <f t="shared" si="0"/>
        <v>9</v>
      </c>
      <c r="N26" s="230">
        <v>867</v>
      </c>
      <c r="O26" s="103">
        <f t="shared" si="4"/>
        <v>696.023438930686</v>
      </c>
      <c r="P26" s="109"/>
    </row>
    <row r="27" ht="17.25" spans="2:16">
      <c r="B27" s="217">
        <v>12</v>
      </c>
      <c r="C27" s="218" t="s">
        <v>66</v>
      </c>
      <c r="D27" s="219">
        <v>9085</v>
      </c>
      <c r="E27" s="220">
        <v>866</v>
      </c>
      <c r="F27" s="221">
        <f>G27</f>
        <v>4769.82266109256</v>
      </c>
      <c r="G27" s="222">
        <f t="shared" si="1"/>
        <v>4769.82266109256</v>
      </c>
      <c r="H27" s="4">
        <f>VLOOKUP(C:C,重点院校offre难度排序—叶老师推荐!B:D,3,0)</f>
        <v>24</v>
      </c>
      <c r="I27">
        <f t="shared" si="0"/>
        <v>-12</v>
      </c>
      <c r="N27" s="230">
        <v>866</v>
      </c>
      <c r="O27" s="103">
        <f t="shared" si="4"/>
        <v>691.56171452591</v>
      </c>
      <c r="P27" s="109"/>
    </row>
    <row r="28" ht="16.5" spans="2:16">
      <c r="B28" s="197">
        <v>17</v>
      </c>
      <c r="C28" s="210" t="s">
        <v>67</v>
      </c>
      <c r="D28" s="199">
        <v>9080</v>
      </c>
      <c r="E28" s="200">
        <v>865</v>
      </c>
      <c r="F28" s="201">
        <f t="shared" ref="F28:F91" si="5">G28</f>
        <v>4622.12292806548</v>
      </c>
      <c r="G28" s="202">
        <f t="shared" si="1"/>
        <v>4622.12292806548</v>
      </c>
      <c r="H28" s="4">
        <f>VLOOKUP(C:C,重点院校offre难度排序—叶老师推荐!B:D,3,0)</f>
        <v>25</v>
      </c>
      <c r="I28">
        <f t="shared" si="0"/>
        <v>-8</v>
      </c>
      <c r="N28" s="230">
        <v>865</v>
      </c>
      <c r="O28" s="103">
        <f t="shared" si="4"/>
        <v>687.204083706864</v>
      </c>
      <c r="P28" s="109"/>
    </row>
    <row r="29" ht="16.5" spans="2:16">
      <c r="B29" s="203">
        <v>18</v>
      </c>
      <c r="C29" s="216" t="s">
        <v>68</v>
      </c>
      <c r="D29" s="44">
        <v>9080</v>
      </c>
      <c r="E29" s="205">
        <v>864</v>
      </c>
      <c r="F29" s="206">
        <f t="shared" si="5"/>
        <v>4477.72645927691</v>
      </c>
      <c r="G29" s="207">
        <f t="shared" si="1"/>
        <v>4477.72645927691</v>
      </c>
      <c r="H29" s="4">
        <f>VLOOKUP(C:C,重点院校offre难度排序—叶老师推荐!B:D,3,0)</f>
        <v>26</v>
      </c>
      <c r="I29">
        <f t="shared" si="0"/>
        <v>-8</v>
      </c>
      <c r="N29" s="230">
        <v>864</v>
      </c>
      <c r="O29" s="103">
        <f t="shared" si="4"/>
        <v>682.943910112379</v>
      </c>
      <c r="P29" s="109"/>
    </row>
    <row r="30" ht="16.5" spans="2:16">
      <c r="B30" s="203">
        <v>21</v>
      </c>
      <c r="C30" s="216" t="s">
        <v>69</v>
      </c>
      <c r="D30" s="44">
        <v>9078</v>
      </c>
      <c r="E30" s="205">
        <v>863</v>
      </c>
      <c r="F30" s="206">
        <f t="shared" si="5"/>
        <v>4336.43147154412</v>
      </c>
      <c r="G30" s="207">
        <f t="shared" si="1"/>
        <v>4336.43147154412</v>
      </c>
      <c r="H30" s="4">
        <f>VLOOKUP(C:C,重点院校offre难度排序—叶老师推荐!B:D,3,0)</f>
        <v>27</v>
      </c>
      <c r="I30">
        <f t="shared" si="0"/>
        <v>-6</v>
      </c>
      <c r="N30" s="230">
        <v>863</v>
      </c>
      <c r="O30" s="103">
        <f t="shared" si="4"/>
        <v>678.775240470923</v>
      </c>
      <c r="P30" s="109"/>
    </row>
    <row r="31" ht="16.5" spans="2:16">
      <c r="B31" s="203">
        <v>20</v>
      </c>
      <c r="C31" s="216" t="s">
        <v>70</v>
      </c>
      <c r="D31" s="44">
        <v>9078</v>
      </c>
      <c r="E31" s="205">
        <v>862</v>
      </c>
      <c r="F31" s="206">
        <f t="shared" si="5"/>
        <v>4198.05612561765</v>
      </c>
      <c r="G31" s="207">
        <f t="shared" si="1"/>
        <v>4198.05612561765</v>
      </c>
      <c r="H31" s="4">
        <f>VLOOKUP(C:C,重点院校offre难度排序—叶老师推荐!B:D,3,0)</f>
        <v>28</v>
      </c>
      <c r="I31">
        <f t="shared" si="0"/>
        <v>-8</v>
      </c>
      <c r="N31" s="230">
        <v>862</v>
      </c>
      <c r="O31" s="103">
        <f t="shared" si="4"/>
        <v>674.692709922985</v>
      </c>
      <c r="P31" s="109"/>
    </row>
    <row r="32" ht="16.5" spans="2:16">
      <c r="B32" s="203">
        <v>22</v>
      </c>
      <c r="C32" s="216" t="s">
        <v>71</v>
      </c>
      <c r="D32" s="44">
        <v>9075</v>
      </c>
      <c r="E32" s="205">
        <v>861</v>
      </c>
      <c r="F32" s="206">
        <f t="shared" si="5"/>
        <v>4062.43586753826</v>
      </c>
      <c r="G32" s="207">
        <f t="shared" si="1"/>
        <v>4062.43586753826</v>
      </c>
      <c r="H32" s="4">
        <f>VLOOKUP(C:C,重点院校offre难度排序—叶老师推荐!B:D,3,0)</f>
        <v>29</v>
      </c>
      <c r="I32">
        <f t="shared" si="0"/>
        <v>-7</v>
      </c>
      <c r="N32" s="230">
        <v>861</v>
      </c>
      <c r="O32" s="103">
        <f t="shared" si="4"/>
        <v>670.691463582307</v>
      </c>
      <c r="P32" s="109"/>
    </row>
    <row r="33" ht="16.5" spans="2:16">
      <c r="B33" s="203">
        <v>23</v>
      </c>
      <c r="C33" s="216" t="s">
        <v>72</v>
      </c>
      <c r="D33" s="44">
        <v>9075</v>
      </c>
      <c r="E33" s="205">
        <v>860</v>
      </c>
      <c r="F33" s="206">
        <f t="shared" si="5"/>
        <v>3929.4212092153</v>
      </c>
      <c r="G33" s="207">
        <f t="shared" si="1"/>
        <v>3929.4212092153</v>
      </c>
      <c r="H33" s="4">
        <f>VLOOKUP(C:C,重点院校offre难度排序—叶老师推荐!B:D,3,0)</f>
        <v>30</v>
      </c>
      <c r="I33">
        <f t="shared" si="0"/>
        <v>-7</v>
      </c>
      <c r="N33" s="230">
        <v>860</v>
      </c>
      <c r="O33" s="103">
        <f t="shared" si="4"/>
        <v>666.767091055603</v>
      </c>
      <c r="P33" s="109"/>
    </row>
    <row r="34" ht="16.5" spans="2:16">
      <c r="B34" s="203">
        <v>197</v>
      </c>
      <c r="C34" s="216" t="s">
        <v>73</v>
      </c>
      <c r="D34" s="44">
        <v>110</v>
      </c>
      <c r="E34" s="205">
        <v>859</v>
      </c>
      <c r="F34" s="206">
        <f t="shared" si="5"/>
        <v>3798.87586265012</v>
      </c>
      <c r="G34" s="207">
        <f t="shared" si="1"/>
        <v>3798.87586265012</v>
      </c>
      <c r="H34" s="4">
        <f>VLOOKUP(C:C,重点院校offre难度排序—叶老师推荐!B:D,3,0)</f>
        <v>31</v>
      </c>
      <c r="I34">
        <f t="shared" si="0"/>
        <v>166</v>
      </c>
      <c r="N34" s="230">
        <v>859</v>
      </c>
      <c r="O34" s="103">
        <f t="shared" si="4"/>
        <v>662.915571395976</v>
      </c>
      <c r="P34" s="109"/>
    </row>
    <row r="35" ht="17.25" spans="2:16">
      <c r="B35" s="212">
        <v>870</v>
      </c>
      <c r="C35" s="213" t="s">
        <v>74</v>
      </c>
      <c r="D35" s="214">
        <v>10</v>
      </c>
      <c r="E35" s="223">
        <v>858</v>
      </c>
      <c r="F35" s="224">
        <f t="shared" si="5"/>
        <v>3670.6751612641</v>
      </c>
      <c r="G35" s="215">
        <f t="shared" si="1"/>
        <v>3670.6751612641</v>
      </c>
      <c r="H35" s="4">
        <f>VLOOKUP(C:C,重点院校offre难度排序—叶老师推荐!B:D,3,0)</f>
        <v>32</v>
      </c>
      <c r="I35">
        <f t="shared" si="0"/>
        <v>838</v>
      </c>
      <c r="N35" s="230">
        <v>858</v>
      </c>
      <c r="O35" s="103">
        <f t="shared" si="4"/>
        <v>659.133226526872</v>
      </c>
      <c r="P35" s="109"/>
    </row>
    <row r="36" ht="16.5" spans="2:16">
      <c r="B36" s="203">
        <v>19</v>
      </c>
      <c r="C36" s="211" t="s">
        <v>75</v>
      </c>
      <c r="D36" s="209">
        <v>9078</v>
      </c>
      <c r="E36" s="205">
        <v>857</v>
      </c>
      <c r="F36" s="206">
        <f t="shared" si="5"/>
        <v>3544.70471610109</v>
      </c>
      <c r="G36" s="207">
        <f t="shared" ref="G36:G60" si="6">O36*($P$4-$P$60)/($O$4-$O$60)+$P$60-$O$60*($P$4-$P$60)/($O$4-$O$60)</f>
        <v>3544.70471610109</v>
      </c>
      <c r="H36" s="4">
        <f>VLOOKUP(C:C,重点院校offre难度排序—叶老师推荐!B:D,3,0)</f>
        <v>33</v>
      </c>
      <c r="I36">
        <f t="shared" si="0"/>
        <v>-14</v>
      </c>
      <c r="N36" s="230">
        <v>857</v>
      </c>
      <c r="O36" s="103">
        <f t="shared" si="4"/>
        <v>655.416681595605</v>
      </c>
      <c r="P36" s="109"/>
    </row>
    <row r="37" ht="16.5" spans="2:16">
      <c r="B37" s="203">
        <v>867</v>
      </c>
      <c r="C37" s="211" t="s">
        <v>76</v>
      </c>
      <c r="D37" s="209">
        <v>10</v>
      </c>
      <c r="E37" s="205">
        <v>856</v>
      </c>
      <c r="F37" s="206">
        <f t="shared" si="5"/>
        <v>3420.85926554652</v>
      </c>
      <c r="G37" s="207">
        <f t="shared" si="6"/>
        <v>3420.85926554652</v>
      </c>
      <c r="H37" s="4">
        <f>VLOOKUP(C:C,重点院校offre难度排序—叶老师推荐!B:D,3,0)</f>
        <v>34</v>
      </c>
      <c r="I37">
        <f t="shared" si="0"/>
        <v>833</v>
      </c>
      <c r="N37" s="230">
        <v>856</v>
      </c>
      <c r="O37" s="103">
        <f t="shared" si="4"/>
        <v>651.762831036266</v>
      </c>
      <c r="P37" s="109"/>
    </row>
    <row r="38" spans="2:16">
      <c r="B38" s="203">
        <v>198</v>
      </c>
      <c r="C38" s="225" t="s">
        <v>77</v>
      </c>
      <c r="D38" s="209">
        <v>100</v>
      </c>
      <c r="E38" s="205">
        <v>855</v>
      </c>
      <c r="F38" s="206">
        <f t="shared" si="5"/>
        <v>3299.0416855469</v>
      </c>
      <c r="G38" s="207">
        <f t="shared" si="6"/>
        <v>3299.0416855469</v>
      </c>
      <c r="H38" s="4">
        <f>VLOOKUP(C:C,重点院校offre难度排序—叶老师推荐!B:D,3,0)</f>
        <v>35</v>
      </c>
      <c r="I38">
        <f t="shared" si="0"/>
        <v>163</v>
      </c>
      <c r="N38" s="230">
        <v>855</v>
      </c>
      <c r="O38" s="103">
        <f t="shared" si="4"/>
        <v>648.168809367922</v>
      </c>
      <c r="P38" s="109"/>
    </row>
    <row r="39" ht="17.25" spans="2:16">
      <c r="B39" s="203">
        <v>872</v>
      </c>
      <c r="C39" s="211" t="s">
        <v>78</v>
      </c>
      <c r="D39" s="209">
        <v>10</v>
      </c>
      <c r="E39" s="205">
        <v>854</v>
      </c>
      <c r="F39" s="206">
        <f t="shared" si="5"/>
        <v>3179.16213377234</v>
      </c>
      <c r="G39" s="207">
        <f t="shared" si="6"/>
        <v>3179.16213377234</v>
      </c>
      <c r="H39" s="4">
        <f>VLOOKUP(C:C,重点院校offre难度排序—叶老师推荐!B:D,3,0)</f>
        <v>36</v>
      </c>
      <c r="I39">
        <f t="shared" si="0"/>
        <v>836</v>
      </c>
      <c r="N39" s="230">
        <v>854</v>
      </c>
      <c r="O39" s="103">
        <f t="shared" si="4"/>
        <v>644.63196594458</v>
      </c>
      <c r="P39" s="109"/>
    </row>
    <row r="40" ht="16.5" spans="2:16">
      <c r="B40" s="197">
        <v>24</v>
      </c>
      <c r="C40" s="210" t="s">
        <v>79</v>
      </c>
      <c r="D40" s="199">
        <v>9075</v>
      </c>
      <c r="E40" s="200">
        <v>853</v>
      </c>
      <c r="F40" s="201">
        <f t="shared" si="5"/>
        <v>3061.13730620647</v>
      </c>
      <c r="G40" s="202">
        <f t="shared" si="6"/>
        <v>3061.13730620647</v>
      </c>
      <c r="H40" s="4">
        <f>VLOOKUP(C:C,重点院校offre难度排序—叶老师推荐!B:D,3,0)</f>
        <v>37</v>
      </c>
      <c r="I40">
        <f t="shared" si="0"/>
        <v>-13</v>
      </c>
      <c r="N40" s="230">
        <v>853</v>
      </c>
      <c r="O40" s="103">
        <f t="shared" si="4"/>
        <v>641.149843022128</v>
      </c>
      <c r="P40" s="109"/>
    </row>
    <row r="41" ht="16.5" spans="2:16">
      <c r="B41" s="203">
        <v>25</v>
      </c>
      <c r="C41" s="216" t="s">
        <v>80</v>
      </c>
      <c r="D41" s="44">
        <v>9075</v>
      </c>
      <c r="E41" s="205">
        <v>852</v>
      </c>
      <c r="F41" s="206">
        <f t="shared" si="5"/>
        <v>2944.88978861889</v>
      </c>
      <c r="G41" s="207">
        <f t="shared" si="6"/>
        <v>2944.88978861889</v>
      </c>
      <c r="H41" s="4">
        <f>VLOOKUP(C:C,重点院校offre难度排序—叶老师推荐!B:D,3,0)</f>
        <v>38</v>
      </c>
      <c r="I41">
        <f t="shared" si="0"/>
        <v>-13</v>
      </c>
      <c r="N41" s="230">
        <v>852</v>
      </c>
      <c r="O41" s="103">
        <f t="shared" si="4"/>
        <v>637.720156624629</v>
      </c>
      <c r="P41" s="109"/>
    </row>
    <row r="42" ht="16.5" spans="2:16">
      <c r="B42" s="203">
        <v>28</v>
      </c>
      <c r="C42" s="216" t="s">
        <v>81</v>
      </c>
      <c r="D42" s="44">
        <v>9071</v>
      </c>
      <c r="E42" s="205">
        <v>851</v>
      </c>
      <c r="F42" s="206">
        <f t="shared" si="5"/>
        <v>2830.34748852184</v>
      </c>
      <c r="G42" s="207">
        <f t="shared" si="6"/>
        <v>2830.34748852184</v>
      </c>
      <c r="H42" s="4">
        <f>VLOOKUP(C:C,重点院校offre难度排序—叶老师推荐!B:D,3,0)</f>
        <v>39</v>
      </c>
      <c r="I42">
        <f t="shared" si="0"/>
        <v>-11</v>
      </c>
      <c r="N42" s="230">
        <v>851</v>
      </c>
      <c r="O42" s="103">
        <f t="shared" si="4"/>
        <v>634.340779785161</v>
      </c>
      <c r="P42" s="109"/>
    </row>
    <row r="43" ht="16.5" spans="2:16">
      <c r="B43" s="203">
        <v>114</v>
      </c>
      <c r="C43" s="216" t="s">
        <v>82</v>
      </c>
      <c r="D43" s="44">
        <v>1600</v>
      </c>
      <c r="E43" s="205">
        <v>850</v>
      </c>
      <c r="F43" s="206">
        <f t="shared" si="5"/>
        <v>2717.4431357261</v>
      </c>
      <c r="G43" s="207">
        <f t="shared" si="6"/>
        <v>2717.4431357261</v>
      </c>
      <c r="H43" s="4">
        <f>VLOOKUP(C:C,重点院校offre难度排序—叶老师推荐!B:D,3,0)</f>
        <v>40</v>
      </c>
      <c r="I43">
        <f t="shared" si="0"/>
        <v>74</v>
      </c>
      <c r="N43" s="230">
        <v>850</v>
      </c>
      <c r="O43" s="103">
        <f t="shared" si="4"/>
        <v>631.009727810565</v>
      </c>
      <c r="P43" s="109"/>
    </row>
    <row r="44" ht="17.25" spans="2:16">
      <c r="B44" s="212">
        <v>27</v>
      </c>
      <c r="C44" s="213" t="s">
        <v>83</v>
      </c>
      <c r="D44" s="214">
        <v>9071</v>
      </c>
      <c r="E44" s="223">
        <v>849</v>
      </c>
      <c r="F44" s="224">
        <f t="shared" si="5"/>
        <v>2606.11384163204</v>
      </c>
      <c r="G44" s="215">
        <f t="shared" si="6"/>
        <v>2606.11384163204</v>
      </c>
      <c r="H44" s="4">
        <f>VLOOKUP(C:C,重点院校offre难度排序—叶老师推荐!B:D,3,0)</f>
        <v>41</v>
      </c>
      <c r="I44">
        <f t="shared" si="0"/>
        <v>-14</v>
      </c>
      <c r="N44" s="230">
        <v>849</v>
      </c>
      <c r="O44" s="103">
        <f t="shared" si="4"/>
        <v>627.725145279072</v>
      </c>
      <c r="P44" s="109"/>
    </row>
    <row r="45" ht="16.5" spans="2:16">
      <c r="B45" s="197">
        <v>26</v>
      </c>
      <c r="C45" s="210" t="s">
        <v>84</v>
      </c>
      <c r="D45" s="199">
        <v>9075</v>
      </c>
      <c r="E45" s="200">
        <v>848</v>
      </c>
      <c r="F45" s="201">
        <f t="shared" si="5"/>
        <v>2496.30070902546</v>
      </c>
      <c r="G45" s="202">
        <f t="shared" si="6"/>
        <v>2496.30070902546</v>
      </c>
      <c r="H45" s="4">
        <v>42</v>
      </c>
      <c r="I45">
        <f t="shared" si="0"/>
        <v>-16</v>
      </c>
      <c r="N45" s="230">
        <v>848</v>
      </c>
      <c r="O45" s="103">
        <f t="shared" si="4"/>
        <v>624.48529452799</v>
      </c>
      <c r="P45" s="109"/>
    </row>
    <row r="46" ht="16.5" spans="2:16">
      <c r="B46" s="203">
        <v>33</v>
      </c>
      <c r="C46" s="216" t="s">
        <v>85</v>
      </c>
      <c r="D46" s="44">
        <v>6100</v>
      </c>
      <c r="E46" s="205">
        <v>847</v>
      </c>
      <c r="F46" s="206">
        <f t="shared" si="5"/>
        <v>2387.94848547688</v>
      </c>
      <c r="G46" s="207">
        <f t="shared" si="6"/>
        <v>2387.94848547688</v>
      </c>
      <c r="H46" s="4">
        <v>43</v>
      </c>
      <c r="I46">
        <f t="shared" si="0"/>
        <v>-10</v>
      </c>
      <c r="N46" s="230">
        <v>847</v>
      </c>
      <c r="O46" s="103">
        <f t="shared" si="4"/>
        <v>621.288545427835</v>
      </c>
      <c r="P46" s="109"/>
    </row>
    <row r="47" ht="16.5" spans="2:16">
      <c r="B47" s="203">
        <v>34</v>
      </c>
      <c r="C47" s="216" t="s">
        <v>86</v>
      </c>
      <c r="D47" s="44">
        <v>6060</v>
      </c>
      <c r="E47" s="205">
        <v>846</v>
      </c>
      <c r="F47" s="206">
        <f t="shared" si="5"/>
        <v>2281.00525453142</v>
      </c>
      <c r="G47" s="207">
        <f t="shared" si="6"/>
        <v>2281.00525453142</v>
      </c>
      <c r="H47" s="4">
        <v>44</v>
      </c>
      <c r="I47">
        <f t="shared" si="0"/>
        <v>-10</v>
      </c>
      <c r="N47" s="230">
        <v>846</v>
      </c>
      <c r="O47" s="103">
        <f t="shared" si="4"/>
        <v>618.133366271412</v>
      </c>
      <c r="P47" s="109"/>
    </row>
    <row r="48" ht="16.5" spans="2:16">
      <c r="B48" s="203">
        <v>35</v>
      </c>
      <c r="C48" s="216" t="s">
        <v>87</v>
      </c>
      <c r="D48" s="44">
        <v>6045</v>
      </c>
      <c r="E48" s="205">
        <v>845</v>
      </c>
      <c r="F48" s="206">
        <f t="shared" si="5"/>
        <v>2175.42215977028</v>
      </c>
      <c r="G48" s="207">
        <f t="shared" si="6"/>
        <v>2175.42215977028</v>
      </c>
      <c r="H48" s="4">
        <v>45</v>
      </c>
      <c r="I48">
        <f t="shared" si="0"/>
        <v>-10</v>
      </c>
      <c r="N48" s="230">
        <v>845</v>
      </c>
      <c r="O48" s="103">
        <f t="shared" si="4"/>
        <v>615.018315632715</v>
      </c>
      <c r="P48" s="109"/>
    </row>
    <row r="49" ht="16.5" spans="2:16">
      <c r="B49" s="203">
        <v>36</v>
      </c>
      <c r="C49" s="216" t="s">
        <v>88</v>
      </c>
      <c r="D49" s="44">
        <v>6045</v>
      </c>
      <c r="E49" s="205">
        <v>844</v>
      </c>
      <c r="F49" s="206">
        <f t="shared" si="5"/>
        <v>2071.15315756441</v>
      </c>
      <c r="G49" s="207">
        <f t="shared" si="6"/>
        <v>2071.15315756441</v>
      </c>
      <c r="H49" s="4">
        <v>46</v>
      </c>
      <c r="I49">
        <f t="shared" si="0"/>
        <v>-10</v>
      </c>
      <c r="N49" s="230">
        <v>844</v>
      </c>
      <c r="O49" s="103">
        <f t="shared" si="4"/>
        <v>611.942035072342</v>
      </c>
      <c r="P49" s="109"/>
    </row>
    <row r="50" ht="16.5" spans="2:16">
      <c r="B50" s="203">
        <v>37</v>
      </c>
      <c r="C50" s="216" t="s">
        <v>89</v>
      </c>
      <c r="D50" s="44">
        <v>6045</v>
      </c>
      <c r="E50" s="205">
        <v>843</v>
      </c>
      <c r="F50" s="206">
        <f t="shared" si="5"/>
        <v>1968.15479495464</v>
      </c>
      <c r="G50" s="207">
        <f t="shared" si="6"/>
        <v>1968.15479495464</v>
      </c>
      <c r="H50" s="4">
        <v>47</v>
      </c>
      <c r="I50">
        <f t="shared" si="0"/>
        <v>-10</v>
      </c>
      <c r="N50" s="230">
        <v>843</v>
      </c>
      <c r="O50" s="103">
        <f t="shared" si="4"/>
        <v>608.903242584225</v>
      </c>
      <c r="P50" s="109"/>
    </row>
    <row r="51" ht="16.5" spans="2:16">
      <c r="B51" s="203">
        <v>38</v>
      </c>
      <c r="C51" s="216" t="s">
        <v>90</v>
      </c>
      <c r="D51" s="44">
        <v>6045</v>
      </c>
      <c r="E51" s="205">
        <v>842</v>
      </c>
      <c r="F51" s="206">
        <f t="shared" si="5"/>
        <v>1866.3860096053</v>
      </c>
      <c r="G51" s="207">
        <f t="shared" si="6"/>
        <v>1866.3860096053</v>
      </c>
      <c r="H51" s="4">
        <v>48</v>
      </c>
      <c r="I51">
        <f t="shared" si="0"/>
        <v>-10</v>
      </c>
      <c r="N51" s="230">
        <v>842</v>
      </c>
      <c r="O51" s="103">
        <f t="shared" si="4"/>
        <v>605.900726693598</v>
      </c>
      <c r="P51" s="109">
        <v>500</v>
      </c>
    </row>
    <row r="52" ht="16.5" spans="2:16">
      <c r="B52" s="203">
        <v>40</v>
      </c>
      <c r="C52" s="216" t="s">
        <v>91</v>
      </c>
      <c r="D52" s="44">
        <v>6030</v>
      </c>
      <c r="E52" s="205">
        <v>841</v>
      </c>
      <c r="F52" s="206">
        <f t="shared" si="5"/>
        <v>1765.80794920691</v>
      </c>
      <c r="G52" s="207">
        <f t="shared" si="6"/>
        <v>1765.80794920691</v>
      </c>
      <c r="H52" s="4">
        <v>49</v>
      </c>
      <c r="I52">
        <f t="shared" si="0"/>
        <v>-9</v>
      </c>
      <c r="N52" s="230">
        <v>841</v>
      </c>
      <c r="O52" s="103">
        <f t="shared" si="4"/>
        <v>602.933341128781</v>
      </c>
      <c r="P52" s="109">
        <v>490</v>
      </c>
    </row>
    <row r="53" ht="16.5" spans="2:16">
      <c r="B53" s="203">
        <v>41</v>
      </c>
      <c r="C53" s="216" t="s">
        <v>92</v>
      </c>
      <c r="D53" s="44">
        <v>6000</v>
      </c>
      <c r="E53" s="205">
        <v>840</v>
      </c>
      <c r="F53" s="206">
        <f t="shared" si="5"/>
        <v>1666.38380806474</v>
      </c>
      <c r="G53" s="207">
        <f t="shared" si="6"/>
        <v>1666.38380806474</v>
      </c>
      <c r="H53" s="4">
        <v>50</v>
      </c>
      <c r="I53">
        <f t="shared" si="0"/>
        <v>-9</v>
      </c>
      <c r="N53" s="230">
        <v>840</v>
      </c>
      <c r="O53" s="103">
        <f t="shared" si="4"/>
        <v>600</v>
      </c>
      <c r="P53" s="109"/>
    </row>
    <row r="54" ht="16.5" spans="2:16">
      <c r="B54" s="203">
        <v>42</v>
      </c>
      <c r="C54" s="216" t="s">
        <v>93</v>
      </c>
      <c r="D54" s="44">
        <v>5068</v>
      </c>
      <c r="E54" s="205">
        <v>839</v>
      </c>
      <c r="F54" s="206">
        <f t="shared" si="5"/>
        <v>1568.07867891508</v>
      </c>
      <c r="G54" s="207">
        <f t="shared" si="6"/>
        <v>1568.07867891508</v>
      </c>
      <c r="H54" s="4">
        <v>51</v>
      </c>
      <c r="I54">
        <f t="shared" si="0"/>
        <v>-9</v>
      </c>
      <c r="N54" s="230">
        <v>839</v>
      </c>
      <c r="O54" s="103">
        <f t="shared" ref="O54:O91" si="7">-(($T$2^2-N54^2)^(1/2))+$T$2</f>
        <v>597.099673427478</v>
      </c>
      <c r="P54" s="109"/>
    </row>
    <row r="55" ht="16.5" spans="2:16">
      <c r="B55" s="203">
        <v>43</v>
      </c>
      <c r="C55" s="216" t="s">
        <v>94</v>
      </c>
      <c r="D55" s="44">
        <v>5068</v>
      </c>
      <c r="E55" s="205">
        <v>838</v>
      </c>
      <c r="F55" s="206">
        <f t="shared" si="5"/>
        <v>1470.85941826909</v>
      </c>
      <c r="G55" s="207">
        <f t="shared" si="6"/>
        <v>1470.85941826909</v>
      </c>
      <c r="H55" s="4">
        <v>52</v>
      </c>
      <c r="I55">
        <f t="shared" si="0"/>
        <v>-9</v>
      </c>
      <c r="N55" s="230">
        <v>838</v>
      </c>
      <c r="O55" s="103">
        <f t="shared" si="7"/>
        <v>594.231383568632</v>
      </c>
      <c r="P55" s="109"/>
    </row>
    <row r="56" ht="16.5" spans="2:16">
      <c r="B56" s="203">
        <v>44</v>
      </c>
      <c r="C56" s="216" t="s">
        <v>95</v>
      </c>
      <c r="D56" s="44">
        <v>5066</v>
      </c>
      <c r="E56" s="205">
        <v>837</v>
      </c>
      <c r="F56" s="206">
        <f t="shared" si="5"/>
        <v>1374.69452380445</v>
      </c>
      <c r="G56" s="207">
        <f t="shared" si="6"/>
        <v>1374.69452380445</v>
      </c>
      <c r="H56" s="4">
        <v>53</v>
      </c>
      <c r="I56">
        <f t="shared" si="0"/>
        <v>-9</v>
      </c>
      <c r="N56" s="230">
        <v>837</v>
      </c>
      <c r="O56" s="103">
        <f t="shared" si="7"/>
        <v>591.394201000722</v>
      </c>
      <c r="P56" s="109"/>
    </row>
    <row r="57" ht="16.5" spans="2:17">
      <c r="B57" s="203">
        <v>45</v>
      </c>
      <c r="C57" s="216" t="s">
        <v>96</v>
      </c>
      <c r="D57" s="44">
        <v>5066</v>
      </c>
      <c r="E57" s="205">
        <v>836</v>
      </c>
      <c r="F57" s="206">
        <f t="shared" si="5"/>
        <v>1279.55402251218</v>
      </c>
      <c r="G57" s="207">
        <f t="shared" si="6"/>
        <v>1279.55402251218</v>
      </c>
      <c r="H57" s="4">
        <v>54</v>
      </c>
      <c r="I57">
        <f t="shared" si="0"/>
        <v>-9</v>
      </c>
      <c r="N57" s="230">
        <v>836</v>
      </c>
      <c r="O57" s="103">
        <f t="shared" si="7"/>
        <v>588.587241420811</v>
      </c>
      <c r="P57" s="109"/>
      <c r="Q57" s="46">
        <v>1000</v>
      </c>
    </row>
    <row r="58" ht="16.5" spans="2:17">
      <c r="B58" s="203">
        <v>46</v>
      </c>
      <c r="C58" s="216" t="s">
        <v>97</v>
      </c>
      <c r="D58" s="44">
        <v>5064</v>
      </c>
      <c r="E58" s="205">
        <v>835</v>
      </c>
      <c r="F58" s="206">
        <f t="shared" si="5"/>
        <v>1185.40936846724</v>
      </c>
      <c r="G58" s="207">
        <f t="shared" si="6"/>
        <v>1185.40936846724</v>
      </c>
      <c r="H58" s="4">
        <v>55</v>
      </c>
      <c r="I58">
        <f t="shared" si="0"/>
        <v>-9</v>
      </c>
      <c r="N58" s="230">
        <v>835</v>
      </c>
      <c r="O58" s="103">
        <f t="shared" si="7"/>
        <v>585.80966262966</v>
      </c>
      <c r="P58" s="109"/>
      <c r="Q58" s="46">
        <v>800</v>
      </c>
    </row>
    <row r="59" ht="16.5" spans="2:16">
      <c r="B59" s="203">
        <v>47</v>
      </c>
      <c r="C59" s="216" t="s">
        <v>98</v>
      </c>
      <c r="D59" s="44">
        <v>5064</v>
      </c>
      <c r="E59" s="205">
        <v>834</v>
      </c>
      <c r="F59" s="206">
        <f t="shared" si="5"/>
        <v>1092.23334922943</v>
      </c>
      <c r="G59" s="207">
        <f t="shared" si="6"/>
        <v>1092.23334922943</v>
      </c>
      <c r="H59" s="4">
        <v>56</v>
      </c>
      <c r="I59">
        <f t="shared" si="0"/>
        <v>-9</v>
      </c>
      <c r="N59" s="230">
        <v>834</v>
      </c>
      <c r="O59" s="103">
        <f t="shared" si="7"/>
        <v>583.060661770246</v>
      </c>
      <c r="P59" s="109"/>
    </row>
    <row r="60" ht="17.25" spans="2:16">
      <c r="B60" s="212">
        <v>48</v>
      </c>
      <c r="C60" s="226" t="s">
        <v>99</v>
      </c>
      <c r="D60" s="214">
        <v>5062</v>
      </c>
      <c r="E60" s="223">
        <v>833</v>
      </c>
      <c r="F60" s="224">
        <f t="shared" si="5"/>
        <v>1000</v>
      </c>
      <c r="G60" s="215">
        <f t="shared" si="6"/>
        <v>1000</v>
      </c>
      <c r="H60" s="4">
        <v>57</v>
      </c>
      <c r="I60">
        <f t="shared" si="0"/>
        <v>-9</v>
      </c>
      <c r="J60" s="231" t="s">
        <v>100</v>
      </c>
      <c r="N60" s="230">
        <v>833</v>
      </c>
      <c r="O60" s="103">
        <f t="shared" si="7"/>
        <v>580.339472795095</v>
      </c>
      <c r="P60" s="109">
        <v>1000</v>
      </c>
    </row>
    <row r="61" ht="16.5" spans="2:16">
      <c r="B61" s="197">
        <v>49</v>
      </c>
      <c r="C61" s="210" t="s">
        <v>101</v>
      </c>
      <c r="D61" s="199">
        <v>5062</v>
      </c>
      <c r="E61" s="200">
        <v>832</v>
      </c>
      <c r="F61" s="201">
        <f t="shared" si="5"/>
        <v>920</v>
      </c>
      <c r="G61" s="202">
        <f>O61*($P$61-$P$90)/($O$61-$O$90)+$P$90-$O$90*($P$61-$P$90)/($O$61-$O$90)</f>
        <v>920</v>
      </c>
      <c r="H61" s="4">
        <v>58</v>
      </c>
      <c r="I61">
        <f t="shared" si="0"/>
        <v>-9</v>
      </c>
      <c r="N61" s="230">
        <v>832</v>
      </c>
      <c r="O61" s="103">
        <f t="shared" si="7"/>
        <v>577.645364139667</v>
      </c>
      <c r="P61" s="109">
        <v>920</v>
      </c>
    </row>
    <row r="62" ht="16.5" spans="2:16">
      <c r="B62" s="203">
        <v>50</v>
      </c>
      <c r="C62" s="216" t="s">
        <v>102</v>
      </c>
      <c r="D62" s="44">
        <v>5062</v>
      </c>
      <c r="E62" s="205">
        <v>831</v>
      </c>
      <c r="F62" s="206">
        <f t="shared" si="5"/>
        <v>903.707196556647</v>
      </c>
      <c r="G62" s="207">
        <f t="shared" ref="G62:G90" si="8">O62*($P$61-$P$90)/($O$61-$O$90)+$P$90-$O$90*($P$61-$P$90)/($O$61-$O$90)</f>
        <v>903.707196556647</v>
      </c>
      <c r="H62" s="4">
        <v>59</v>
      </c>
      <c r="I62">
        <f t="shared" si="0"/>
        <v>-9</v>
      </c>
      <c r="N62" s="230">
        <v>831</v>
      </c>
      <c r="O62" s="103">
        <f t="shared" si="7"/>
        <v>574.977636581665</v>
      </c>
      <c r="P62" s="109"/>
    </row>
    <row r="63" ht="16.5" spans="2:16">
      <c r="B63" s="203">
        <v>51</v>
      </c>
      <c r="C63" s="216" t="s">
        <v>103</v>
      </c>
      <c r="D63" s="44">
        <v>5059</v>
      </c>
      <c r="E63" s="205">
        <v>830</v>
      </c>
      <c r="F63" s="206">
        <f t="shared" si="5"/>
        <v>887.571427345857</v>
      </c>
      <c r="G63" s="207">
        <f t="shared" si="8"/>
        <v>887.571427345857</v>
      </c>
      <c r="H63" s="4">
        <v>60</v>
      </c>
      <c r="I63">
        <f t="shared" si="0"/>
        <v>-9</v>
      </c>
      <c r="N63" s="230">
        <v>830</v>
      </c>
      <c r="O63" s="103">
        <f t="shared" si="7"/>
        <v>572.335621268411</v>
      </c>
      <c r="P63" s="109"/>
    </row>
    <row r="64" ht="16.5" spans="2:16">
      <c r="B64" s="203">
        <v>52</v>
      </c>
      <c r="C64" s="216" t="s">
        <v>104</v>
      </c>
      <c r="D64" s="44">
        <v>5059</v>
      </c>
      <c r="E64" s="205">
        <v>829</v>
      </c>
      <c r="F64" s="206">
        <f t="shared" si="5"/>
        <v>871.588781796359</v>
      </c>
      <c r="G64" s="207">
        <f t="shared" si="8"/>
        <v>871.588781796359</v>
      </c>
      <c r="H64" s="4">
        <v>61</v>
      </c>
      <c r="I64">
        <f t="shared" si="0"/>
        <v>-9</v>
      </c>
      <c r="N64" s="230">
        <v>829</v>
      </c>
      <c r="O64" s="103">
        <f t="shared" si="7"/>
        <v>569.718677896424</v>
      </c>
      <c r="P64" s="109"/>
    </row>
    <row r="65" ht="16.5" spans="2:16">
      <c r="B65" s="203">
        <v>53</v>
      </c>
      <c r="C65" s="216" t="s">
        <v>105</v>
      </c>
      <c r="D65" s="44">
        <v>5059</v>
      </c>
      <c r="E65" s="205">
        <v>828</v>
      </c>
      <c r="F65" s="206">
        <f t="shared" si="5"/>
        <v>855.755513422858</v>
      </c>
      <c r="G65" s="207">
        <f t="shared" si="8"/>
        <v>855.755513422858</v>
      </c>
      <c r="H65" s="4">
        <v>62</v>
      </c>
      <c r="I65">
        <f t="shared" si="0"/>
        <v>-9</v>
      </c>
      <c r="N65" s="230">
        <v>828</v>
      </c>
      <c r="O65" s="103">
        <f t="shared" si="7"/>
        <v>567.126193029098</v>
      </c>
      <c r="P65" s="109"/>
    </row>
    <row r="66" ht="16.5" spans="2:16">
      <c r="B66" s="203">
        <v>54</v>
      </c>
      <c r="C66" s="216" t="s">
        <v>106</v>
      </c>
      <c r="D66" s="44">
        <v>5056</v>
      </c>
      <c r="E66" s="205">
        <v>827</v>
      </c>
      <c r="F66" s="206">
        <f t="shared" si="5"/>
        <v>840.068030317846</v>
      </c>
      <c r="G66" s="207">
        <f t="shared" si="8"/>
        <v>840.068030317846</v>
      </c>
      <c r="H66" s="4">
        <v>63</v>
      </c>
      <c r="I66">
        <f t="shared" si="0"/>
        <v>-9</v>
      </c>
      <c r="N66" s="230">
        <v>827</v>
      </c>
      <c r="O66" s="103">
        <f t="shared" si="7"/>
        <v>564.557578539858</v>
      </c>
      <c r="P66" s="109"/>
    </row>
    <row r="67" ht="16.5" spans="2:16">
      <c r="B67" s="203">
        <v>55</v>
      </c>
      <c r="C67" s="216" t="s">
        <v>107</v>
      </c>
      <c r="D67" s="44">
        <v>5056</v>
      </c>
      <c r="E67" s="205">
        <v>826</v>
      </c>
      <c r="F67" s="206">
        <f t="shared" si="5"/>
        <v>824.52288634109</v>
      </c>
      <c r="G67" s="207">
        <f t="shared" si="8"/>
        <v>824.52288634109</v>
      </c>
      <c r="H67" s="4">
        <v>64</v>
      </c>
      <c r="I67">
        <f t="shared" si="0"/>
        <v>-9</v>
      </c>
      <c r="N67" s="230">
        <v>826</v>
      </c>
      <c r="O67" s="103">
        <f t="shared" si="7"/>
        <v>562.012270169566</v>
      </c>
      <c r="P67" s="109"/>
    </row>
    <row r="68" ht="16.5" spans="2:16">
      <c r="B68" s="203">
        <v>56</v>
      </c>
      <c r="C68" s="216" t="s">
        <v>108</v>
      </c>
      <c r="D68" s="44">
        <v>5056</v>
      </c>
      <c r="E68" s="205">
        <v>825</v>
      </c>
      <c r="F68" s="206">
        <f t="shared" si="5"/>
        <v>809.116772945169</v>
      </c>
      <c r="G68" s="207">
        <f t="shared" si="8"/>
        <v>809.116772945169</v>
      </c>
      <c r="H68" s="4">
        <v>65</v>
      </c>
      <c r="I68">
        <f t="shared" ref="I68:I131" si="9">B68-H68</f>
        <v>-9</v>
      </c>
      <c r="N68" s="230">
        <v>825</v>
      </c>
      <c r="O68" s="103">
        <f t="shared" si="7"/>
        <v>559.489726188054</v>
      </c>
      <c r="P68" s="109"/>
    </row>
    <row r="69" ht="16.5" spans="2:16">
      <c r="B69" s="203">
        <v>57</v>
      </c>
      <c r="C69" s="216" t="s">
        <v>109</v>
      </c>
      <c r="D69" s="44">
        <v>5056</v>
      </c>
      <c r="E69" s="205">
        <v>824</v>
      </c>
      <c r="F69" s="206">
        <f t="shared" si="5"/>
        <v>793.846511581797</v>
      </c>
      <c r="G69" s="207">
        <f t="shared" si="8"/>
        <v>793.846511581797</v>
      </c>
      <c r="H69" s="4">
        <v>66</v>
      </c>
      <c r="I69">
        <f t="shared" si="9"/>
        <v>-9</v>
      </c>
      <c r="N69" s="230">
        <v>824</v>
      </c>
      <c r="O69" s="103">
        <f t="shared" si="7"/>
        <v>556.989426150765</v>
      </c>
      <c r="P69" s="109"/>
    </row>
    <row r="70" ht="16.5" spans="2:16">
      <c r="B70" s="203">
        <v>58</v>
      </c>
      <c r="C70" s="216" t="s">
        <v>110</v>
      </c>
      <c r="D70" s="44">
        <v>5051</v>
      </c>
      <c r="E70" s="205">
        <v>823</v>
      </c>
      <c r="F70" s="206">
        <f t="shared" si="5"/>
        <v>778.709046639267</v>
      </c>
      <c r="G70" s="207">
        <f t="shared" si="8"/>
        <v>778.709046639267</v>
      </c>
      <c r="H70" s="4">
        <v>67</v>
      </c>
      <c r="I70">
        <f t="shared" si="9"/>
        <v>-9</v>
      </c>
      <c r="N70" s="230">
        <v>823</v>
      </c>
      <c r="O70" s="103">
        <f t="shared" si="7"/>
        <v>554.510869742356</v>
      </c>
      <c r="P70" s="109"/>
    </row>
    <row r="71" ht="16.5" spans="2:16">
      <c r="B71" s="203">
        <v>59</v>
      </c>
      <c r="C71" s="216" t="s">
        <v>111</v>
      </c>
      <c r="D71" s="44">
        <v>5051</v>
      </c>
      <c r="E71" s="205">
        <v>822</v>
      </c>
      <c r="F71" s="206">
        <f t="shared" si="5"/>
        <v>763.70143886627</v>
      </c>
      <c r="G71" s="207">
        <f t="shared" si="8"/>
        <v>763.70143886627</v>
      </c>
      <c r="H71" s="4">
        <v>68</v>
      </c>
      <c r="I71">
        <f t="shared" si="9"/>
        <v>-9</v>
      </c>
      <c r="N71" s="230">
        <v>822</v>
      </c>
      <c r="O71" s="103">
        <f t="shared" si="7"/>
        <v>552.053575699934</v>
      </c>
      <c r="P71" s="109"/>
    </row>
    <row r="72" ht="16.5" spans="2:16">
      <c r="B72" s="203">
        <v>60</v>
      </c>
      <c r="C72" s="216" t="s">
        <v>112</v>
      </c>
      <c r="D72" s="44">
        <v>5049</v>
      </c>
      <c r="E72" s="205">
        <v>821</v>
      </c>
      <c r="F72" s="206">
        <f t="shared" si="5"/>
        <v>748.820859241755</v>
      </c>
      <c r="G72" s="207">
        <f t="shared" si="8"/>
        <v>748.820859241755</v>
      </c>
      <c r="H72" s="4">
        <v>69</v>
      </c>
      <c r="I72">
        <f t="shared" si="9"/>
        <v>-9</v>
      </c>
      <c r="N72" s="230">
        <v>821</v>
      </c>
      <c r="O72" s="103">
        <f t="shared" si="7"/>
        <v>549.617080809329</v>
      </c>
      <c r="P72" s="109"/>
    </row>
    <row r="73" ht="16.5" spans="2:16">
      <c r="B73" s="203">
        <v>61</v>
      </c>
      <c r="C73" s="216" t="s">
        <v>113</v>
      </c>
      <c r="D73" s="44">
        <v>5049</v>
      </c>
      <c r="E73" s="205">
        <v>820</v>
      </c>
      <c r="F73" s="206">
        <f t="shared" si="5"/>
        <v>734.064583254364</v>
      </c>
      <c r="G73" s="207">
        <f t="shared" si="8"/>
        <v>734.064583254364</v>
      </c>
      <c r="H73" s="4">
        <v>70</v>
      </c>
      <c r="I73">
        <f t="shared" si="9"/>
        <v>-9</v>
      </c>
      <c r="N73" s="230">
        <v>820</v>
      </c>
      <c r="O73" s="103">
        <f t="shared" si="7"/>
        <v>547.20093896843</v>
      </c>
      <c r="P73" s="109"/>
    </row>
    <row r="74" ht="16.5" spans="2:16">
      <c r="B74" s="203">
        <v>62</v>
      </c>
      <c r="C74" s="216" t="s">
        <v>114</v>
      </c>
      <c r="D74" s="44">
        <v>5049</v>
      </c>
      <c r="E74" s="205">
        <v>819</v>
      </c>
      <c r="F74" s="206">
        <f t="shared" si="5"/>
        <v>719.42998555849</v>
      </c>
      <c r="G74" s="207">
        <f t="shared" si="8"/>
        <v>719.42998555849</v>
      </c>
      <c r="H74" s="4">
        <v>71</v>
      </c>
      <c r="I74">
        <f t="shared" si="9"/>
        <v>-9</v>
      </c>
      <c r="N74" s="230">
        <v>819</v>
      </c>
      <c r="O74" s="103">
        <f t="shared" si="7"/>
        <v>544.804720312181</v>
      </c>
      <c r="P74" s="109"/>
    </row>
    <row r="75" ht="16.5" spans="2:16">
      <c r="B75" s="203">
        <v>65</v>
      </c>
      <c r="C75" s="216" t="s">
        <v>115</v>
      </c>
      <c r="D75" s="44">
        <v>4082</v>
      </c>
      <c r="E75" s="205">
        <v>818</v>
      </c>
      <c r="F75" s="206">
        <f t="shared" si="5"/>
        <v>704.91453497705</v>
      </c>
      <c r="G75" s="207">
        <f t="shared" si="8"/>
        <v>704.91453497705</v>
      </c>
      <c r="H75" s="4">
        <v>72</v>
      </c>
      <c r="I75">
        <f t="shared" si="9"/>
        <v>-7</v>
      </c>
      <c r="N75" s="230">
        <v>818</v>
      </c>
      <c r="O75" s="103">
        <f t="shared" si="7"/>
        <v>542.428010394361</v>
      </c>
      <c r="P75" s="109"/>
    </row>
    <row r="76" ht="16.5" spans="2:16">
      <c r="B76" s="203">
        <v>66</v>
      </c>
      <c r="C76" s="216" t="s">
        <v>116</v>
      </c>
      <c r="D76" s="44">
        <v>4082</v>
      </c>
      <c r="E76" s="205">
        <v>817</v>
      </c>
      <c r="F76" s="206">
        <f t="shared" si="5"/>
        <v>690.515789823859</v>
      </c>
      <c r="G76" s="207">
        <f t="shared" si="8"/>
        <v>690.515789823859</v>
      </c>
      <c r="H76" s="4">
        <v>73</v>
      </c>
      <c r="I76">
        <f t="shared" si="9"/>
        <v>-7</v>
      </c>
      <c r="N76" s="230">
        <v>817</v>
      </c>
      <c r="O76" s="103">
        <f t="shared" si="7"/>
        <v>540.070409421676</v>
      </c>
      <c r="P76" s="109"/>
    </row>
    <row r="77" ht="16.5" spans="2:16">
      <c r="B77" s="203">
        <v>67</v>
      </c>
      <c r="C77" s="216" t="s">
        <v>117</v>
      </c>
      <c r="D77" s="44">
        <v>4073</v>
      </c>
      <c r="E77" s="205">
        <v>816</v>
      </c>
      <c r="F77" s="206">
        <f t="shared" si="5"/>
        <v>676.231393520973</v>
      </c>
      <c r="G77" s="207">
        <f t="shared" si="8"/>
        <v>676.231393520973</v>
      </c>
      <c r="H77" s="4">
        <v>74</v>
      </c>
      <c r="I77">
        <f t="shared" si="9"/>
        <v>-7</v>
      </c>
      <c r="N77" s="230">
        <v>816</v>
      </c>
      <c r="O77" s="103">
        <f t="shared" si="7"/>
        <v>537.731531536166</v>
      </c>
      <c r="P77" s="109"/>
    </row>
    <row r="78" ht="16.5" spans="2:16">
      <c r="B78" s="203">
        <v>69</v>
      </c>
      <c r="C78" s="216" t="s">
        <v>118</v>
      </c>
      <c r="D78" s="44">
        <v>3100</v>
      </c>
      <c r="E78" s="205">
        <v>815</v>
      </c>
      <c r="F78" s="206">
        <f t="shared" si="5"/>
        <v>662.059070488536</v>
      </c>
      <c r="G78" s="207">
        <f t="shared" si="8"/>
        <v>662.059070488536</v>
      </c>
      <c r="H78" s="4">
        <v>75</v>
      </c>
      <c r="I78">
        <f t="shared" si="9"/>
        <v>-6</v>
      </c>
      <c r="N78" s="230">
        <v>815</v>
      </c>
      <c r="O78" s="103">
        <f t="shared" si="7"/>
        <v>535.411004142217</v>
      </c>
      <c r="P78" s="109"/>
    </row>
    <row r="79" ht="16.5" spans="2:16">
      <c r="B79" s="203">
        <v>70</v>
      </c>
      <c r="C79" s="216" t="s">
        <v>119</v>
      </c>
      <c r="D79" s="44">
        <v>3100</v>
      </c>
      <c r="E79" s="205">
        <v>814</v>
      </c>
      <c r="F79" s="206">
        <f t="shared" si="5"/>
        <v>647.996622286727</v>
      </c>
      <c r="G79" s="207">
        <f t="shared" si="8"/>
        <v>647.996622286727</v>
      </c>
      <c r="H79" s="4">
        <v>76</v>
      </c>
      <c r="I79">
        <f t="shared" si="9"/>
        <v>-6</v>
      </c>
      <c r="N79" s="230">
        <v>814</v>
      </c>
      <c r="O79" s="103">
        <f t="shared" si="7"/>
        <v>533.108467274859</v>
      </c>
      <c r="P79" s="109"/>
    </row>
    <row r="80" ht="16.5" spans="2:16">
      <c r="B80" s="203">
        <v>71</v>
      </c>
      <c r="C80" s="216" t="s">
        <v>120</v>
      </c>
      <c r="D80" s="44">
        <v>3045</v>
      </c>
      <c r="E80" s="205">
        <v>813</v>
      </c>
      <c r="F80" s="206">
        <f t="shared" si="5"/>
        <v>634.041923991118</v>
      </c>
      <c r="G80" s="207">
        <f t="shared" si="8"/>
        <v>634.041923991118</v>
      </c>
      <c r="H80" s="4">
        <v>77</v>
      </c>
      <c r="I80">
        <f t="shared" si="9"/>
        <v>-6</v>
      </c>
      <c r="N80" s="230">
        <v>813</v>
      </c>
      <c r="O80" s="103">
        <f t="shared" si="7"/>
        <v>530.82357300628</v>
      </c>
      <c r="P80" s="109"/>
    </row>
    <row r="81" ht="16.5" spans="2:16">
      <c r="B81" s="203">
        <v>72</v>
      </c>
      <c r="C81" s="216" t="s">
        <v>121</v>
      </c>
      <c r="D81" s="44">
        <v>3045</v>
      </c>
      <c r="E81" s="205">
        <v>812</v>
      </c>
      <c r="F81" s="206">
        <f t="shared" si="5"/>
        <v>620.192920784425</v>
      </c>
      <c r="G81" s="207">
        <f t="shared" si="8"/>
        <v>620.192920784425</v>
      </c>
      <c r="H81" s="4">
        <v>78</v>
      </c>
      <c r="I81">
        <f t="shared" si="9"/>
        <v>-6</v>
      </c>
      <c r="N81" s="230">
        <v>812</v>
      </c>
      <c r="O81" s="103">
        <f t="shared" si="7"/>
        <v>528.555984887772</v>
      </c>
      <c r="P81" s="109"/>
    </row>
    <row r="82" ht="16.5" spans="2:16">
      <c r="B82" s="203">
        <v>73</v>
      </c>
      <c r="C82" s="216" t="s">
        <v>122</v>
      </c>
      <c r="D82" s="44">
        <v>3045</v>
      </c>
      <c r="E82" s="205">
        <v>811</v>
      </c>
      <c r="F82" s="206">
        <f t="shared" si="5"/>
        <v>606.447624749044</v>
      </c>
      <c r="G82" s="207">
        <f t="shared" si="8"/>
        <v>606.447624749044</v>
      </c>
      <c r="H82" s="4">
        <v>79</v>
      </c>
      <c r="I82">
        <f t="shared" si="9"/>
        <v>-6</v>
      </c>
      <c r="N82" s="230">
        <v>811</v>
      </c>
      <c r="O82" s="103">
        <f t="shared" si="7"/>
        <v>526.305377424546</v>
      </c>
      <c r="P82" s="109"/>
    </row>
    <row r="83" ht="16.5" spans="2:16">
      <c r="B83" s="203">
        <v>74</v>
      </c>
      <c r="C83" s="216" t="s">
        <v>123</v>
      </c>
      <c r="D83" s="44">
        <v>3045</v>
      </c>
      <c r="E83" s="205">
        <v>810</v>
      </c>
      <c r="F83" s="206">
        <f t="shared" si="5"/>
        <v>592.804111846106</v>
      </c>
      <c r="G83" s="207">
        <f t="shared" si="8"/>
        <v>592.804111846106</v>
      </c>
      <c r="H83" s="4">
        <v>80</v>
      </c>
      <c r="I83">
        <f t="shared" si="9"/>
        <v>-6</v>
      </c>
      <c r="N83" s="230">
        <v>810</v>
      </c>
      <c r="O83" s="103">
        <f t="shared" si="7"/>
        <v>524.071435581102</v>
      </c>
      <c r="P83" s="109"/>
    </row>
    <row r="84" ht="16.5" spans="2:16">
      <c r="B84" s="203">
        <v>75</v>
      </c>
      <c r="C84" s="216" t="s">
        <v>124</v>
      </c>
      <c r="D84" s="44">
        <v>3045</v>
      </c>
      <c r="E84" s="205">
        <v>809</v>
      </c>
      <c r="F84" s="206">
        <f t="shared" si="5"/>
        <v>579.260519067935</v>
      </c>
      <c r="G84" s="207">
        <f t="shared" si="8"/>
        <v>579.260519067935</v>
      </c>
      <c r="H84" s="4">
        <v>81</v>
      </c>
      <c r="I84">
        <f t="shared" si="9"/>
        <v>-6</v>
      </c>
      <c r="N84" s="230">
        <v>809</v>
      </c>
      <c r="O84" s="103">
        <f t="shared" si="7"/>
        <v>521.853854314974</v>
      </c>
      <c r="P84" s="109"/>
    </row>
    <row r="85" ht="16.5" spans="2:16">
      <c r="B85" s="203">
        <v>76</v>
      </c>
      <c r="C85" s="216" t="s">
        <v>125</v>
      </c>
      <c r="D85" s="44">
        <v>3045</v>
      </c>
      <c r="E85" s="205">
        <v>808</v>
      </c>
      <c r="F85" s="206">
        <f t="shared" si="5"/>
        <v>565.815041751909</v>
      </c>
      <c r="G85" s="207">
        <f t="shared" si="8"/>
        <v>565.815041751909</v>
      </c>
      <c r="H85" s="4">
        <v>82</v>
      </c>
      <c r="I85">
        <f t="shared" si="9"/>
        <v>-6</v>
      </c>
      <c r="N85" s="230">
        <v>808</v>
      </c>
      <c r="O85" s="103">
        <f t="shared" si="7"/>
        <v>519.652338136917</v>
      </c>
      <c r="P85" s="109"/>
    </row>
    <row r="86" ht="16.5" spans="2:16">
      <c r="B86" s="203">
        <v>77</v>
      </c>
      <c r="C86" s="216" t="s">
        <v>126</v>
      </c>
      <c r="D86" s="44">
        <v>3038</v>
      </c>
      <c r="E86" s="205">
        <v>807</v>
      </c>
      <c r="F86" s="206">
        <f t="shared" si="5"/>
        <v>552.465931044663</v>
      </c>
      <c r="G86" s="207">
        <f t="shared" si="8"/>
        <v>552.465931044663</v>
      </c>
      <c r="H86" s="4">
        <v>83</v>
      </c>
      <c r="I86">
        <f t="shared" si="9"/>
        <v>-6</v>
      </c>
      <c r="N86" s="230">
        <v>807</v>
      </c>
      <c r="O86" s="103">
        <f t="shared" si="7"/>
        <v>517.4666006957</v>
      </c>
      <c r="P86" s="109"/>
    </row>
    <row r="87" ht="16.5" spans="2:16">
      <c r="B87" s="203">
        <v>78</v>
      </c>
      <c r="C87" s="216" t="s">
        <v>127</v>
      </c>
      <c r="D87" s="44">
        <v>3038</v>
      </c>
      <c r="E87" s="205">
        <v>806</v>
      </c>
      <c r="F87" s="206">
        <f t="shared" si="5"/>
        <v>539.211491506472</v>
      </c>
      <c r="G87" s="207">
        <f t="shared" si="8"/>
        <v>539.211491506472</v>
      </c>
      <c r="H87" s="4">
        <v>84</v>
      </c>
      <c r="I87">
        <f t="shared" si="9"/>
        <v>-6</v>
      </c>
      <c r="N87" s="230">
        <v>806</v>
      </c>
      <c r="O87" s="103">
        <f t="shared" si="7"/>
        <v>515.296364385857</v>
      </c>
      <c r="P87" s="109"/>
    </row>
    <row r="88" ht="16.5" spans="2:16">
      <c r="B88" s="203">
        <v>79</v>
      </c>
      <c r="C88" s="216" t="s">
        <v>128</v>
      </c>
      <c r="D88" s="44">
        <v>3038</v>
      </c>
      <c r="E88" s="205">
        <v>805</v>
      </c>
      <c r="F88" s="206">
        <f t="shared" si="5"/>
        <v>526.050078846444</v>
      </c>
      <c r="G88" s="207">
        <f t="shared" si="8"/>
        <v>526.050078846444</v>
      </c>
      <c r="H88" s="4">
        <v>85</v>
      </c>
      <c r="I88">
        <f t="shared" si="9"/>
        <v>-6</v>
      </c>
      <c r="N88" s="230">
        <v>805</v>
      </c>
      <c r="O88" s="103">
        <f t="shared" si="7"/>
        <v>513.141359976857</v>
      </c>
      <c r="P88" s="109"/>
    </row>
    <row r="89" ht="16.5" spans="2:16">
      <c r="B89" s="203">
        <v>80</v>
      </c>
      <c r="C89" s="216" t="s">
        <v>129</v>
      </c>
      <c r="D89" s="44">
        <v>3038</v>
      </c>
      <c r="E89" s="205">
        <v>804</v>
      </c>
      <c r="F89" s="206">
        <f t="shared" si="5"/>
        <v>512.980097779906</v>
      </c>
      <c r="G89" s="207">
        <f t="shared" si="8"/>
        <v>512.980097779906</v>
      </c>
      <c r="H89" s="4">
        <v>86</v>
      </c>
      <c r="I89">
        <f t="shared" si="9"/>
        <v>-6</v>
      </c>
      <c r="N89" s="230">
        <v>804</v>
      </c>
      <c r="O89" s="103">
        <f t="shared" si="7"/>
        <v>511.00132626228</v>
      </c>
      <c r="P89" s="109"/>
    </row>
    <row r="90" ht="17.25" spans="2:17">
      <c r="B90" s="212">
        <v>81</v>
      </c>
      <c r="C90" s="213" t="s">
        <v>130</v>
      </c>
      <c r="D90" s="214">
        <v>3033</v>
      </c>
      <c r="E90" s="223">
        <v>803</v>
      </c>
      <c r="F90" s="224">
        <f t="shared" si="5"/>
        <v>500</v>
      </c>
      <c r="G90" s="215">
        <f t="shared" si="8"/>
        <v>500</v>
      </c>
      <c r="H90" s="4">
        <v>87</v>
      </c>
      <c r="I90">
        <f t="shared" si="9"/>
        <v>-6</v>
      </c>
      <c r="N90" s="230">
        <v>803</v>
      </c>
      <c r="O90" s="103">
        <f t="shared" si="7"/>
        <v>508.876009727688</v>
      </c>
      <c r="P90" s="49">
        <v>500</v>
      </c>
      <c r="Q90" s="46">
        <v>500</v>
      </c>
    </row>
    <row r="91" ht="16.5" spans="2:17">
      <c r="B91" s="197">
        <v>82</v>
      </c>
      <c r="C91" s="210" t="s">
        <v>131</v>
      </c>
      <c r="D91" s="199">
        <v>3033</v>
      </c>
      <c r="E91" s="200">
        <v>802</v>
      </c>
      <c r="F91" s="201">
        <f t="shared" si="5"/>
        <v>490</v>
      </c>
      <c r="G91" s="202">
        <f>O91*($P$91-$P$892)/($O$91-$O$892)+$P$892-$O$892*($P$91-$P$892)/($O$91-$O$892)</f>
        <v>490</v>
      </c>
      <c r="H91" s="4">
        <v>88</v>
      </c>
      <c r="I91">
        <f t="shared" si="9"/>
        <v>-6</v>
      </c>
      <c r="N91" s="230">
        <v>802</v>
      </c>
      <c r="O91" s="103">
        <f t="shared" si="7"/>
        <v>506.765164236005</v>
      </c>
      <c r="P91" s="49">
        <v>490</v>
      </c>
      <c r="Q91" s="46">
        <v>490</v>
      </c>
    </row>
    <row r="92" ht="16.5" spans="2:15">
      <c r="B92" s="203">
        <v>83</v>
      </c>
      <c r="C92" s="216" t="s">
        <v>132</v>
      </c>
      <c r="D92" s="44">
        <v>3033</v>
      </c>
      <c r="E92" s="205">
        <v>801</v>
      </c>
      <c r="F92" s="206">
        <f t="shared" ref="F92:F155" si="10">G92</f>
        <v>488.386471222072</v>
      </c>
      <c r="G92" s="207">
        <f t="shared" ref="G92:G155" si="11">O92*($P$91-$P$892)/($O$91-$O$892)+$P$892-$O$892*($P$91-$P$892)/($O$91-$O$892)</f>
        <v>488.386471222072</v>
      </c>
      <c r="H92" s="4">
        <v>89</v>
      </c>
      <c r="I92">
        <f t="shared" si="9"/>
        <v>-6</v>
      </c>
      <c r="N92" s="230">
        <v>801</v>
      </c>
      <c r="O92" s="103">
        <f t="shared" ref="O92:O155" si="12">-(($T$2^2-N92^2)^(1/2))+$T$2</f>
        <v>504.668550729268</v>
      </c>
    </row>
    <row r="93" ht="16.5" spans="2:15">
      <c r="B93" s="203">
        <v>84</v>
      </c>
      <c r="C93" s="216" t="s">
        <v>133</v>
      </c>
      <c r="D93" s="44">
        <v>3032</v>
      </c>
      <c r="E93" s="205">
        <v>800</v>
      </c>
      <c r="F93" s="206">
        <f t="shared" si="10"/>
        <v>486.783716464341</v>
      </c>
      <c r="G93" s="207">
        <f t="shared" si="11"/>
        <v>486.783716464341</v>
      </c>
      <c r="H93" s="4">
        <v>90</v>
      </c>
      <c r="I93">
        <f t="shared" si="9"/>
        <v>-6</v>
      </c>
      <c r="N93" s="230">
        <v>800</v>
      </c>
      <c r="O93" s="103">
        <f t="shared" si="12"/>
        <v>502.585936945731</v>
      </c>
    </row>
    <row r="94" ht="16.5" spans="2:15">
      <c r="B94" s="203">
        <v>85</v>
      </c>
      <c r="C94" s="216" t="s">
        <v>134</v>
      </c>
      <c r="D94" s="44">
        <v>3030</v>
      </c>
      <c r="E94" s="205">
        <v>799</v>
      </c>
      <c r="F94" s="206">
        <f t="shared" si="10"/>
        <v>485.191562004591</v>
      </c>
      <c r="G94" s="207">
        <f t="shared" si="11"/>
        <v>485.191562004591</v>
      </c>
      <c r="H94" s="4">
        <v>91</v>
      </c>
      <c r="I94">
        <f t="shared" si="9"/>
        <v>-6</v>
      </c>
      <c r="N94" s="230">
        <v>799</v>
      </c>
      <c r="O94" s="103">
        <f t="shared" si="12"/>
        <v>500.517097151371</v>
      </c>
    </row>
    <row r="95" ht="16.5" spans="2:15">
      <c r="B95" s="203">
        <v>86</v>
      </c>
      <c r="C95" s="216" t="s">
        <v>135</v>
      </c>
      <c r="D95" s="44">
        <v>3030</v>
      </c>
      <c r="E95" s="205">
        <v>798</v>
      </c>
      <c r="F95" s="206">
        <f t="shared" si="10"/>
        <v>483.609838948026</v>
      </c>
      <c r="G95" s="207">
        <f t="shared" si="11"/>
        <v>483.609838948026</v>
      </c>
      <c r="H95" s="4">
        <v>92</v>
      </c>
      <c r="I95">
        <f t="shared" si="9"/>
        <v>-6</v>
      </c>
      <c r="N95" s="230">
        <v>798</v>
      </c>
      <c r="O95" s="103">
        <f t="shared" si="12"/>
        <v>498.461811884894</v>
      </c>
    </row>
    <row r="96" ht="16.5" spans="2:15">
      <c r="B96" s="203">
        <v>87</v>
      </c>
      <c r="C96" s="216" t="s">
        <v>136</v>
      </c>
      <c r="D96" s="44">
        <v>3030</v>
      </c>
      <c r="E96" s="205">
        <v>797</v>
      </c>
      <c r="F96" s="206">
        <f t="shared" si="10"/>
        <v>482.038383040791</v>
      </c>
      <c r="G96" s="207">
        <f t="shared" si="11"/>
        <v>482.038383040791</v>
      </c>
      <c r="H96" s="4">
        <v>93</v>
      </c>
      <c r="I96">
        <f t="shared" si="9"/>
        <v>-6</v>
      </c>
      <c r="N96" s="230">
        <v>797</v>
      </c>
      <c r="O96" s="103">
        <f t="shared" si="12"/>
        <v>496.419867715432</v>
      </c>
    </row>
    <row r="97" ht="16.5" spans="2:15">
      <c r="B97" s="203">
        <v>88</v>
      </c>
      <c r="C97" s="216" t="s">
        <v>137</v>
      </c>
      <c r="D97" s="44">
        <v>3030</v>
      </c>
      <c r="E97" s="205">
        <v>796</v>
      </c>
      <c r="F97" s="206">
        <f t="shared" si="10"/>
        <v>480.477034492683</v>
      </c>
      <c r="G97" s="207">
        <f t="shared" si="11"/>
        <v>480.477034492683</v>
      </c>
      <c r="H97" s="4">
        <v>94</v>
      </c>
      <c r="I97">
        <f t="shared" si="9"/>
        <v>-6</v>
      </c>
      <c r="N97" s="230">
        <v>796</v>
      </c>
      <c r="O97" s="103">
        <f t="shared" si="12"/>
        <v>494.391057012166</v>
      </c>
    </row>
    <row r="98" ht="16.5" spans="2:15">
      <c r="B98" s="203">
        <v>89</v>
      </c>
      <c r="C98" s="216" t="s">
        <v>138</v>
      </c>
      <c r="D98" s="44">
        <v>3028</v>
      </c>
      <c r="E98" s="205">
        <v>795</v>
      </c>
      <c r="F98" s="206">
        <f t="shared" si="10"/>
        <v>478.925637808476</v>
      </c>
      <c r="G98" s="207">
        <f t="shared" si="11"/>
        <v>478.925637808476</v>
      </c>
      <c r="H98" s="4">
        <v>95</v>
      </c>
      <c r="I98">
        <f t="shared" si="9"/>
        <v>-6</v>
      </c>
      <c r="N98" s="230">
        <v>795</v>
      </c>
      <c r="O98" s="103">
        <f t="shared" si="12"/>
        <v>492.375177725158</v>
      </c>
    </row>
    <row r="99" ht="16.5" spans="2:15">
      <c r="B99" s="203">
        <v>90</v>
      </c>
      <c r="C99" s="216" t="s">
        <v>139</v>
      </c>
      <c r="D99" s="44">
        <v>3028</v>
      </c>
      <c r="E99" s="205">
        <v>794</v>
      </c>
      <c r="F99" s="206">
        <f t="shared" si="10"/>
        <v>477.384041627379</v>
      </c>
      <c r="G99" s="207">
        <f t="shared" si="11"/>
        <v>477.384041627379</v>
      </c>
      <c r="H99" s="4">
        <v>96</v>
      </c>
      <c r="I99">
        <f t="shared" si="9"/>
        <v>-6</v>
      </c>
      <c r="N99" s="230">
        <v>794</v>
      </c>
      <c r="O99" s="103">
        <f t="shared" si="12"/>
        <v>490.372033176739</v>
      </c>
    </row>
    <row r="100" ht="16.5" spans="2:15">
      <c r="B100" s="203">
        <v>91</v>
      </c>
      <c r="C100" s="216" t="s">
        <v>140</v>
      </c>
      <c r="D100" s="44">
        <v>3023</v>
      </c>
      <c r="E100" s="205">
        <v>793</v>
      </c>
      <c r="F100" s="206">
        <f t="shared" si="10"/>
        <v>475.852098570134</v>
      </c>
      <c r="G100" s="207">
        <f t="shared" si="11"/>
        <v>475.852098570134</v>
      </c>
      <c r="H100" s="4">
        <v>97</v>
      </c>
      <c r="I100">
        <f t="shared" si="9"/>
        <v>-6</v>
      </c>
      <c r="N100" s="230">
        <v>793</v>
      </c>
      <c r="O100" s="103">
        <f t="shared" si="12"/>
        <v>488.381431862832</v>
      </c>
    </row>
    <row r="101" ht="16.5" spans="2:15">
      <c r="B101" s="203">
        <v>92</v>
      </c>
      <c r="C101" s="216" t="s">
        <v>141</v>
      </c>
      <c r="D101" s="44">
        <v>3023</v>
      </c>
      <c r="E101" s="205">
        <v>792</v>
      </c>
      <c r="F101" s="206">
        <f t="shared" si="10"/>
        <v>474.329665093332</v>
      </c>
      <c r="G101" s="207">
        <f t="shared" si="11"/>
        <v>474.329665093332</v>
      </c>
      <c r="H101" s="4">
        <v>98</v>
      </c>
      <c r="I101">
        <f t="shared" si="9"/>
        <v>-6</v>
      </c>
      <c r="N101" s="230">
        <v>792</v>
      </c>
      <c r="O101" s="103">
        <f t="shared" si="12"/>
        <v>486.403187263644</v>
      </c>
    </row>
    <row r="102" ht="16.5" spans="2:15">
      <c r="B102" s="203">
        <v>93</v>
      </c>
      <c r="C102" s="216" t="s">
        <v>142</v>
      </c>
      <c r="D102" s="44">
        <v>3023</v>
      </c>
      <c r="E102" s="205">
        <v>791</v>
      </c>
      <c r="F102" s="206">
        <f t="shared" si="10"/>
        <v>472.816601350511</v>
      </c>
      <c r="G102" s="207">
        <f t="shared" si="11"/>
        <v>472.816601350511</v>
      </c>
      <c r="H102" s="4">
        <v>99</v>
      </c>
      <c r="I102">
        <f t="shared" si="9"/>
        <v>-6</v>
      </c>
      <c r="N102" s="230">
        <v>791</v>
      </c>
      <c r="O102" s="103">
        <f t="shared" si="12"/>
        <v>484.437117663183</v>
      </c>
    </row>
    <row r="103" ht="16.5" spans="2:15">
      <c r="B103" s="203">
        <v>94</v>
      </c>
      <c r="C103" s="216" t="s">
        <v>143</v>
      </c>
      <c r="D103" s="44">
        <v>3023</v>
      </c>
      <c r="E103" s="205">
        <v>790</v>
      </c>
      <c r="F103" s="206">
        <f t="shared" si="10"/>
        <v>471.312771059675</v>
      </c>
      <c r="G103" s="207">
        <f t="shared" si="11"/>
        <v>471.312771059675</v>
      </c>
      <c r="H103" s="4">
        <v>100</v>
      </c>
      <c r="I103">
        <f t="shared" si="9"/>
        <v>-6</v>
      </c>
      <c r="N103" s="230">
        <v>790</v>
      </c>
      <c r="O103" s="103">
        <f t="shared" si="12"/>
        <v>482.483045977113</v>
      </c>
    </row>
    <row r="104" ht="16.5" spans="2:15">
      <c r="B104" s="203">
        <v>95</v>
      </c>
      <c r="C104" s="216" t="s">
        <v>144</v>
      </c>
      <c r="D104" s="44">
        <v>3023</v>
      </c>
      <c r="E104" s="205">
        <v>789</v>
      </c>
      <c r="F104" s="206">
        <f t="shared" si="10"/>
        <v>469.818041376867</v>
      </c>
      <c r="G104" s="207">
        <f t="shared" si="11"/>
        <v>469.818041376867</v>
      </c>
      <c r="H104" s="4">
        <v>101</v>
      </c>
      <c r="I104">
        <f t="shared" si="9"/>
        <v>-6</v>
      </c>
      <c r="N104" s="230">
        <v>789</v>
      </c>
      <c r="O104" s="103">
        <f t="shared" si="12"/>
        <v>480.540799588474</v>
      </c>
    </row>
    <row r="105" ht="16.5" spans="2:15">
      <c r="B105" s="203">
        <v>96</v>
      </c>
      <c r="C105" s="216" t="s">
        <v>145</v>
      </c>
      <c r="D105" s="44">
        <v>3023</v>
      </c>
      <c r="E105" s="205">
        <v>788</v>
      </c>
      <c r="F105" s="206">
        <f t="shared" si="10"/>
        <v>468.332282775456</v>
      </c>
      <c r="G105" s="207">
        <f t="shared" si="11"/>
        <v>468.332282775456</v>
      </c>
      <c r="H105" s="4">
        <v>102</v>
      </c>
      <c r="I105">
        <f t="shared" si="9"/>
        <v>-6</v>
      </c>
      <c r="N105" s="230">
        <v>788</v>
      </c>
      <c r="O105" s="103">
        <f t="shared" si="12"/>
        <v>478.610210190826</v>
      </c>
    </row>
    <row r="106" ht="16.5" spans="2:15">
      <c r="B106" s="203">
        <v>97</v>
      </c>
      <c r="C106" s="216" t="s">
        <v>146</v>
      </c>
      <c r="D106" s="44">
        <v>3017</v>
      </c>
      <c r="E106" s="205">
        <v>787</v>
      </c>
      <c r="F106" s="206">
        <f t="shared" si="10"/>
        <v>466.855368930834</v>
      </c>
      <c r="G106" s="207">
        <f t="shared" si="11"/>
        <v>466.855368930834</v>
      </c>
      <c r="H106" s="4">
        <v>103</v>
      </c>
      <c r="I106">
        <f t="shared" si="9"/>
        <v>-6</v>
      </c>
      <c r="N106" s="230">
        <v>787</v>
      </c>
      <c r="O106" s="103">
        <f t="shared" si="12"/>
        <v>476.691113638424</v>
      </c>
    </row>
    <row r="107" ht="16.5" spans="2:15">
      <c r="B107" s="203">
        <v>98</v>
      </c>
      <c r="C107" s="216" t="s">
        <v>147</v>
      </c>
      <c r="D107" s="44">
        <v>3017</v>
      </c>
      <c r="E107" s="205">
        <v>786</v>
      </c>
      <c r="F107" s="206">
        <f t="shared" si="10"/>
        <v>465.387176610219</v>
      </c>
      <c r="G107" s="207">
        <f t="shared" si="11"/>
        <v>465.387176610219</v>
      </c>
      <c r="H107" s="4">
        <v>104</v>
      </c>
      <c r="I107">
        <f t="shared" si="9"/>
        <v>-6</v>
      </c>
      <c r="N107" s="230">
        <v>786</v>
      </c>
      <c r="O107" s="103">
        <f t="shared" si="12"/>
        <v>474.783349803036</v>
      </c>
    </row>
    <row r="108" ht="16.5" spans="2:15">
      <c r="B108" s="203">
        <v>99</v>
      </c>
      <c r="C108" s="216" t="s">
        <v>148</v>
      </c>
      <c r="D108" s="44">
        <v>3011</v>
      </c>
      <c r="E108" s="205">
        <v>785</v>
      </c>
      <c r="F108" s="206">
        <f t="shared" si="10"/>
        <v>463.927585567306</v>
      </c>
      <c r="G108" s="207">
        <f t="shared" si="11"/>
        <v>463.927585567306</v>
      </c>
      <c r="H108" s="4">
        <v>105</v>
      </c>
      <c r="I108">
        <f t="shared" si="9"/>
        <v>-6</v>
      </c>
      <c r="N108" s="230">
        <v>785</v>
      </c>
      <c r="O108" s="103">
        <f t="shared" si="12"/>
        <v>472.886762437043</v>
      </c>
    </row>
    <row r="109" ht="16.5" spans="2:15">
      <c r="B109" s="203">
        <v>100</v>
      </c>
      <c r="C109" s="216" t="s">
        <v>149</v>
      </c>
      <c r="D109" s="44">
        <v>3011</v>
      </c>
      <c r="E109" s="205">
        <v>784</v>
      </c>
      <c r="F109" s="206">
        <f t="shared" si="10"/>
        <v>462.476478441486</v>
      </c>
      <c r="G109" s="207">
        <f t="shared" si="11"/>
        <v>462.476478441486</v>
      </c>
      <c r="H109" s="4">
        <v>106</v>
      </c>
      <c r="I109">
        <f t="shared" si="9"/>
        <v>-6</v>
      </c>
      <c r="N109" s="230">
        <v>784</v>
      </c>
      <c r="O109" s="103">
        <f t="shared" si="12"/>
        <v>471.001199042491</v>
      </c>
    </row>
    <row r="110" ht="16.5" spans="2:15">
      <c r="B110" s="203">
        <v>101</v>
      </c>
      <c r="C110" s="216" t="s">
        <v>150</v>
      </c>
      <c r="D110" s="44">
        <v>3003</v>
      </c>
      <c r="E110" s="205">
        <v>783</v>
      </c>
      <c r="F110" s="206">
        <f t="shared" si="10"/>
        <v>461.033740661414</v>
      </c>
      <c r="G110" s="207">
        <f t="shared" si="11"/>
        <v>461.033740661414</v>
      </c>
      <c r="H110" s="4">
        <v>107</v>
      </c>
      <c r="I110">
        <f t="shared" si="9"/>
        <v>-6</v>
      </c>
      <c r="N110" s="230">
        <v>783</v>
      </c>
      <c r="O110" s="103">
        <f t="shared" si="12"/>
        <v>469.126510745786</v>
      </c>
    </row>
    <row r="111" ht="16.5" spans="2:15">
      <c r="B111" s="203">
        <v>102</v>
      </c>
      <c r="C111" s="216" t="s">
        <v>151</v>
      </c>
      <c r="D111" s="44">
        <v>3003</v>
      </c>
      <c r="E111" s="205">
        <v>782</v>
      </c>
      <c r="F111" s="206">
        <f t="shared" si="10"/>
        <v>459.599260352685</v>
      </c>
      <c r="G111" s="207">
        <f t="shared" si="11"/>
        <v>459.599260352685</v>
      </c>
      <c r="H111" s="4">
        <v>108</v>
      </c>
      <c r="I111">
        <f t="shared" si="9"/>
        <v>-6</v>
      </c>
      <c r="N111" s="230">
        <v>782</v>
      </c>
      <c r="O111" s="103">
        <f t="shared" si="12"/>
        <v>467.262552177727</v>
      </c>
    </row>
    <row r="112" ht="16.5" spans="2:15">
      <c r="B112" s="203">
        <v>103</v>
      </c>
      <c r="C112" s="216" t="s">
        <v>152</v>
      </c>
      <c r="D112" s="44">
        <v>3003</v>
      </c>
      <c r="E112" s="205">
        <v>781</v>
      </c>
      <c r="F112" s="206">
        <f t="shared" si="10"/>
        <v>458.172928249411</v>
      </c>
      <c r="G112" s="207">
        <f t="shared" si="11"/>
        <v>458.172928249411</v>
      </c>
      <c r="H112" s="4">
        <v>109</v>
      </c>
      <c r="I112">
        <f t="shared" si="9"/>
        <v>-6</v>
      </c>
      <c r="N112" s="230">
        <v>781</v>
      </c>
      <c r="O112" s="103">
        <f t="shared" si="12"/>
        <v>465.40918135861</v>
      </c>
    </row>
    <row r="113" ht="16.5" spans="2:15">
      <c r="B113" s="203">
        <v>104</v>
      </c>
      <c r="C113" s="216" t="s">
        <v>153</v>
      </c>
      <c r="D113" s="44">
        <v>3003</v>
      </c>
      <c r="E113" s="205">
        <v>780</v>
      </c>
      <c r="F113" s="206">
        <f t="shared" si="10"/>
        <v>456.754637609499</v>
      </c>
      <c r="G113" s="207">
        <f t="shared" si="11"/>
        <v>456.754637609499</v>
      </c>
      <c r="H113" s="4">
        <v>110</v>
      </c>
      <c r="I113">
        <f t="shared" si="9"/>
        <v>-6</v>
      </c>
      <c r="N113" s="230">
        <v>780</v>
      </c>
      <c r="O113" s="103">
        <f t="shared" si="12"/>
        <v>463.566259588143</v>
      </c>
    </row>
    <row r="114" ht="16.5" spans="2:15">
      <c r="B114" s="203">
        <v>105</v>
      </c>
      <c r="C114" s="216" t="s">
        <v>154</v>
      </c>
      <c r="D114" s="44">
        <v>3000</v>
      </c>
      <c r="E114" s="205">
        <v>779</v>
      </c>
      <c r="F114" s="206">
        <f t="shared" si="10"/>
        <v>455.344284133438</v>
      </c>
      <c r="G114" s="207">
        <f t="shared" si="11"/>
        <v>455.344284133438</v>
      </c>
      <c r="H114" s="4">
        <v>111</v>
      </c>
      <c r="I114">
        <f t="shared" si="9"/>
        <v>-6</v>
      </c>
      <c r="N114" s="230">
        <v>779</v>
      </c>
      <c r="O114" s="103">
        <f t="shared" si="12"/>
        <v>461.733651339916</v>
      </c>
    </row>
    <row r="115" ht="16.5" spans="2:15">
      <c r="B115" s="203">
        <v>106</v>
      </c>
      <c r="C115" s="216" t="s">
        <v>155</v>
      </c>
      <c r="D115" s="44">
        <v>2528</v>
      </c>
      <c r="E115" s="205">
        <v>778</v>
      </c>
      <c r="F115" s="206">
        <f t="shared" si="10"/>
        <v>453.941765886434</v>
      </c>
      <c r="G115" s="207">
        <f t="shared" si="11"/>
        <v>453.941765886434</v>
      </c>
      <c r="H115" s="4">
        <v>112</v>
      </c>
      <c r="I115">
        <f t="shared" si="9"/>
        <v>-6</v>
      </c>
      <c r="N115" s="230">
        <v>778</v>
      </c>
      <c r="O115" s="103">
        <f t="shared" si="12"/>
        <v>459.911224160222</v>
      </c>
    </row>
    <row r="116" ht="16.5" spans="2:15">
      <c r="B116" s="203">
        <v>107</v>
      </c>
      <c r="C116" s="216" t="s">
        <v>156</v>
      </c>
      <c r="D116" s="44">
        <v>2069</v>
      </c>
      <c r="E116" s="205">
        <v>777</v>
      </c>
      <c r="F116" s="206">
        <f t="shared" si="10"/>
        <v>452.546983223695</v>
      </c>
      <c r="G116" s="207">
        <f t="shared" si="11"/>
        <v>452.546983223695</v>
      </c>
      <c r="H116" s="4">
        <v>113</v>
      </c>
      <c r="I116">
        <f t="shared" si="9"/>
        <v>-6</v>
      </c>
      <c r="N116" s="230">
        <v>777</v>
      </c>
      <c r="O116" s="103">
        <f t="shared" si="12"/>
        <v>458.098848570977</v>
      </c>
    </row>
    <row r="117" ht="16.5" spans="2:15">
      <c r="B117" s="203">
        <v>108</v>
      </c>
      <c r="C117" s="216" t="s">
        <v>157</v>
      </c>
      <c r="D117" s="44">
        <v>2069</v>
      </c>
      <c r="E117" s="205">
        <v>776</v>
      </c>
      <c r="F117" s="206">
        <f t="shared" si="10"/>
        <v>451.159838718751</v>
      </c>
      <c r="G117" s="207">
        <f t="shared" si="11"/>
        <v>451.159838718751</v>
      </c>
      <c r="H117" s="4">
        <v>114</v>
      </c>
      <c r="I117">
        <f t="shared" si="9"/>
        <v>-6</v>
      </c>
      <c r="N117" s="230">
        <v>776</v>
      </c>
      <c r="O117" s="103">
        <f t="shared" si="12"/>
        <v>456.296397976575</v>
      </c>
    </row>
    <row r="118" ht="16.5" spans="2:15">
      <c r="B118" s="203">
        <v>109</v>
      </c>
      <c r="C118" s="216" t="s">
        <v>158</v>
      </c>
      <c r="D118" s="44">
        <v>2064</v>
      </c>
      <c r="E118" s="205">
        <v>775</v>
      </c>
      <c r="F118" s="206">
        <f t="shared" si="10"/>
        <v>449.780237094626</v>
      </c>
      <c r="G118" s="207">
        <f t="shared" si="11"/>
        <v>449.780237094626</v>
      </c>
      <c r="H118" s="4">
        <v>115</v>
      </c>
      <c r="I118">
        <f t="shared" si="9"/>
        <v>-6</v>
      </c>
      <c r="N118" s="230">
        <v>775</v>
      </c>
      <c r="O118" s="103">
        <f t="shared" si="12"/>
        <v>454.503748574454</v>
      </c>
    </row>
    <row r="119" ht="16.5" spans="2:15">
      <c r="B119" s="203">
        <v>110</v>
      </c>
      <c r="C119" s="216" t="s">
        <v>159</v>
      </c>
      <c r="D119" s="44">
        <v>2061</v>
      </c>
      <c r="E119" s="205">
        <v>774</v>
      </c>
      <c r="F119" s="206">
        <f t="shared" si="10"/>
        <v>448.408085157742</v>
      </c>
      <c r="G119" s="207">
        <f t="shared" si="11"/>
        <v>448.408085157742</v>
      </c>
      <c r="H119" s="4">
        <v>116</v>
      </c>
      <c r="I119">
        <f t="shared" si="9"/>
        <v>-6</v>
      </c>
      <c r="N119" s="230">
        <v>774</v>
      </c>
      <c r="O119" s="103">
        <f t="shared" si="12"/>
        <v>452.720779269214</v>
      </c>
    </row>
    <row r="120" ht="16.5" spans="2:15">
      <c r="B120" s="203">
        <v>111</v>
      </c>
      <c r="C120" s="216" t="s">
        <v>160</v>
      </c>
      <c r="D120" s="44">
        <v>2061</v>
      </c>
      <c r="E120" s="205">
        <v>773</v>
      </c>
      <c r="F120" s="206">
        <f t="shared" si="10"/>
        <v>447.043291734419</v>
      </c>
      <c r="G120" s="207">
        <f t="shared" si="11"/>
        <v>447.043291734419</v>
      </c>
      <c r="H120" s="4">
        <v>117</v>
      </c>
      <c r="I120">
        <f t="shared" si="9"/>
        <v>-6</v>
      </c>
      <c r="N120" s="230">
        <v>773</v>
      </c>
      <c r="O120" s="103">
        <f t="shared" si="12"/>
        <v>450.947371590102</v>
      </c>
    </row>
    <row r="121" ht="16.5" spans="2:15">
      <c r="B121" s="203">
        <v>112</v>
      </c>
      <c r="C121" s="216" t="s">
        <v>161</v>
      </c>
      <c r="D121" s="44">
        <v>2061</v>
      </c>
      <c r="E121" s="205">
        <v>772</v>
      </c>
      <c r="F121" s="206">
        <f t="shared" si="10"/>
        <v>445.685767609847</v>
      </c>
      <c r="G121" s="207">
        <f t="shared" si="11"/>
        <v>445.685767609847</v>
      </c>
      <c r="H121" s="4">
        <v>118</v>
      </c>
      <c r="I121">
        <f t="shared" si="9"/>
        <v>-6</v>
      </c>
      <c r="N121" s="230">
        <v>772</v>
      </c>
      <c r="O121" s="103">
        <f t="shared" si="12"/>
        <v>449.183409611715</v>
      </c>
    </row>
    <row r="122" ht="16.5" spans="2:15">
      <c r="B122" s="203">
        <v>113</v>
      </c>
      <c r="C122" s="216" t="s">
        <v>162</v>
      </c>
      <c r="D122" s="44">
        <v>2052</v>
      </c>
      <c r="E122" s="205">
        <v>771</v>
      </c>
      <c r="F122" s="206">
        <f t="shared" si="10"/>
        <v>444.335425469415</v>
      </c>
      <c r="G122" s="207">
        <f t="shared" si="11"/>
        <v>444.335425469415</v>
      </c>
      <c r="H122" s="4">
        <v>119</v>
      </c>
      <c r="I122">
        <f t="shared" si="9"/>
        <v>-6</v>
      </c>
      <c r="N122" s="230">
        <v>771</v>
      </c>
      <c r="O122" s="103">
        <f t="shared" si="12"/>
        <v>447.428779877759</v>
      </c>
    </row>
    <row r="123" ht="16.5" spans="2:15">
      <c r="B123" s="203">
        <v>115</v>
      </c>
      <c r="C123" s="216" t="s">
        <v>163</v>
      </c>
      <c r="D123" s="44">
        <v>1600</v>
      </c>
      <c r="E123" s="205">
        <v>770</v>
      </c>
      <c r="F123" s="206">
        <f t="shared" si="10"/>
        <v>442.992179842284</v>
      </c>
      <c r="G123" s="207">
        <f t="shared" si="11"/>
        <v>442.992179842284</v>
      </c>
      <c r="H123" s="4">
        <v>120</v>
      </c>
      <c r="I123">
        <f t="shared" si="9"/>
        <v>-5</v>
      </c>
      <c r="N123" s="230">
        <v>770</v>
      </c>
      <c r="O123" s="103">
        <f t="shared" si="12"/>
        <v>445.683371327733</v>
      </c>
    </row>
    <row r="124" ht="16.5" spans="2:15">
      <c r="B124" s="203">
        <v>116</v>
      </c>
      <c r="C124" s="216" t="s">
        <v>164</v>
      </c>
      <c r="D124" s="44">
        <v>1600</v>
      </c>
      <c r="E124" s="205">
        <v>769</v>
      </c>
      <c r="F124" s="206">
        <f t="shared" si="10"/>
        <v>441.6559470471</v>
      </c>
      <c r="G124" s="207">
        <f t="shared" si="11"/>
        <v>441.6559470471</v>
      </c>
      <c r="H124" s="4">
        <v>121</v>
      </c>
      <c r="I124">
        <f t="shared" si="9"/>
        <v>-5</v>
      </c>
      <c r="N124" s="230">
        <v>769</v>
      </c>
      <c r="O124" s="103">
        <f t="shared" si="12"/>
        <v>443.947075226387</v>
      </c>
    </row>
    <row r="125" ht="16.5" spans="2:15">
      <c r="B125" s="203">
        <v>117</v>
      </c>
      <c r="C125" s="216" t="s">
        <v>165</v>
      </c>
      <c r="D125" s="44">
        <v>1600</v>
      </c>
      <c r="E125" s="205">
        <v>768</v>
      </c>
      <c r="F125" s="206">
        <f t="shared" si="10"/>
        <v>440.326645139756</v>
      </c>
      <c r="G125" s="207">
        <f t="shared" si="11"/>
        <v>440.326645139756</v>
      </c>
      <c r="H125" s="4">
        <v>122</v>
      </c>
      <c r="I125">
        <f t="shared" si="9"/>
        <v>-5</v>
      </c>
      <c r="N125" s="230">
        <v>768</v>
      </c>
      <c r="O125" s="103">
        <f t="shared" si="12"/>
        <v>442.219785095839</v>
      </c>
    </row>
    <row r="126" ht="16.5" spans="2:15">
      <c r="B126" s="203">
        <v>118</v>
      </c>
      <c r="C126" s="216" t="s">
        <v>166</v>
      </c>
      <c r="D126" s="44">
        <v>1600</v>
      </c>
      <c r="E126" s="205">
        <v>767</v>
      </c>
      <c r="F126" s="206">
        <f t="shared" si="10"/>
        <v>439.00419386309</v>
      </c>
      <c r="G126" s="207">
        <f t="shared" si="11"/>
        <v>439.00419386309</v>
      </c>
      <c r="H126" s="4">
        <v>123</v>
      </c>
      <c r="I126">
        <f t="shared" si="9"/>
        <v>-5</v>
      </c>
      <c r="N126" s="230">
        <v>767</v>
      </c>
      <c r="O126" s="103">
        <f t="shared" si="12"/>
        <v>440.501396650224</v>
      </c>
    </row>
    <row r="127" ht="16.5" spans="2:15">
      <c r="B127" s="203">
        <v>119</v>
      </c>
      <c r="C127" s="216" t="s">
        <v>167</v>
      </c>
      <c r="D127" s="44">
        <v>1600</v>
      </c>
      <c r="E127" s="205">
        <v>766</v>
      </c>
      <c r="F127" s="206">
        <f t="shared" si="10"/>
        <v>437.688514598463</v>
      </c>
      <c r="G127" s="207">
        <f t="shared" si="11"/>
        <v>437.688514598463</v>
      </c>
      <c r="H127" s="4">
        <v>124</v>
      </c>
      <c r="I127">
        <f t="shared" si="9"/>
        <v>-5</v>
      </c>
      <c r="N127" s="230">
        <v>766</v>
      </c>
      <c r="O127" s="103">
        <f t="shared" si="12"/>
        <v>438.791807732762</v>
      </c>
    </row>
    <row r="128" ht="16.5" spans="2:15">
      <c r="B128" s="203">
        <v>120</v>
      </c>
      <c r="C128" s="216" t="s">
        <v>168</v>
      </c>
      <c r="D128" s="44">
        <v>1530</v>
      </c>
      <c r="E128" s="205">
        <v>765</v>
      </c>
      <c r="F128" s="206">
        <f t="shared" si="10"/>
        <v>436.379530319094</v>
      </c>
      <c r="G128" s="207">
        <f t="shared" si="11"/>
        <v>436.379530319094</v>
      </c>
      <c r="H128" s="4">
        <v>125</v>
      </c>
      <c r="I128">
        <f t="shared" si="9"/>
        <v>-5</v>
      </c>
      <c r="N128" s="230">
        <v>765</v>
      </c>
      <c r="O128" s="103">
        <f t="shared" si="12"/>
        <v>437.090918255132</v>
      </c>
    </row>
    <row r="129" ht="16.5" spans="2:15">
      <c r="B129" s="203">
        <v>121</v>
      </c>
      <c r="C129" s="216" t="s">
        <v>169</v>
      </c>
      <c r="D129" s="44">
        <v>1530</v>
      </c>
      <c r="E129" s="205">
        <v>764</v>
      </c>
      <c r="F129" s="206">
        <f t="shared" si="10"/>
        <v>435.077165545112</v>
      </c>
      <c r="G129" s="207">
        <f t="shared" si="11"/>
        <v>435.077165545112</v>
      </c>
      <c r="H129" s="4">
        <v>126</v>
      </c>
      <c r="I129">
        <f t="shared" si="9"/>
        <v>-5</v>
      </c>
      <c r="N129" s="230">
        <v>764</v>
      </c>
      <c r="O129" s="103">
        <f t="shared" si="12"/>
        <v>435.398630139059</v>
      </c>
    </row>
    <row r="130" ht="16.5" spans="2:15">
      <c r="B130" s="203">
        <v>122</v>
      </c>
      <c r="C130" s="216" t="s">
        <v>170</v>
      </c>
      <c r="D130" s="44">
        <v>1530</v>
      </c>
      <c r="E130" s="205">
        <v>763</v>
      </c>
      <c r="F130" s="206">
        <f t="shared" si="10"/>
        <v>433.781346300218</v>
      </c>
      <c r="G130" s="207">
        <f t="shared" si="11"/>
        <v>433.781346300218</v>
      </c>
      <c r="H130" s="4">
        <v>127</v>
      </c>
      <c r="I130">
        <f t="shared" si="9"/>
        <v>-5</v>
      </c>
      <c r="N130" s="230">
        <v>763</v>
      </c>
      <c r="O130" s="103">
        <f t="shared" si="12"/>
        <v>433.714847260006</v>
      </c>
    </row>
    <row r="131" ht="16.5" spans="2:15">
      <c r="B131" s="203">
        <v>123</v>
      </c>
      <c r="C131" s="216" t="s">
        <v>171</v>
      </c>
      <c r="D131" s="44">
        <v>1530</v>
      </c>
      <c r="E131" s="205">
        <v>762</v>
      </c>
      <c r="F131" s="206">
        <f t="shared" si="10"/>
        <v>432.492000069903</v>
      </c>
      <c r="G131" s="207">
        <f t="shared" si="11"/>
        <v>432.492000069903</v>
      </c>
      <c r="H131" s="4">
        <v>128</v>
      </c>
      <c r="I131">
        <f t="shared" si="9"/>
        <v>-5</v>
      </c>
      <c r="N131" s="230">
        <v>762</v>
      </c>
      <c r="O131" s="103">
        <f t="shared" si="12"/>
        <v>432.03947539288</v>
      </c>
    </row>
    <row r="132" ht="16.5" spans="2:15">
      <c r="B132" s="203">
        <v>124</v>
      </c>
      <c r="C132" s="216" t="s">
        <v>172</v>
      </c>
      <c r="D132" s="44">
        <v>1500</v>
      </c>
      <c r="E132" s="205">
        <v>761</v>
      </c>
      <c r="F132" s="206">
        <f t="shared" si="10"/>
        <v>431.209055761157</v>
      </c>
      <c r="G132" s="207">
        <f t="shared" si="11"/>
        <v>431.209055761157</v>
      </c>
      <c r="H132" s="4">
        <v>129</v>
      </c>
      <c r="I132">
        <f t="shared" ref="I132:I195" si="13">B132-H132</f>
        <v>-5</v>
      </c>
      <c r="N132" s="230">
        <v>761</v>
      </c>
      <c r="O132" s="103">
        <f t="shared" si="12"/>
        <v>430.372422159678</v>
      </c>
    </row>
    <row r="133" ht="16.5" spans="2:15">
      <c r="B133" s="203">
        <v>125</v>
      </c>
      <c r="C133" s="216" t="s">
        <v>173</v>
      </c>
      <c r="D133" s="44">
        <v>1500</v>
      </c>
      <c r="E133" s="205">
        <v>760</v>
      </c>
      <c r="F133" s="206">
        <f t="shared" si="10"/>
        <v>429.932443663586</v>
      </c>
      <c r="G133" s="207">
        <f t="shared" si="11"/>
        <v>429.932443663586</v>
      </c>
      <c r="H133" s="4">
        <v>130</v>
      </c>
      <c r="I133">
        <f t="shared" si="13"/>
        <v>-5</v>
      </c>
      <c r="N133" s="230">
        <v>760</v>
      </c>
      <c r="O133" s="103">
        <f t="shared" si="12"/>
        <v>428.713596978966</v>
      </c>
    </row>
    <row r="134" ht="16.5" spans="2:15">
      <c r="B134" s="203">
        <v>126</v>
      </c>
      <c r="C134" s="216" t="s">
        <v>174</v>
      </c>
      <c r="D134" s="44">
        <v>1000</v>
      </c>
      <c r="E134" s="205">
        <v>759</v>
      </c>
      <c r="F134" s="206">
        <f t="shared" si="10"/>
        <v>428.662095411902</v>
      </c>
      <c r="G134" s="207">
        <f t="shared" si="11"/>
        <v>428.662095411902</v>
      </c>
      <c r="H134" s="4">
        <v>131</v>
      </c>
      <c r="I134">
        <f t="shared" si="13"/>
        <v>-5</v>
      </c>
      <c r="N134" s="230">
        <v>759</v>
      </c>
      <c r="O134" s="103">
        <f t="shared" si="12"/>
        <v>427.062911017132</v>
      </c>
    </row>
    <row r="135" ht="16.5" spans="2:15">
      <c r="B135" s="203">
        <v>127</v>
      </c>
      <c r="C135" s="216" t="s">
        <v>175</v>
      </c>
      <c r="D135" s="44">
        <v>930</v>
      </c>
      <c r="E135" s="205">
        <v>758</v>
      </c>
      <c r="F135" s="206">
        <f t="shared" si="10"/>
        <v>427.397943949707</v>
      </c>
      <c r="G135" s="207">
        <f t="shared" si="11"/>
        <v>427.397943949707</v>
      </c>
      <c r="H135" s="4">
        <v>132</v>
      </c>
      <c r="I135">
        <f t="shared" si="13"/>
        <v>-5</v>
      </c>
      <c r="N135" s="230">
        <v>758</v>
      </c>
      <c r="O135" s="103">
        <f t="shared" si="12"/>
        <v>425.420277141334</v>
      </c>
    </row>
    <row r="136" ht="16.5" spans="2:15">
      <c r="B136" s="203">
        <v>128</v>
      </c>
      <c r="C136" s="216" t="s">
        <v>176</v>
      </c>
      <c r="D136" s="44">
        <v>930</v>
      </c>
      <c r="E136" s="205">
        <v>757</v>
      </c>
      <c r="F136" s="206">
        <f t="shared" si="10"/>
        <v>426.139923494525</v>
      </c>
      <c r="G136" s="207">
        <f t="shared" si="11"/>
        <v>426.139923494525</v>
      </c>
      <c r="H136" s="4">
        <v>133</v>
      </c>
      <c r="I136">
        <f t="shared" si="13"/>
        <v>-5</v>
      </c>
      <c r="N136" s="230">
        <v>757</v>
      </c>
      <c r="O136" s="103">
        <f t="shared" si="12"/>
        <v>423.785609874058</v>
      </c>
    </row>
    <row r="137" ht="16.5" spans="2:15">
      <c r="B137" s="203">
        <v>129</v>
      </c>
      <c r="C137" s="216" t="s">
        <v>177</v>
      </c>
      <c r="D137" s="44">
        <v>930</v>
      </c>
      <c r="E137" s="205">
        <v>756</v>
      </c>
      <c r="F137" s="206">
        <f t="shared" si="10"/>
        <v>424.887969504031</v>
      </c>
      <c r="G137" s="207">
        <f t="shared" si="11"/>
        <v>424.887969504031</v>
      </c>
      <c r="H137" s="4">
        <v>134</v>
      </c>
      <c r="I137">
        <f t="shared" si="13"/>
        <v>-5</v>
      </c>
      <c r="N137" s="230">
        <v>756</v>
      </c>
      <c r="O137" s="103">
        <f t="shared" si="12"/>
        <v>422.15882534924</v>
      </c>
    </row>
    <row r="138" ht="16.5" spans="2:15">
      <c r="B138" s="203">
        <v>130</v>
      </c>
      <c r="C138" s="216" t="s">
        <v>178</v>
      </c>
      <c r="D138" s="44">
        <v>900</v>
      </c>
      <c r="E138" s="205">
        <v>755</v>
      </c>
      <c r="F138" s="206">
        <f t="shared" si="10"/>
        <v>423.642018643427</v>
      </c>
      <c r="G138" s="207">
        <f t="shared" si="11"/>
        <v>423.642018643427</v>
      </c>
      <c r="H138" s="4">
        <v>135</v>
      </c>
      <c r="I138">
        <f t="shared" si="13"/>
        <v>-5</v>
      </c>
      <c r="N138" s="230">
        <v>755</v>
      </c>
      <c r="O138" s="103">
        <f t="shared" si="12"/>
        <v>420.539841269868</v>
      </c>
    </row>
    <row r="139" ht="16.5" spans="2:15">
      <c r="B139" s="203">
        <v>131</v>
      </c>
      <c r="C139" s="216" t="s">
        <v>179</v>
      </c>
      <c r="D139" s="44">
        <v>900</v>
      </c>
      <c r="E139" s="205">
        <v>754</v>
      </c>
      <c r="F139" s="206">
        <f t="shared" si="10"/>
        <v>422.40200875391</v>
      </c>
      <c r="G139" s="207">
        <f t="shared" si="11"/>
        <v>422.40200875391</v>
      </c>
      <c r="H139" s="4">
        <v>136</v>
      </c>
      <c r="I139">
        <f t="shared" si="13"/>
        <v>-5</v>
      </c>
      <c r="N139" s="230">
        <v>754</v>
      </c>
      <c r="O139" s="103">
        <f t="shared" si="12"/>
        <v>418.928576867019</v>
      </c>
    </row>
    <row r="140" ht="16.5" spans="2:15">
      <c r="B140" s="203">
        <v>132</v>
      </c>
      <c r="C140" s="216" t="s">
        <v>180</v>
      </c>
      <c r="D140" s="44">
        <v>900</v>
      </c>
      <c r="E140" s="205">
        <v>753</v>
      </c>
      <c r="F140" s="206">
        <f t="shared" si="10"/>
        <v>421.167878822202</v>
      </c>
      <c r="G140" s="207">
        <f t="shared" si="11"/>
        <v>421.167878822202</v>
      </c>
      <c r="H140" s="4">
        <v>137</v>
      </c>
      <c r="I140">
        <f t="shared" si="13"/>
        <v>-5</v>
      </c>
      <c r="N140" s="230">
        <v>753</v>
      </c>
      <c r="O140" s="103">
        <f t="shared" si="12"/>
        <v>417.324952860256</v>
      </c>
    </row>
    <row r="141" ht="16.5" spans="2:15">
      <c r="B141" s="203">
        <v>133</v>
      </c>
      <c r="C141" s="216" t="s">
        <v>181</v>
      </c>
      <c r="D141" s="44">
        <v>330</v>
      </c>
      <c r="E141" s="205">
        <v>752</v>
      </c>
      <c r="F141" s="206">
        <f t="shared" si="10"/>
        <v>419.939568951081</v>
      </c>
      <c r="G141" s="207">
        <f t="shared" si="11"/>
        <v>419.939568951081</v>
      </c>
      <c r="H141" s="4">
        <v>138</v>
      </c>
      <c r="I141">
        <f t="shared" si="13"/>
        <v>-5</v>
      </c>
      <c r="N141" s="230">
        <v>752</v>
      </c>
      <c r="O141" s="103">
        <f t="shared" si="12"/>
        <v>415.728891419346</v>
      </c>
    </row>
    <row r="142" ht="16.5" spans="2:15">
      <c r="B142" s="203">
        <v>134</v>
      </c>
      <c r="C142" s="216" t="s">
        <v>182</v>
      </c>
      <c r="D142" s="44">
        <v>330</v>
      </c>
      <c r="E142" s="205">
        <v>751</v>
      </c>
      <c r="F142" s="206">
        <f t="shared" si="10"/>
        <v>418.717020330892</v>
      </c>
      <c r="G142" s="207">
        <f t="shared" si="11"/>
        <v>418.717020330892</v>
      </c>
      <c r="H142" s="4">
        <v>139</v>
      </c>
      <c r="I142">
        <f t="shared" si="13"/>
        <v>-5</v>
      </c>
      <c r="N142" s="230">
        <v>751</v>
      </c>
      <c r="O142" s="103">
        <f t="shared" si="12"/>
        <v>414.140316127232</v>
      </c>
    </row>
    <row r="143" ht="16.5" spans="2:15">
      <c r="B143" s="203">
        <v>135</v>
      </c>
      <c r="C143" s="216" t="s">
        <v>183</v>
      </c>
      <c r="D143" s="44">
        <v>300</v>
      </c>
      <c r="E143" s="205">
        <v>750</v>
      </c>
      <c r="F143" s="206">
        <f t="shared" si="10"/>
        <v>417.500175211979</v>
      </c>
      <c r="G143" s="207">
        <f t="shared" si="11"/>
        <v>417.500175211979</v>
      </c>
      <c r="H143" s="4">
        <v>140</v>
      </c>
      <c r="I143">
        <f t="shared" si="13"/>
        <v>-5</v>
      </c>
      <c r="N143" s="230">
        <v>750</v>
      </c>
      <c r="O143" s="103">
        <f t="shared" si="12"/>
        <v>412.559151944219</v>
      </c>
    </row>
    <row r="144" ht="16.5" spans="2:15">
      <c r="B144" s="203">
        <v>136</v>
      </c>
      <c r="C144" s="216" t="s">
        <v>184</v>
      </c>
      <c r="D144" s="44">
        <v>300</v>
      </c>
      <c r="E144" s="205">
        <v>749</v>
      </c>
      <c r="F144" s="206">
        <f t="shared" si="10"/>
        <v>416.288976878021</v>
      </c>
      <c r="G144" s="207">
        <f t="shared" si="11"/>
        <v>416.288976878021</v>
      </c>
      <c r="H144" s="4">
        <v>141</v>
      </c>
      <c r="I144">
        <f t="shared" si="13"/>
        <v>-5</v>
      </c>
      <c r="N144" s="230">
        <v>749</v>
      </c>
      <c r="O144" s="103">
        <f t="shared" si="12"/>
        <v>410.985325173323</v>
      </c>
    </row>
    <row r="145" ht="16.5" spans="2:15">
      <c r="B145" s="203">
        <v>137</v>
      </c>
      <c r="C145" s="216" t="s">
        <v>185</v>
      </c>
      <c r="D145" s="44">
        <v>300</v>
      </c>
      <c r="E145" s="205">
        <v>748</v>
      </c>
      <c r="F145" s="206">
        <f t="shared" si="10"/>
        <v>415.083369620219</v>
      </c>
      <c r="G145" s="207">
        <f t="shared" si="11"/>
        <v>415.083369620219</v>
      </c>
      <c r="H145" s="4">
        <v>142</v>
      </c>
      <c r="I145">
        <f t="shared" si="13"/>
        <v>-5</v>
      </c>
      <c r="N145" s="230">
        <v>748</v>
      </c>
      <c r="O145" s="103">
        <f t="shared" si="12"/>
        <v>409.41876342673</v>
      </c>
    </row>
    <row r="146" ht="16.5" spans="2:15">
      <c r="B146" s="203">
        <v>138</v>
      </c>
      <c r="C146" s="216" t="s">
        <v>186</v>
      </c>
      <c r="D146" s="44">
        <v>300</v>
      </c>
      <c r="E146" s="205">
        <v>747</v>
      </c>
      <c r="F146" s="206">
        <f t="shared" si="10"/>
        <v>413.88329871231</v>
      </c>
      <c r="G146" s="207">
        <f t="shared" si="11"/>
        <v>413.88329871231</v>
      </c>
      <c r="H146" s="4">
        <v>143</v>
      </c>
      <c r="I146">
        <f t="shared" si="13"/>
        <v>-5</v>
      </c>
      <c r="N146" s="230">
        <v>747</v>
      </c>
      <c r="O146" s="103">
        <f t="shared" si="12"/>
        <v>407.859395593332</v>
      </c>
    </row>
    <row r="147" ht="16.5" spans="2:15">
      <c r="B147" s="203">
        <v>139</v>
      </c>
      <c r="C147" s="216" t="s">
        <v>187</v>
      </c>
      <c r="D147" s="44">
        <v>300</v>
      </c>
      <c r="E147" s="205">
        <v>746</v>
      </c>
      <c r="F147" s="206">
        <f t="shared" si="10"/>
        <v>412.688710386383</v>
      </c>
      <c r="G147" s="207">
        <f t="shared" si="11"/>
        <v>412.688710386383</v>
      </c>
      <c r="H147" s="4">
        <v>144</v>
      </c>
      <c r="I147">
        <f t="shared" si="13"/>
        <v>-5</v>
      </c>
      <c r="N147" s="230">
        <v>746</v>
      </c>
      <c r="O147" s="103">
        <f t="shared" si="12"/>
        <v>406.307151807295</v>
      </c>
    </row>
    <row r="148" ht="16.5" spans="2:15">
      <c r="B148" s="203">
        <v>140</v>
      </c>
      <c r="C148" s="216" t="s">
        <v>188</v>
      </c>
      <c r="D148" s="44">
        <v>300</v>
      </c>
      <c r="E148" s="205">
        <v>745</v>
      </c>
      <c r="F148" s="206">
        <f t="shared" si="10"/>
        <v>411.499551809439</v>
      </c>
      <c r="G148" s="207">
        <f t="shared" si="11"/>
        <v>411.499551809439</v>
      </c>
      <c r="H148" s="4">
        <v>145</v>
      </c>
      <c r="I148">
        <f t="shared" si="13"/>
        <v>-5</v>
      </c>
      <c r="N148" s="230">
        <v>745</v>
      </c>
      <c r="O148" s="103">
        <f t="shared" si="12"/>
        <v>404.761963417613</v>
      </c>
    </row>
    <row r="149" ht="16.5" spans="2:15">
      <c r="B149" s="203">
        <v>141</v>
      </c>
      <c r="C149" s="216" t="s">
        <v>189</v>
      </c>
      <c r="D149" s="44">
        <v>300</v>
      </c>
      <c r="E149" s="205">
        <v>744</v>
      </c>
      <c r="F149" s="206">
        <f t="shared" si="10"/>
        <v>410.315771060707</v>
      </c>
      <c r="G149" s="207">
        <f t="shared" si="11"/>
        <v>410.315771060707</v>
      </c>
      <c r="H149" s="4">
        <v>146</v>
      </c>
      <c r="I149">
        <f t="shared" si="13"/>
        <v>-5</v>
      </c>
      <c r="N149" s="230">
        <v>744</v>
      </c>
      <c r="O149" s="103">
        <f t="shared" si="12"/>
        <v>403.22376295862</v>
      </c>
    </row>
    <row r="150" ht="16.5" spans="2:15">
      <c r="B150" s="203">
        <v>142</v>
      </c>
      <c r="C150" s="216" t="s">
        <v>190</v>
      </c>
      <c r="D150" s="44">
        <v>300</v>
      </c>
      <c r="E150" s="205">
        <v>743</v>
      </c>
      <c r="F150" s="206">
        <f t="shared" si="10"/>
        <v>409.137317109646</v>
      </c>
      <c r="G150" s="207">
        <f t="shared" si="11"/>
        <v>409.137317109646</v>
      </c>
      <c r="H150" s="4">
        <v>147</v>
      </c>
      <c r="I150">
        <f t="shared" si="13"/>
        <v>-5</v>
      </c>
      <c r="N150" s="230">
        <v>743</v>
      </c>
      <c r="O150" s="103">
        <f t="shared" si="12"/>
        <v>401.692484121415</v>
      </c>
    </row>
    <row r="151" ht="16.5" spans="2:15">
      <c r="B151" s="203">
        <v>143</v>
      </c>
      <c r="C151" s="216" t="s">
        <v>191</v>
      </c>
      <c r="D151" s="44">
        <v>300</v>
      </c>
      <c r="E151" s="205">
        <v>742</v>
      </c>
      <c r="F151" s="206">
        <f t="shared" si="10"/>
        <v>407.964139794638</v>
      </c>
      <c r="G151" s="207">
        <f t="shared" si="11"/>
        <v>407.964139794638</v>
      </c>
      <c r="H151" s="4">
        <v>148</v>
      </c>
      <c r="I151">
        <f t="shared" si="13"/>
        <v>-5</v>
      </c>
      <c r="N151" s="230">
        <v>742</v>
      </c>
      <c r="O151" s="103">
        <f t="shared" si="12"/>
        <v>400.168061726172</v>
      </c>
    </row>
    <row r="152" ht="16.5" spans="2:15">
      <c r="B152" s="203">
        <v>144</v>
      </c>
      <c r="C152" s="216" t="s">
        <v>192</v>
      </c>
      <c r="D152" s="44">
        <v>300</v>
      </c>
      <c r="E152" s="205">
        <v>741</v>
      </c>
      <c r="F152" s="206">
        <f t="shared" si="10"/>
        <v>406.79618980233</v>
      </c>
      <c r="G152" s="207">
        <f t="shared" si="11"/>
        <v>406.79618980233</v>
      </c>
      <c r="H152" s="4">
        <v>149</v>
      </c>
      <c r="I152">
        <f t="shared" si="13"/>
        <v>-5</v>
      </c>
      <c r="N152" s="230">
        <v>741</v>
      </c>
      <c r="O152" s="103">
        <f t="shared" si="12"/>
        <v>398.650431695296</v>
      </c>
    </row>
    <row r="153" ht="16.5" spans="2:15">
      <c r="B153" s="203">
        <v>145</v>
      </c>
      <c r="C153" s="216" t="s">
        <v>193</v>
      </c>
      <c r="D153" s="44">
        <v>300</v>
      </c>
      <c r="E153" s="205">
        <v>740</v>
      </c>
      <c r="F153" s="206">
        <f t="shared" si="10"/>
        <v>405.633418647605</v>
      </c>
      <c r="G153" s="207">
        <f t="shared" si="11"/>
        <v>405.633418647605</v>
      </c>
      <c r="H153" s="4">
        <v>150</v>
      </c>
      <c r="I153">
        <f t="shared" si="13"/>
        <v>-5</v>
      </c>
      <c r="N153" s="230">
        <v>740</v>
      </c>
      <c r="O153" s="103">
        <f t="shared" si="12"/>
        <v>397.139531027401</v>
      </c>
    </row>
    <row r="154" ht="16.5" spans="2:15">
      <c r="B154" s="203">
        <v>146</v>
      </c>
      <c r="C154" s="216" t="s">
        <v>194</v>
      </c>
      <c r="D154" s="44">
        <v>300</v>
      </c>
      <c r="E154" s="205">
        <v>739</v>
      </c>
      <c r="F154" s="206">
        <f t="shared" si="10"/>
        <v>404.475778654161</v>
      </c>
      <c r="G154" s="207">
        <f t="shared" si="11"/>
        <v>404.475778654161</v>
      </c>
      <c r="H154" s="4">
        <v>151</v>
      </c>
      <c r="I154">
        <f t="shared" si="13"/>
        <v>-5</v>
      </c>
      <c r="N154" s="230">
        <v>739</v>
      </c>
      <c r="O154" s="103">
        <f t="shared" si="12"/>
        <v>395.635297772068</v>
      </c>
    </row>
    <row r="155" ht="16.5" spans="2:15">
      <c r="B155" s="203">
        <v>147</v>
      </c>
      <c r="C155" s="216" t="s">
        <v>195</v>
      </c>
      <c r="D155" s="44">
        <v>300</v>
      </c>
      <c r="E155" s="205">
        <v>738</v>
      </c>
      <c r="F155" s="206">
        <f t="shared" si="10"/>
        <v>403.323222935666</v>
      </c>
      <c r="G155" s="207">
        <f t="shared" si="11"/>
        <v>403.323222935666</v>
      </c>
      <c r="H155" s="4">
        <v>152</v>
      </c>
      <c r="I155">
        <f t="shared" si="13"/>
        <v>-5</v>
      </c>
      <c r="N155" s="230">
        <v>738</v>
      </c>
      <c r="O155" s="103">
        <f t="shared" si="12"/>
        <v>394.13767100537</v>
      </c>
    </row>
    <row r="156" ht="16.5" spans="2:15">
      <c r="B156" s="203">
        <v>148</v>
      </c>
      <c r="C156" s="216" t="s">
        <v>196</v>
      </c>
      <c r="D156" s="44">
        <v>300</v>
      </c>
      <c r="E156" s="205">
        <v>737</v>
      </c>
      <c r="F156" s="206">
        <f t="shared" ref="F156:F219" si="14">G156</f>
        <v>402.17570537749</v>
      </c>
      <c r="G156" s="207">
        <f t="shared" ref="G156:G219" si="15">O156*($P$91-$P$892)/($O$91-$O$892)+$P$892-$O$892*($P$91-$P$892)/($O$91-$O$892)</f>
        <v>402.17570537749</v>
      </c>
      <c r="H156" s="4">
        <v>153</v>
      </c>
      <c r="I156">
        <f t="shared" si="13"/>
        <v>-5</v>
      </c>
      <c r="N156" s="230">
        <v>737</v>
      </c>
      <c r="O156" s="103">
        <f t="shared" ref="O156:O219" si="16">-(($T$2^2-N156^2)^(1/2))+$T$2</f>
        <v>392.646590806119</v>
      </c>
    </row>
    <row r="157" ht="16.5" spans="2:15">
      <c r="B157" s="203">
        <v>149</v>
      </c>
      <c r="C157" s="216" t="s">
        <v>197</v>
      </c>
      <c r="D157" s="44">
        <v>300</v>
      </c>
      <c r="E157" s="205">
        <v>736</v>
      </c>
      <c r="F157" s="206">
        <f t="shared" si="14"/>
        <v>401.033180618963</v>
      </c>
      <c r="G157" s="207">
        <f t="shared" si="15"/>
        <v>401.033180618963</v>
      </c>
      <c r="H157" s="4">
        <v>154</v>
      </c>
      <c r="I157">
        <f t="shared" si="13"/>
        <v>-5</v>
      </c>
      <c r="N157" s="230">
        <v>736</v>
      </c>
      <c r="O157" s="103">
        <f t="shared" si="16"/>
        <v>391.161998232824</v>
      </c>
    </row>
    <row r="158" ht="16.5" spans="2:15">
      <c r="B158" s="203">
        <v>150</v>
      </c>
      <c r="C158" s="216" t="s">
        <v>198</v>
      </c>
      <c r="D158" s="44">
        <v>300</v>
      </c>
      <c r="E158" s="205">
        <v>735</v>
      </c>
      <c r="F158" s="206">
        <f t="shared" si="14"/>
        <v>399.895604036163</v>
      </c>
      <c r="G158" s="207">
        <f t="shared" si="15"/>
        <v>399.895604036163</v>
      </c>
      <c r="H158" s="4">
        <v>155</v>
      </c>
      <c r="I158">
        <f t="shared" si="13"/>
        <v>-5</v>
      </c>
      <c r="N158" s="230">
        <v>735</v>
      </c>
      <c r="O158" s="103">
        <f t="shared" si="16"/>
        <v>389.683835301322</v>
      </c>
    </row>
    <row r="159" ht="16.5" spans="2:15">
      <c r="B159" s="203">
        <v>151</v>
      </c>
      <c r="C159" s="216" t="s">
        <v>199</v>
      </c>
      <c r="D159" s="44">
        <v>300</v>
      </c>
      <c r="E159" s="205">
        <v>734</v>
      </c>
      <c r="F159" s="206">
        <f t="shared" si="14"/>
        <v>398.76293172521</v>
      </c>
      <c r="G159" s="207">
        <f t="shared" si="15"/>
        <v>398.76293172521</v>
      </c>
      <c r="H159" s="4">
        <v>156</v>
      </c>
      <c r="I159">
        <f t="shared" si="13"/>
        <v>-5</v>
      </c>
      <c r="N159" s="230">
        <v>734</v>
      </c>
      <c r="O159" s="103">
        <f t="shared" si="16"/>
        <v>388.212044963066</v>
      </c>
    </row>
    <row r="160" ht="16.5" spans="2:15">
      <c r="B160" s="203">
        <v>152</v>
      </c>
      <c r="C160" s="216" t="s">
        <v>200</v>
      </c>
      <c r="D160" s="44">
        <v>300</v>
      </c>
      <c r="E160" s="205">
        <v>733</v>
      </c>
      <c r="F160" s="206">
        <f t="shared" si="14"/>
        <v>397.635120486037</v>
      </c>
      <c r="G160" s="207">
        <f t="shared" si="15"/>
        <v>397.635120486037</v>
      </c>
      <c r="H160" s="4">
        <v>157</v>
      </c>
      <c r="I160">
        <f t="shared" si="13"/>
        <v>-5</v>
      </c>
      <c r="N160" s="230">
        <v>733</v>
      </c>
      <c r="O160" s="103">
        <f t="shared" si="16"/>
        <v>386.746571084047</v>
      </c>
    </row>
    <row r="161" ht="16.5" spans="2:15">
      <c r="B161" s="203">
        <v>153</v>
      </c>
      <c r="C161" s="216" t="s">
        <v>201</v>
      </c>
      <c r="D161" s="44">
        <v>200</v>
      </c>
      <c r="E161" s="205">
        <v>732</v>
      </c>
      <c r="F161" s="206">
        <f t="shared" si="14"/>
        <v>396.512127806641</v>
      </c>
      <c r="G161" s="207">
        <f t="shared" si="15"/>
        <v>396.512127806641</v>
      </c>
      <c r="H161" s="4">
        <v>158</v>
      </c>
      <c r="I161">
        <f t="shared" si="13"/>
        <v>-5</v>
      </c>
      <c r="N161" s="230">
        <v>732</v>
      </c>
      <c r="O161" s="103">
        <f t="shared" si="16"/>
        <v>385.287358424318</v>
      </c>
    </row>
    <row r="162" ht="16.5" spans="2:15">
      <c r="B162" s="203">
        <v>154</v>
      </c>
      <c r="C162" s="216" t="s">
        <v>202</v>
      </c>
      <c r="D162" s="44">
        <v>200</v>
      </c>
      <c r="E162" s="205">
        <v>731</v>
      </c>
      <c r="F162" s="206">
        <f t="shared" si="14"/>
        <v>395.393911847772</v>
      </c>
      <c r="G162" s="207">
        <f t="shared" si="15"/>
        <v>395.393911847772</v>
      </c>
      <c r="H162" s="4">
        <v>159</v>
      </c>
      <c r="I162">
        <f t="shared" si="13"/>
        <v>-5</v>
      </c>
      <c r="N162" s="230">
        <v>731</v>
      </c>
      <c r="O162" s="103">
        <f t="shared" si="16"/>
        <v>383.83435261811</v>
      </c>
    </row>
    <row r="163" ht="16.5" spans="2:15">
      <c r="B163" s="203">
        <v>155</v>
      </c>
      <c r="C163" s="216" t="s">
        <v>203</v>
      </c>
      <c r="D163" s="44">
        <v>200</v>
      </c>
      <c r="E163" s="205">
        <v>730</v>
      </c>
      <c r="F163" s="206">
        <f t="shared" si="14"/>
        <v>394.280431428074</v>
      </c>
      <c r="G163" s="207">
        <f t="shared" si="15"/>
        <v>394.280431428074</v>
      </c>
      <c r="H163" s="4">
        <v>160</v>
      </c>
      <c r="I163">
        <f t="shared" si="13"/>
        <v>-5</v>
      </c>
      <c r="N163" s="230">
        <v>730</v>
      </c>
      <c r="O163" s="103">
        <f t="shared" si="16"/>
        <v>382.387500154516</v>
      </c>
    </row>
    <row r="164" ht="16.5" spans="2:15">
      <c r="B164" s="203">
        <v>156</v>
      </c>
      <c r="C164" s="216" t="s">
        <v>204</v>
      </c>
      <c r="D164" s="44">
        <v>200</v>
      </c>
      <c r="E164" s="205">
        <v>729</v>
      </c>
      <c r="F164" s="206">
        <f t="shared" si="14"/>
        <v>393.171646009634</v>
      </c>
      <c r="G164" s="207">
        <f t="shared" si="15"/>
        <v>393.171646009634</v>
      </c>
      <c r="H164" s="4">
        <v>161</v>
      </c>
      <c r="I164">
        <f t="shared" si="13"/>
        <v>-5</v>
      </c>
      <c r="N164" s="230">
        <v>729</v>
      </c>
      <c r="O164" s="103">
        <f t="shared" si="16"/>
        <v>380.946748358715</v>
      </c>
    </row>
    <row r="165" ht="16.5" spans="2:15">
      <c r="B165" s="203">
        <v>157</v>
      </c>
      <c r="C165" s="216" t="s">
        <v>205</v>
      </c>
      <c r="D165" s="44">
        <v>200</v>
      </c>
      <c r="E165" s="205">
        <v>728</v>
      </c>
      <c r="F165" s="206">
        <f t="shared" si="14"/>
        <v>392.067515683943</v>
      </c>
      <c r="G165" s="207">
        <f t="shared" si="15"/>
        <v>392.067515683943</v>
      </c>
      <c r="H165" s="4">
        <v>162</v>
      </c>
      <c r="I165">
        <f t="shared" si="13"/>
        <v>-5</v>
      </c>
      <c r="N165" s="230">
        <v>728</v>
      </c>
      <c r="O165" s="103">
        <f t="shared" si="16"/>
        <v>379.512045373737</v>
      </c>
    </row>
    <row r="166" ht="16.5" spans="2:15">
      <c r="B166" s="203">
        <v>158</v>
      </c>
      <c r="C166" s="216" t="s">
        <v>206</v>
      </c>
      <c r="D166" s="44">
        <v>200</v>
      </c>
      <c r="E166" s="205">
        <v>727</v>
      </c>
      <c r="F166" s="206">
        <f t="shared" si="14"/>
        <v>390.968001158253</v>
      </c>
      <c r="G166" s="207">
        <f t="shared" si="15"/>
        <v>390.968001158253</v>
      </c>
      <c r="H166" s="4">
        <v>163</v>
      </c>
      <c r="I166">
        <f t="shared" si="13"/>
        <v>-5</v>
      </c>
      <c r="N166" s="230">
        <v>727</v>
      </c>
      <c r="O166" s="103">
        <f t="shared" si="16"/>
        <v>378.083340142725</v>
      </c>
    </row>
    <row r="167" ht="16.5" spans="2:15">
      <c r="B167" s="203">
        <v>159</v>
      </c>
      <c r="C167" s="216" t="s">
        <v>207</v>
      </c>
      <c r="D167" s="44">
        <v>200</v>
      </c>
      <c r="E167" s="205">
        <v>726</v>
      </c>
      <c r="F167" s="206">
        <f t="shared" si="14"/>
        <v>389.873063742306</v>
      </c>
      <c r="G167" s="207">
        <f t="shared" si="15"/>
        <v>389.873063742306</v>
      </c>
      <c r="H167" s="4">
        <v>164</v>
      </c>
      <c r="I167">
        <f t="shared" si="13"/>
        <v>-5</v>
      </c>
      <c r="N167" s="230">
        <v>726</v>
      </c>
      <c r="O167" s="103">
        <f t="shared" si="16"/>
        <v>376.660582391696</v>
      </c>
    </row>
    <row r="168" ht="16.5" spans="2:15">
      <c r="B168" s="203">
        <v>160</v>
      </c>
      <c r="C168" s="216" t="s">
        <v>208</v>
      </c>
      <c r="D168" s="44">
        <v>200</v>
      </c>
      <c r="E168" s="205">
        <v>725</v>
      </c>
      <c r="F168" s="206">
        <f t="shared" si="14"/>
        <v>388.782665335436</v>
      </c>
      <c r="G168" s="207">
        <f t="shared" si="15"/>
        <v>388.782665335436</v>
      </c>
      <c r="H168" s="4">
        <v>165</v>
      </c>
      <c r="I168">
        <f t="shared" si="13"/>
        <v>-5</v>
      </c>
      <c r="N168" s="230">
        <v>725</v>
      </c>
      <c r="O168" s="103">
        <f t="shared" si="16"/>
        <v>375.24372261278</v>
      </c>
    </row>
    <row r="169" ht="16.5" spans="2:15">
      <c r="B169" s="203">
        <v>161</v>
      </c>
      <c r="C169" s="216" t="s">
        <v>209</v>
      </c>
      <c r="D169" s="44">
        <v>200</v>
      </c>
      <c r="E169" s="205">
        <v>724</v>
      </c>
      <c r="F169" s="206">
        <f t="shared" si="14"/>
        <v>387.696768414019</v>
      </c>
      <c r="G169" s="207">
        <f t="shared" si="15"/>
        <v>387.696768414019</v>
      </c>
      <c r="H169" s="4">
        <v>166</v>
      </c>
      <c r="I169">
        <f t="shared" si="13"/>
        <v>-5</v>
      </c>
      <c r="N169" s="230">
        <v>724</v>
      </c>
      <c r="O169" s="103">
        <f t="shared" si="16"/>
        <v>373.832712047917</v>
      </c>
    </row>
    <row r="170" ht="16.5" spans="2:15">
      <c r="B170" s="203">
        <v>162</v>
      </c>
      <c r="C170" s="216" t="s">
        <v>210</v>
      </c>
      <c r="D170" s="44">
        <v>200</v>
      </c>
      <c r="E170" s="205">
        <v>723</v>
      </c>
      <c r="F170" s="206">
        <f t="shared" si="14"/>
        <v>386.615336019275</v>
      </c>
      <c r="G170" s="207">
        <f t="shared" si="15"/>
        <v>386.615336019275</v>
      </c>
      <c r="H170" s="4">
        <v>167</v>
      </c>
      <c r="I170">
        <f t="shared" si="13"/>
        <v>-5</v>
      </c>
      <c r="N170" s="230">
        <v>723</v>
      </c>
      <c r="O170" s="103">
        <f t="shared" si="16"/>
        <v>372.427502672999</v>
      </c>
    </row>
    <row r="171" ht="16.5" spans="2:15">
      <c r="B171" s="203">
        <v>163</v>
      </c>
      <c r="C171" s="216" t="s">
        <v>211</v>
      </c>
      <c r="D171" s="44">
        <v>200</v>
      </c>
      <c r="E171" s="205">
        <v>722</v>
      </c>
      <c r="F171" s="206">
        <f t="shared" si="14"/>
        <v>385.538331745388</v>
      </c>
      <c r="G171" s="207">
        <f t="shared" si="15"/>
        <v>385.538331745388</v>
      </c>
      <c r="H171" s="4">
        <v>168</v>
      </c>
      <c r="I171">
        <f t="shared" si="13"/>
        <v>-5</v>
      </c>
      <c r="N171" s="230">
        <v>722</v>
      </c>
      <c r="O171" s="103">
        <f t="shared" si="16"/>
        <v>371.028047182441</v>
      </c>
    </row>
    <row r="172" ht="16.5" spans="2:15">
      <c r="B172" s="203">
        <v>164</v>
      </c>
      <c r="C172" s="216" t="s">
        <v>212</v>
      </c>
      <c r="D172" s="44">
        <v>200</v>
      </c>
      <c r="E172" s="205">
        <v>721</v>
      </c>
      <c r="F172" s="206">
        <f t="shared" si="14"/>
        <v>384.465719727959</v>
      </c>
      <c r="G172" s="207">
        <f t="shared" si="15"/>
        <v>384.465719727959</v>
      </c>
      <c r="H172" s="4">
        <v>169</v>
      </c>
      <c r="I172">
        <f t="shared" si="13"/>
        <v>-5</v>
      </c>
      <c r="N172" s="230">
        <v>721</v>
      </c>
      <c r="O172" s="103">
        <f t="shared" si="16"/>
        <v>369.63429897417</v>
      </c>
    </row>
    <row r="173" ht="16.5" spans="2:15">
      <c r="B173" s="203">
        <v>165</v>
      </c>
      <c r="C173" s="216" t="s">
        <v>213</v>
      </c>
      <c r="D173" s="44">
        <v>200</v>
      </c>
      <c r="E173" s="205">
        <v>720</v>
      </c>
      <c r="F173" s="206">
        <f t="shared" si="14"/>
        <v>383.397464632757</v>
      </c>
      <c r="G173" s="207">
        <f t="shared" si="15"/>
        <v>383.397464632757</v>
      </c>
      <c r="H173" s="4">
        <v>170</v>
      </c>
      <c r="I173">
        <f t="shared" si="13"/>
        <v>-5</v>
      </c>
      <c r="N173" s="230">
        <v>720</v>
      </c>
      <c r="O173" s="103">
        <f t="shared" si="16"/>
        <v>368.246212135015</v>
      </c>
    </row>
    <row r="174" ht="16.5" spans="2:15">
      <c r="B174" s="203">
        <v>166</v>
      </c>
      <c r="C174" s="216" t="s">
        <v>214</v>
      </c>
      <c r="D174" s="44">
        <v>130</v>
      </c>
      <c r="E174" s="205">
        <v>719</v>
      </c>
      <c r="F174" s="206">
        <f t="shared" si="14"/>
        <v>382.333531644781</v>
      </c>
      <c r="G174" s="207">
        <f t="shared" si="15"/>
        <v>382.333531644781</v>
      </c>
      <c r="H174" s="4">
        <v>171</v>
      </c>
      <c r="I174">
        <f t="shared" si="13"/>
        <v>-5</v>
      </c>
      <c r="N174" s="230">
        <v>719</v>
      </c>
      <c r="O174" s="103">
        <f t="shared" si="16"/>
        <v>366.863741426486</v>
      </c>
    </row>
    <row r="175" ht="16.5" spans="2:15">
      <c r="B175" s="203">
        <v>167</v>
      </c>
      <c r="C175" s="216" t="s">
        <v>215</v>
      </c>
      <c r="D175" s="44">
        <v>130</v>
      </c>
      <c r="E175" s="205">
        <v>718</v>
      </c>
      <c r="F175" s="206">
        <f t="shared" si="14"/>
        <v>381.273886457602</v>
      </c>
      <c r="G175" s="207">
        <f t="shared" si="15"/>
        <v>381.273886457602</v>
      </c>
      <c r="H175" s="4">
        <v>172</v>
      </c>
      <c r="I175">
        <f t="shared" si="13"/>
        <v>-5</v>
      </c>
      <c r="N175" s="230">
        <v>718</v>
      </c>
      <c r="O175" s="103">
        <f t="shared" si="16"/>
        <v>365.486842270934</v>
      </c>
    </row>
    <row r="176" ht="16.5" spans="2:15">
      <c r="B176" s="203">
        <v>168</v>
      </c>
      <c r="C176" s="216" t="s">
        <v>216</v>
      </c>
      <c r="D176" s="44">
        <v>130</v>
      </c>
      <c r="E176" s="205">
        <v>717</v>
      </c>
      <c r="F176" s="206">
        <f t="shared" si="14"/>
        <v>380.218495262989</v>
      </c>
      <c r="G176" s="207">
        <f t="shared" si="15"/>
        <v>380.218495262989</v>
      </c>
      <c r="H176" s="4">
        <v>173</v>
      </c>
      <c r="I176">
        <f t="shared" si="13"/>
        <v>-5</v>
      </c>
      <c r="N176" s="230">
        <v>717</v>
      </c>
      <c r="O176" s="103">
        <f t="shared" si="16"/>
        <v>364.115470738064</v>
      </c>
    </row>
    <row r="177" ht="16.5" spans="2:15">
      <c r="B177" s="203">
        <v>169</v>
      </c>
      <c r="C177" s="216" t="s">
        <v>217</v>
      </c>
      <c r="D177" s="44">
        <v>130</v>
      </c>
      <c r="E177" s="205">
        <v>716</v>
      </c>
      <c r="F177" s="206">
        <f t="shared" si="14"/>
        <v>379.167324740811</v>
      </c>
      <c r="G177" s="207">
        <f t="shared" si="15"/>
        <v>379.167324740811</v>
      </c>
      <c r="H177" s="4">
        <v>174</v>
      </c>
      <c r="I177">
        <f t="shared" si="13"/>
        <v>-5</v>
      </c>
      <c r="N177" s="230">
        <v>716</v>
      </c>
      <c r="O177" s="103">
        <f t="shared" si="16"/>
        <v>362.749583531817</v>
      </c>
    </row>
    <row r="178" ht="16.5" spans="2:15">
      <c r="B178" s="203">
        <v>170</v>
      </c>
      <c r="C178" s="216" t="s">
        <v>218</v>
      </c>
      <c r="D178" s="44">
        <v>130</v>
      </c>
      <c r="E178" s="205">
        <v>715</v>
      </c>
      <c r="F178" s="206">
        <f t="shared" si="14"/>
        <v>378.12034204919</v>
      </c>
      <c r="G178" s="207">
        <f t="shared" si="15"/>
        <v>378.12034204919</v>
      </c>
      <c r="H178" s="4">
        <v>175</v>
      </c>
      <c r="I178">
        <f t="shared" si="13"/>
        <v>-5</v>
      </c>
      <c r="N178" s="230">
        <v>715</v>
      </c>
      <c r="O178" s="103">
        <f t="shared" si="16"/>
        <v>361.389137977576</v>
      </c>
    </row>
    <row r="179" ht="16.5" spans="2:15">
      <c r="B179" s="203">
        <v>171</v>
      </c>
      <c r="C179" s="216" t="s">
        <v>219</v>
      </c>
      <c r="D179" s="44">
        <v>130</v>
      </c>
      <c r="E179" s="205">
        <v>714</v>
      </c>
      <c r="F179" s="206">
        <f t="shared" si="14"/>
        <v>377.077514814927</v>
      </c>
      <c r="G179" s="207">
        <f t="shared" si="15"/>
        <v>377.077514814927</v>
      </c>
      <c r="H179" s="4">
        <v>176</v>
      </c>
      <c r="I179">
        <f t="shared" si="13"/>
        <v>-5</v>
      </c>
      <c r="N179" s="230">
        <v>714</v>
      </c>
      <c r="O179" s="103">
        <f t="shared" si="16"/>
        <v>360.034092009721</v>
      </c>
    </row>
    <row r="180" ht="16.5" spans="2:15">
      <c r="B180" s="203">
        <v>172</v>
      </c>
      <c r="C180" s="216" t="s">
        <v>220</v>
      </c>
      <c r="D180" s="44">
        <v>130</v>
      </c>
      <c r="E180" s="205">
        <v>713</v>
      </c>
      <c r="F180" s="206">
        <f t="shared" si="14"/>
        <v>376.038811124152</v>
      </c>
      <c r="G180" s="207">
        <f t="shared" si="15"/>
        <v>376.038811124152</v>
      </c>
      <c r="H180" s="4">
        <v>177</v>
      </c>
      <c r="I180">
        <f t="shared" si="13"/>
        <v>-5</v>
      </c>
      <c r="N180" s="230">
        <v>713</v>
      </c>
      <c r="O180" s="103">
        <f t="shared" si="16"/>
        <v>358.684404159484</v>
      </c>
    </row>
    <row r="181" ht="16.5" spans="2:15">
      <c r="B181" s="203">
        <v>173</v>
      </c>
      <c r="C181" s="216" t="s">
        <v>221</v>
      </c>
      <c r="D181" s="44">
        <v>130</v>
      </c>
      <c r="E181" s="205">
        <v>712</v>
      </c>
      <c r="F181" s="206">
        <f t="shared" si="14"/>
        <v>375.004199513233</v>
      </c>
      <c r="G181" s="207">
        <f t="shared" si="15"/>
        <v>375.004199513233</v>
      </c>
      <c r="H181" s="4">
        <v>178</v>
      </c>
      <c r="I181">
        <f t="shared" si="13"/>
        <v>-5</v>
      </c>
      <c r="N181" s="230">
        <v>712</v>
      </c>
      <c r="O181" s="103">
        <f t="shared" si="16"/>
        <v>357.340033543136</v>
      </c>
    </row>
    <row r="182" ht="16.5" spans="2:15">
      <c r="B182" s="203">
        <v>174</v>
      </c>
      <c r="C182" s="216" t="s">
        <v>222</v>
      </c>
      <c r="D182" s="44">
        <v>130</v>
      </c>
      <c r="E182" s="205">
        <v>711</v>
      </c>
      <c r="F182" s="206">
        <f t="shared" si="14"/>
        <v>373.973648959905</v>
      </c>
      <c r="G182" s="207">
        <f t="shared" si="15"/>
        <v>373.973648959905</v>
      </c>
      <c r="H182" s="4">
        <v>179</v>
      </c>
      <c r="I182">
        <f t="shared" si="13"/>
        <v>-5</v>
      </c>
      <c r="N182" s="230">
        <v>711</v>
      </c>
      <c r="O182" s="103">
        <f t="shared" si="16"/>
        <v>356.000939850454</v>
      </c>
    </row>
    <row r="183" ht="16.5" spans="2:15">
      <c r="B183" s="203">
        <v>175</v>
      </c>
      <c r="C183" s="216" t="s">
        <v>223</v>
      </c>
      <c r="D183" s="44">
        <v>130</v>
      </c>
      <c r="E183" s="205">
        <v>710</v>
      </c>
      <c r="F183" s="206">
        <f t="shared" si="14"/>
        <v>372.947128874623</v>
      </c>
      <c r="G183" s="207">
        <f t="shared" si="15"/>
        <v>372.947128874623</v>
      </c>
      <c r="H183" s="4">
        <v>180</v>
      </c>
      <c r="I183">
        <f t="shared" si="13"/>
        <v>-5</v>
      </c>
      <c r="N183" s="230">
        <v>710</v>
      </c>
      <c r="O183" s="103">
        <f t="shared" si="16"/>
        <v>354.667083333496</v>
      </c>
    </row>
    <row r="184" ht="16.5" spans="2:15">
      <c r="B184" s="203">
        <v>176</v>
      </c>
      <c r="C184" s="216" t="s">
        <v>224</v>
      </c>
      <c r="D184" s="44">
        <v>130</v>
      </c>
      <c r="E184" s="205">
        <v>709</v>
      </c>
      <c r="F184" s="206">
        <f t="shared" si="14"/>
        <v>371.92460909214</v>
      </c>
      <c r="G184" s="207">
        <f t="shared" si="15"/>
        <v>371.92460909214</v>
      </c>
      <c r="H184" s="4">
        <v>181</v>
      </c>
      <c r="I184">
        <f t="shared" si="13"/>
        <v>-5</v>
      </c>
      <c r="N184" s="230">
        <v>709</v>
      </c>
      <c r="O184" s="103">
        <f t="shared" si="16"/>
        <v>353.338424795647</v>
      </c>
    </row>
    <row r="185" ht="16.5" spans="2:15">
      <c r="B185" s="203">
        <v>177</v>
      </c>
      <c r="C185" s="216" t="s">
        <v>225</v>
      </c>
      <c r="D185" s="44">
        <v>130</v>
      </c>
      <c r="E185" s="205">
        <v>708</v>
      </c>
      <c r="F185" s="206">
        <f t="shared" si="14"/>
        <v>370.906059863289</v>
      </c>
      <c r="G185" s="207">
        <f t="shared" si="15"/>
        <v>370.906059863289</v>
      </c>
      <c r="H185" s="4">
        <v>182</v>
      </c>
      <c r="I185">
        <f t="shared" si="13"/>
        <v>-5</v>
      </c>
      <c r="N185" s="230">
        <v>708</v>
      </c>
      <c r="O185" s="103">
        <f t="shared" si="16"/>
        <v>352.014925580945</v>
      </c>
    </row>
    <row r="186" ht="16.5" spans="2:15">
      <c r="B186" s="203">
        <v>178</v>
      </c>
      <c r="C186" s="216" t="s">
        <v>226</v>
      </c>
      <c r="D186" s="44">
        <v>130</v>
      </c>
      <c r="E186" s="205">
        <v>707</v>
      </c>
      <c r="F186" s="206">
        <f t="shared" si="14"/>
        <v>369.891451846968</v>
      </c>
      <c r="G186" s="207">
        <f t="shared" si="15"/>
        <v>369.891451846968</v>
      </c>
      <c r="H186" s="4">
        <v>183</v>
      </c>
      <c r="I186">
        <f t="shared" si="13"/>
        <v>-5</v>
      </c>
      <c r="N186" s="230">
        <v>707</v>
      </c>
      <c r="O186" s="103">
        <f t="shared" si="16"/>
        <v>350.69654756367</v>
      </c>
    </row>
    <row r="187" ht="16.5" spans="2:15">
      <c r="B187" s="203">
        <v>179</v>
      </c>
      <c r="C187" s="216" t="s">
        <v>227</v>
      </c>
      <c r="D187" s="44">
        <v>130</v>
      </c>
      <c r="E187" s="205">
        <v>706</v>
      </c>
      <c r="F187" s="206">
        <f t="shared" si="14"/>
        <v>368.880756102332</v>
      </c>
      <c r="G187" s="207">
        <f t="shared" si="15"/>
        <v>368.880756102332</v>
      </c>
      <c r="H187" s="4">
        <v>184</v>
      </c>
      <c r="I187">
        <f t="shared" si="13"/>
        <v>-5</v>
      </c>
      <c r="N187" s="230">
        <v>706</v>
      </c>
      <c r="O187" s="103">
        <f t="shared" si="16"/>
        <v>349.383253138189</v>
      </c>
    </row>
    <row r="188" ht="16.5" spans="2:15">
      <c r="B188" s="203">
        <v>180</v>
      </c>
      <c r="C188" s="216" t="s">
        <v>228</v>
      </c>
      <c r="D188" s="44">
        <v>130</v>
      </c>
      <c r="E188" s="205">
        <v>705</v>
      </c>
      <c r="F188" s="206">
        <f t="shared" si="14"/>
        <v>367.873944081167</v>
      </c>
      <c r="G188" s="207">
        <f t="shared" si="15"/>
        <v>367.873944081167</v>
      </c>
      <c r="H188" s="4">
        <v>185</v>
      </c>
      <c r="I188">
        <f t="shared" si="13"/>
        <v>-5</v>
      </c>
      <c r="N188" s="230">
        <v>705</v>
      </c>
      <c r="O188" s="103">
        <f t="shared" si="16"/>
        <v>348.075005209057</v>
      </c>
    </row>
    <row r="189" ht="16.5" spans="2:15">
      <c r="B189" s="203">
        <v>181</v>
      </c>
      <c r="C189" s="216" t="s">
        <v>229</v>
      </c>
      <c r="D189" s="44">
        <v>130</v>
      </c>
      <c r="E189" s="205">
        <v>704</v>
      </c>
      <c r="F189" s="206">
        <f t="shared" si="14"/>
        <v>366.870987620456</v>
      </c>
      <c r="G189" s="207">
        <f t="shared" si="15"/>
        <v>366.870987620456</v>
      </c>
      <c r="H189" s="4">
        <v>186</v>
      </c>
      <c r="I189">
        <f t="shared" si="13"/>
        <v>-5</v>
      </c>
      <c r="N189" s="230">
        <v>704</v>
      </c>
      <c r="O189" s="103">
        <f t="shared" si="16"/>
        <v>346.771767181349</v>
      </c>
    </row>
    <row r="190" ht="16.5" spans="2:15">
      <c r="B190" s="203">
        <v>182</v>
      </c>
      <c r="C190" s="216" t="s">
        <v>230</v>
      </c>
      <c r="D190" s="44">
        <v>130</v>
      </c>
      <c r="E190" s="205">
        <v>703</v>
      </c>
      <c r="F190" s="206">
        <f t="shared" si="14"/>
        <v>365.871858935123</v>
      </c>
      <c r="G190" s="207">
        <f t="shared" si="15"/>
        <v>365.871858935123</v>
      </c>
      <c r="H190" s="4">
        <v>187</v>
      </c>
      <c r="I190">
        <f t="shared" si="13"/>
        <v>-5</v>
      </c>
      <c r="N190" s="230">
        <v>703</v>
      </c>
      <c r="O190" s="103">
        <f t="shared" si="16"/>
        <v>345.473502951238</v>
      </c>
    </row>
    <row r="191" ht="16.5" spans="2:15">
      <c r="B191" s="203">
        <v>183</v>
      </c>
      <c r="C191" s="216" t="s">
        <v>231</v>
      </c>
      <c r="D191" s="44">
        <v>130</v>
      </c>
      <c r="E191" s="205">
        <v>702</v>
      </c>
      <c r="F191" s="206">
        <f t="shared" si="14"/>
        <v>364.876530610956</v>
      </c>
      <c r="G191" s="207">
        <f t="shared" si="15"/>
        <v>364.876530610956</v>
      </c>
      <c r="H191" s="4">
        <v>188</v>
      </c>
      <c r="I191">
        <f t="shared" si="13"/>
        <v>-5</v>
      </c>
      <c r="N191" s="230">
        <v>702</v>
      </c>
      <c r="O191" s="103">
        <f t="shared" si="16"/>
        <v>344.180176896796</v>
      </c>
    </row>
    <row r="192" ht="16.5" spans="2:15">
      <c r="B192" s="203">
        <v>184</v>
      </c>
      <c r="C192" s="216" t="s">
        <v>232</v>
      </c>
      <c r="D192" s="44">
        <v>130</v>
      </c>
      <c r="E192" s="205">
        <v>701</v>
      </c>
      <c r="F192" s="206">
        <f t="shared" si="14"/>
        <v>363.884975597696</v>
      </c>
      <c r="G192" s="207">
        <f t="shared" si="15"/>
        <v>363.884975597696</v>
      </c>
      <c r="H192" s="4">
        <v>189</v>
      </c>
      <c r="I192">
        <f t="shared" si="13"/>
        <v>-5</v>
      </c>
      <c r="N192" s="230">
        <v>701</v>
      </c>
      <c r="O192" s="103">
        <f t="shared" si="16"/>
        <v>342.891753869014</v>
      </c>
    </row>
    <row r="193" ht="16.5" spans="2:15">
      <c r="B193" s="203">
        <v>185</v>
      </c>
      <c r="C193" s="216" t="s">
        <v>233</v>
      </c>
      <c r="D193" s="44">
        <v>130</v>
      </c>
      <c r="E193" s="205">
        <v>700</v>
      </c>
      <c r="F193" s="206">
        <f t="shared" si="14"/>
        <v>362.897167202297</v>
      </c>
      <c r="G193" s="207">
        <f t="shared" si="15"/>
        <v>362.897167202297</v>
      </c>
      <c r="H193" s="4">
        <v>190</v>
      </c>
      <c r="I193">
        <f t="shared" si="13"/>
        <v>-5</v>
      </c>
      <c r="N193" s="230">
        <v>700</v>
      </c>
      <c r="O193" s="103">
        <f t="shared" si="16"/>
        <v>341.60819918304</v>
      </c>
    </row>
    <row r="194" ht="16.5" spans="2:15">
      <c r="B194" s="203">
        <v>186</v>
      </c>
      <c r="C194" s="216" t="s">
        <v>234</v>
      </c>
      <c r="D194" s="44">
        <v>130</v>
      </c>
      <c r="E194" s="205">
        <v>699</v>
      </c>
      <c r="F194" s="206">
        <f t="shared" si="14"/>
        <v>361.913079082338</v>
      </c>
      <c r="G194" s="207">
        <f t="shared" si="15"/>
        <v>361.913079082338</v>
      </c>
      <c r="H194" s="4">
        <v>191</v>
      </c>
      <c r="I194">
        <f t="shared" si="13"/>
        <v>-5</v>
      </c>
      <c r="N194" s="230">
        <v>699</v>
      </c>
      <c r="O194" s="103">
        <f t="shared" si="16"/>
        <v>340.32947860963</v>
      </c>
    </row>
    <row r="195" ht="16.5" spans="2:15">
      <c r="B195" s="203">
        <v>187</v>
      </c>
      <c r="C195" s="216" t="s">
        <v>235</v>
      </c>
      <c r="D195" s="44">
        <v>130</v>
      </c>
      <c r="E195" s="205">
        <v>698</v>
      </c>
      <c r="F195" s="206">
        <f t="shared" si="14"/>
        <v>360.932685239597</v>
      </c>
      <c r="G195" s="207">
        <f t="shared" si="15"/>
        <v>360.932685239597</v>
      </c>
      <c r="H195" s="4">
        <v>192</v>
      </c>
      <c r="I195">
        <f t="shared" si="13"/>
        <v>-5</v>
      </c>
      <c r="N195" s="230">
        <v>698</v>
      </c>
      <c r="O195" s="103">
        <f t="shared" si="16"/>
        <v>339.055558366787</v>
      </c>
    </row>
    <row r="196" ht="16.5" spans="2:15">
      <c r="B196" s="203">
        <v>188</v>
      </c>
      <c r="C196" s="216" t="s">
        <v>236</v>
      </c>
      <c r="D196" s="44">
        <v>130</v>
      </c>
      <c r="E196" s="205">
        <v>697</v>
      </c>
      <c r="F196" s="206">
        <f t="shared" si="14"/>
        <v>359.955960013779</v>
      </c>
      <c r="G196" s="207">
        <f t="shared" si="15"/>
        <v>359.955960013779</v>
      </c>
      <c r="H196" s="4">
        <v>193</v>
      </c>
      <c r="I196">
        <f t="shared" ref="I196:I259" si="17">B196-H196</f>
        <v>-5</v>
      </c>
      <c r="N196" s="230">
        <v>697</v>
      </c>
      <c r="O196" s="103">
        <f t="shared" si="16"/>
        <v>337.786405111615</v>
      </c>
    </row>
    <row r="197" ht="16.5" spans="2:15">
      <c r="B197" s="203">
        <v>189</v>
      </c>
      <c r="C197" s="216" t="s">
        <v>237</v>
      </c>
      <c r="D197" s="44">
        <v>130</v>
      </c>
      <c r="E197" s="205">
        <v>696</v>
      </c>
      <c r="F197" s="206">
        <f t="shared" si="14"/>
        <v>358.982878076382</v>
      </c>
      <c r="G197" s="207">
        <f t="shared" si="15"/>
        <v>358.982878076382</v>
      </c>
      <c r="H197" s="4">
        <v>194</v>
      </c>
      <c r="I197">
        <f t="shared" si="17"/>
        <v>-5</v>
      </c>
      <c r="N197" s="230">
        <v>696</v>
      </c>
      <c r="O197" s="103">
        <f t="shared" si="16"/>
        <v>336.521985932349</v>
      </c>
    </row>
    <row r="198" ht="16.5" spans="2:15">
      <c r="B198" s="203">
        <v>190</v>
      </c>
      <c r="C198" s="216" t="s">
        <v>238</v>
      </c>
      <c r="D198" s="44">
        <v>130</v>
      </c>
      <c r="E198" s="205">
        <v>695</v>
      </c>
      <c r="F198" s="206">
        <f t="shared" si="14"/>
        <v>358.013414424712</v>
      </c>
      <c r="G198" s="207">
        <f t="shared" si="15"/>
        <v>358.013414424712</v>
      </c>
      <c r="H198" s="4">
        <v>195</v>
      </c>
      <c r="I198">
        <f t="shared" si="17"/>
        <v>-5</v>
      </c>
      <c r="N198" s="230">
        <v>695</v>
      </c>
      <c r="O198" s="103">
        <f t="shared" si="16"/>
        <v>335.262268340581</v>
      </c>
    </row>
    <row r="199" ht="16.5" spans="2:15">
      <c r="B199" s="203">
        <v>191</v>
      </c>
      <c r="C199" s="216" t="s">
        <v>239</v>
      </c>
      <c r="D199" s="44">
        <v>130</v>
      </c>
      <c r="E199" s="205">
        <v>694</v>
      </c>
      <c r="F199" s="206">
        <f t="shared" si="14"/>
        <v>357.04754437604</v>
      </c>
      <c r="G199" s="207">
        <f t="shared" si="15"/>
        <v>357.04754437604</v>
      </c>
      <c r="H199" s="4">
        <v>196</v>
      </c>
      <c r="I199">
        <f t="shared" si="17"/>
        <v>-5</v>
      </c>
      <c r="N199" s="230">
        <v>694</v>
      </c>
      <c r="O199" s="103">
        <f t="shared" si="16"/>
        <v>334.007220263657</v>
      </c>
    </row>
    <row r="200" ht="16.5" spans="2:15">
      <c r="B200" s="203">
        <v>192</v>
      </c>
      <c r="C200" s="216" t="s">
        <v>240</v>
      </c>
      <c r="D200" s="44">
        <v>130</v>
      </c>
      <c r="E200" s="205">
        <v>693</v>
      </c>
      <c r="F200" s="206">
        <f t="shared" si="14"/>
        <v>356.085243561882</v>
      </c>
      <c r="G200" s="207">
        <f t="shared" si="15"/>
        <v>356.085243561882</v>
      </c>
      <c r="H200" s="4">
        <v>197</v>
      </c>
      <c r="I200">
        <f t="shared" si="17"/>
        <v>-5</v>
      </c>
      <c r="N200" s="230">
        <v>693</v>
      </c>
      <c r="O200" s="103">
        <f t="shared" si="16"/>
        <v>332.756810037259</v>
      </c>
    </row>
    <row r="201" ht="16.5" spans="2:15">
      <c r="B201" s="203">
        <v>193</v>
      </c>
      <c r="C201" s="216" t="s">
        <v>241</v>
      </c>
      <c r="D201" s="44">
        <v>130</v>
      </c>
      <c r="E201" s="205">
        <v>692</v>
      </c>
      <c r="F201" s="206">
        <f t="shared" si="14"/>
        <v>355.126487922422</v>
      </c>
      <c r="G201" s="207">
        <f t="shared" si="15"/>
        <v>355.126487922422</v>
      </c>
      <c r="H201" s="4">
        <v>198</v>
      </c>
      <c r="I201">
        <f t="shared" si="17"/>
        <v>-5</v>
      </c>
      <c r="N201" s="230">
        <v>692</v>
      </c>
      <c r="O201" s="103">
        <f t="shared" si="16"/>
        <v>331.51100639815</v>
      </c>
    </row>
    <row r="202" ht="16.5" spans="2:15">
      <c r="B202" s="203">
        <v>194</v>
      </c>
      <c r="C202" s="216" t="s">
        <v>242</v>
      </c>
      <c r="D202" s="44">
        <v>130</v>
      </c>
      <c r="E202" s="205">
        <v>691</v>
      </c>
      <c r="F202" s="206">
        <f t="shared" si="14"/>
        <v>354.17125370106</v>
      </c>
      <c r="G202" s="207">
        <f t="shared" si="15"/>
        <v>354.17125370106</v>
      </c>
      <c r="H202" s="4">
        <v>199</v>
      </c>
      <c r="I202">
        <f t="shared" si="17"/>
        <v>-5</v>
      </c>
      <c r="N202" s="230">
        <v>691</v>
      </c>
      <c r="O202" s="103">
        <f t="shared" si="16"/>
        <v>330.269778477085</v>
      </c>
    </row>
    <row r="203" ht="16.5" spans="2:15">
      <c r="B203" s="203">
        <v>195</v>
      </c>
      <c r="C203" s="216" t="s">
        <v>243</v>
      </c>
      <c r="D203" s="44">
        <v>130</v>
      </c>
      <c r="E203" s="205">
        <v>690</v>
      </c>
      <c r="F203" s="206">
        <f t="shared" si="14"/>
        <v>353.219517439075</v>
      </c>
      <c r="G203" s="207">
        <f t="shared" si="15"/>
        <v>353.219517439075</v>
      </c>
      <c r="H203" s="4">
        <v>200</v>
      </c>
      <c r="I203">
        <f t="shared" si="17"/>
        <v>-5</v>
      </c>
      <c r="N203" s="230">
        <v>690</v>
      </c>
      <c r="O203" s="103">
        <f t="shared" si="16"/>
        <v>329.033095791889</v>
      </c>
    </row>
    <row r="204" ht="16.5" spans="2:15">
      <c r="B204" s="203">
        <v>196</v>
      </c>
      <c r="C204" s="216" t="s">
        <v>244</v>
      </c>
      <c r="D204" s="44">
        <v>130</v>
      </c>
      <c r="E204" s="205">
        <v>689</v>
      </c>
      <c r="F204" s="206">
        <f t="shared" si="14"/>
        <v>352.27125597042</v>
      </c>
      <c r="G204" s="207">
        <f t="shared" si="15"/>
        <v>352.27125597042</v>
      </c>
      <c r="H204" s="4">
        <v>201</v>
      </c>
      <c r="I204">
        <f t="shared" si="17"/>
        <v>-5</v>
      </c>
      <c r="N204" s="230">
        <v>689</v>
      </c>
      <c r="O204" s="103">
        <f t="shared" si="16"/>
        <v>327.800928240683</v>
      </c>
    </row>
    <row r="205" ht="16.5" spans="2:15">
      <c r="B205" s="203">
        <v>199</v>
      </c>
      <c r="C205" s="43" t="s">
        <v>245</v>
      </c>
      <c r="D205" s="44">
        <v>100</v>
      </c>
      <c r="E205" s="205">
        <v>688</v>
      </c>
      <c r="F205" s="206">
        <f t="shared" si="14"/>
        <v>351.326446416631</v>
      </c>
      <c r="G205" s="207">
        <f t="shared" si="15"/>
        <v>351.326446416631</v>
      </c>
      <c r="H205" s="4">
        <v>202</v>
      </c>
      <c r="I205">
        <f t="shared" si="17"/>
        <v>-3</v>
      </c>
      <c r="N205" s="230">
        <v>688</v>
      </c>
      <c r="O205" s="103">
        <f t="shared" si="16"/>
        <v>326.573246095272</v>
      </c>
    </row>
    <row r="206" ht="16.5" spans="2:15">
      <c r="B206" s="203">
        <v>200</v>
      </c>
      <c r="C206" s="216" t="s">
        <v>246</v>
      </c>
      <c r="D206" s="44">
        <v>100</v>
      </c>
      <c r="E206" s="205">
        <v>687</v>
      </c>
      <c r="F206" s="206">
        <f t="shared" si="14"/>
        <v>350.385066181841</v>
      </c>
      <c r="G206" s="207">
        <f t="shared" si="15"/>
        <v>350.385066181841</v>
      </c>
      <c r="H206" s="4">
        <v>203</v>
      </c>
      <c r="I206">
        <f t="shared" si="17"/>
        <v>-3</v>
      </c>
      <c r="N206" s="230">
        <v>687</v>
      </c>
      <c r="O206" s="103">
        <f t="shared" si="16"/>
        <v>325.350019994668</v>
      </c>
    </row>
    <row r="207" ht="16.5" spans="2:15">
      <c r="B207" s="203">
        <v>201</v>
      </c>
      <c r="C207" s="216" t="s">
        <v>247</v>
      </c>
      <c r="D207" s="44">
        <v>100</v>
      </c>
      <c r="E207" s="205">
        <v>686</v>
      </c>
      <c r="F207" s="206">
        <f t="shared" si="14"/>
        <v>349.447092947918</v>
      </c>
      <c r="G207" s="207">
        <f t="shared" si="15"/>
        <v>349.447092947918</v>
      </c>
      <c r="H207" s="4">
        <v>204</v>
      </c>
      <c r="I207">
        <f t="shared" si="17"/>
        <v>-3</v>
      </c>
      <c r="N207" s="230">
        <v>686</v>
      </c>
      <c r="O207" s="103">
        <f t="shared" si="16"/>
        <v>324.131220938772</v>
      </c>
    </row>
    <row r="208" ht="16.5" spans="2:15">
      <c r="B208" s="203">
        <v>202</v>
      </c>
      <c r="C208" s="216" t="s">
        <v>248</v>
      </c>
      <c r="D208" s="44">
        <v>100</v>
      </c>
      <c r="E208" s="205">
        <v>685</v>
      </c>
      <c r="F208" s="206">
        <f t="shared" si="14"/>
        <v>348.512504669703</v>
      </c>
      <c r="G208" s="207">
        <f t="shared" si="15"/>
        <v>348.512504669703</v>
      </c>
      <c r="H208" s="4">
        <v>205</v>
      </c>
      <c r="I208">
        <f t="shared" si="17"/>
        <v>-3</v>
      </c>
      <c r="N208" s="230">
        <v>685</v>
      </c>
      <c r="O208" s="103">
        <f t="shared" si="16"/>
        <v>322.916820282182</v>
      </c>
    </row>
    <row r="209" ht="16.5" spans="2:15">
      <c r="B209" s="203">
        <v>203</v>
      </c>
      <c r="C209" s="216" t="s">
        <v>249</v>
      </c>
      <c r="D209" s="44">
        <v>100</v>
      </c>
      <c r="E209" s="205">
        <v>684</v>
      </c>
      <c r="F209" s="206">
        <f t="shared" si="14"/>
        <v>347.581279570355</v>
      </c>
      <c r="G209" s="207">
        <f t="shared" si="15"/>
        <v>347.581279570355</v>
      </c>
      <c r="H209" s="4">
        <v>206</v>
      </c>
      <c r="I209">
        <f t="shared" si="17"/>
        <v>-3</v>
      </c>
      <c r="N209" s="230">
        <v>684</v>
      </c>
      <c r="O209" s="103">
        <f t="shared" si="16"/>
        <v>321.706789728148</v>
      </c>
    </row>
    <row r="210" ht="16.5" spans="2:15">
      <c r="B210" s="203">
        <v>204</v>
      </c>
      <c r="C210" s="216" t="s">
        <v>250</v>
      </c>
      <c r="D210" s="44">
        <v>100</v>
      </c>
      <c r="E210" s="205">
        <v>683</v>
      </c>
      <c r="F210" s="206">
        <f t="shared" si="14"/>
        <v>346.653396136796</v>
      </c>
      <c r="G210" s="207">
        <f t="shared" si="15"/>
        <v>346.653396136796</v>
      </c>
      <c r="H210" s="4">
        <v>207</v>
      </c>
      <c r="I210">
        <f t="shared" si="17"/>
        <v>-3</v>
      </c>
      <c r="N210" s="230">
        <v>683</v>
      </c>
      <c r="O210" s="103">
        <f t="shared" si="16"/>
        <v>320.501101322655</v>
      </c>
    </row>
    <row r="211" ht="16.5" spans="2:15">
      <c r="B211" s="203">
        <v>205</v>
      </c>
      <c r="C211" s="216" t="s">
        <v>251</v>
      </c>
      <c r="D211" s="44">
        <v>100</v>
      </c>
      <c r="E211" s="205">
        <v>682</v>
      </c>
      <c r="F211" s="206">
        <f t="shared" si="14"/>
        <v>345.728833115258</v>
      </c>
      <c r="G211" s="207">
        <f t="shared" si="15"/>
        <v>345.728833115258</v>
      </c>
      <c r="H211" s="4">
        <v>208</v>
      </c>
      <c r="I211">
        <f t="shared" si="17"/>
        <v>-3</v>
      </c>
      <c r="N211" s="230">
        <v>682</v>
      </c>
      <c r="O211" s="103">
        <f t="shared" si="16"/>
        <v>319.299727448632</v>
      </c>
    </row>
    <row r="212" ht="16.5" spans="2:15">
      <c r="B212" s="203">
        <v>206</v>
      </c>
      <c r="C212" s="216" t="s">
        <v>252</v>
      </c>
      <c r="D212" s="44">
        <v>100</v>
      </c>
      <c r="E212" s="205">
        <v>681</v>
      </c>
      <c r="F212" s="206">
        <f t="shared" si="14"/>
        <v>344.807569506927</v>
      </c>
      <c r="G212" s="207">
        <f t="shared" si="15"/>
        <v>344.807569506927</v>
      </c>
      <c r="H212" s="4">
        <v>209</v>
      </c>
      <c r="I212">
        <f t="shared" si="17"/>
        <v>-3</v>
      </c>
      <c r="N212" s="230">
        <v>681</v>
      </c>
      <c r="O212" s="103">
        <f t="shared" si="16"/>
        <v>318.102640820297</v>
      </c>
    </row>
    <row r="213" ht="16.5" spans="2:15">
      <c r="B213" s="203">
        <v>207</v>
      </c>
      <c r="C213" s="216" t="s">
        <v>253</v>
      </c>
      <c r="D213" s="44">
        <v>100</v>
      </c>
      <c r="E213" s="205">
        <v>680</v>
      </c>
      <c r="F213" s="206">
        <f t="shared" si="14"/>
        <v>343.889584563677</v>
      </c>
      <c r="G213" s="207">
        <f t="shared" si="15"/>
        <v>343.889584563677</v>
      </c>
      <c r="H213" s="4">
        <v>210</v>
      </c>
      <c r="I213">
        <f t="shared" si="17"/>
        <v>-3</v>
      </c>
      <c r="N213" s="230">
        <v>680</v>
      </c>
      <c r="O213" s="103">
        <f t="shared" si="16"/>
        <v>316.909814477608</v>
      </c>
    </row>
    <row r="214" ht="16.5" spans="2:15">
      <c r="B214" s="203">
        <v>208</v>
      </c>
      <c r="C214" s="216" t="s">
        <v>254</v>
      </c>
      <c r="D214" s="44">
        <v>100</v>
      </c>
      <c r="E214" s="205">
        <v>679</v>
      </c>
      <c r="F214" s="206">
        <f t="shared" si="14"/>
        <v>342.974857783903</v>
      </c>
      <c r="G214" s="207">
        <f t="shared" si="15"/>
        <v>342.974857783903</v>
      </c>
      <c r="H214" s="4">
        <v>211</v>
      </c>
      <c r="I214">
        <f t="shared" si="17"/>
        <v>-3</v>
      </c>
      <c r="N214" s="230">
        <v>679</v>
      </c>
      <c r="O214" s="103">
        <f t="shared" si="16"/>
        <v>315.721221780853</v>
      </c>
    </row>
    <row r="215" ht="16.5" spans="2:15">
      <c r="B215" s="203">
        <v>209</v>
      </c>
      <c r="C215" s="216" t="s">
        <v>255</v>
      </c>
      <c r="D215" s="44">
        <v>100</v>
      </c>
      <c r="E215" s="205">
        <v>678</v>
      </c>
      <c r="F215" s="206">
        <f t="shared" si="14"/>
        <v>342.063368908432</v>
      </c>
      <c r="G215" s="207">
        <f t="shared" si="15"/>
        <v>342.063368908432</v>
      </c>
      <c r="H215" s="4">
        <v>212</v>
      </c>
      <c r="I215">
        <f t="shared" si="17"/>
        <v>-3</v>
      </c>
      <c r="N215" s="230">
        <v>678</v>
      </c>
      <c r="O215" s="103">
        <f t="shared" si="16"/>
        <v>314.536836405336</v>
      </c>
    </row>
    <row r="216" ht="16.5" spans="2:15">
      <c r="B216" s="203">
        <v>210</v>
      </c>
      <c r="C216" s="216" t="s">
        <v>256</v>
      </c>
      <c r="D216" s="44">
        <v>100</v>
      </c>
      <c r="E216" s="205">
        <v>677</v>
      </c>
      <c r="F216" s="206">
        <f t="shared" si="14"/>
        <v>341.155097916535</v>
      </c>
      <c r="G216" s="207">
        <f t="shared" si="15"/>
        <v>341.155097916535</v>
      </c>
      <c r="H216" s="4">
        <v>213</v>
      </c>
      <c r="I216">
        <f t="shared" si="17"/>
        <v>-3</v>
      </c>
      <c r="N216" s="230">
        <v>677</v>
      </c>
      <c r="O216" s="103">
        <f t="shared" si="16"/>
        <v>313.356632336194</v>
      </c>
    </row>
    <row r="217" ht="16.5" spans="2:15">
      <c r="B217" s="203">
        <v>211</v>
      </c>
      <c r="C217" s="216" t="s">
        <v>257</v>
      </c>
      <c r="D217" s="44">
        <v>100</v>
      </c>
      <c r="E217" s="205">
        <v>676</v>
      </c>
      <c r="F217" s="206">
        <f t="shared" si="14"/>
        <v>340.250025022012</v>
      </c>
      <c r="G217" s="207">
        <f t="shared" si="15"/>
        <v>340.250025022012</v>
      </c>
      <c r="H217" s="4">
        <v>214</v>
      </c>
      <c r="I217">
        <f t="shared" si="17"/>
        <v>-3</v>
      </c>
      <c r="N217" s="230">
        <v>676</v>
      </c>
      <c r="O217" s="103">
        <f t="shared" si="16"/>
        <v>312.180583863309</v>
      </c>
    </row>
    <row r="218" ht="16.5" spans="2:15">
      <c r="B218" s="203">
        <v>212</v>
      </c>
      <c r="C218" s="216" t="s">
        <v>258</v>
      </c>
      <c r="D218" s="44">
        <v>100</v>
      </c>
      <c r="E218" s="205">
        <v>675</v>
      </c>
      <c r="F218" s="206">
        <f t="shared" si="14"/>
        <v>339.348130669364</v>
      </c>
      <c r="G218" s="207">
        <f t="shared" si="15"/>
        <v>339.348130669364</v>
      </c>
      <c r="H218" s="4">
        <v>215</v>
      </c>
      <c r="I218">
        <f t="shared" si="17"/>
        <v>-3</v>
      </c>
      <c r="N218" s="230">
        <v>675</v>
      </c>
      <c r="O218" s="103">
        <f t="shared" si="16"/>
        <v>311.008665576336</v>
      </c>
    </row>
    <row r="219" ht="16.5" spans="2:15">
      <c r="B219" s="203">
        <v>213</v>
      </c>
      <c r="C219" s="216" t="s">
        <v>259</v>
      </c>
      <c r="D219" s="44">
        <v>100</v>
      </c>
      <c r="E219" s="205">
        <v>674</v>
      </c>
      <c r="F219" s="206">
        <f t="shared" si="14"/>
        <v>338.44939553005</v>
      </c>
      <c r="G219" s="207">
        <f t="shared" si="15"/>
        <v>338.44939553005</v>
      </c>
      <c r="H219" s="4">
        <v>216</v>
      </c>
      <c r="I219">
        <f t="shared" si="17"/>
        <v>-3</v>
      </c>
      <c r="N219" s="230">
        <v>674</v>
      </c>
      <c r="O219" s="103">
        <f t="shared" si="16"/>
        <v>309.840852359837</v>
      </c>
    </row>
    <row r="220" ht="16.5" spans="2:15">
      <c r="B220" s="203">
        <v>214</v>
      </c>
      <c r="C220" s="216" t="s">
        <v>260</v>
      </c>
      <c r="D220" s="44">
        <v>100</v>
      </c>
      <c r="E220" s="205">
        <v>673</v>
      </c>
      <c r="F220" s="206">
        <f t="shared" ref="F220:F283" si="18">G220</f>
        <v>337.553800498808</v>
      </c>
      <c r="G220" s="207">
        <f t="shared" ref="G220:G283" si="19">O220*($P$91-$P$892)/($O$91-$O$892)+$P$892-$O$892*($P$91-$P$892)/($O$91-$O$892)</f>
        <v>337.553800498808</v>
      </c>
      <c r="H220" s="4">
        <v>217</v>
      </c>
      <c r="I220">
        <f t="shared" si="17"/>
        <v>-3</v>
      </c>
      <c r="N220" s="230">
        <v>673</v>
      </c>
      <c r="O220" s="103">
        <f t="shared" ref="O220:O283" si="20">-(($T$2^2-N220^2)^(1/2))+$T$2</f>
        <v>308.677119388505</v>
      </c>
    </row>
    <row r="221" ht="16.5" spans="2:15">
      <c r="B221" s="203">
        <v>215</v>
      </c>
      <c r="C221" s="216" t="s">
        <v>261</v>
      </c>
      <c r="D221" s="44">
        <v>100</v>
      </c>
      <c r="E221" s="205">
        <v>672</v>
      </c>
      <c r="F221" s="206">
        <f t="shared" si="18"/>
        <v>336.661326690074</v>
      </c>
      <c r="G221" s="207">
        <f t="shared" si="19"/>
        <v>336.661326690074</v>
      </c>
      <c r="H221" s="4">
        <v>218</v>
      </c>
      <c r="I221">
        <f t="shared" si="17"/>
        <v>-3</v>
      </c>
      <c r="N221" s="230">
        <v>672</v>
      </c>
      <c r="O221" s="103">
        <f t="shared" si="20"/>
        <v>307.517442122504</v>
      </c>
    </row>
    <row r="222" ht="16.5" spans="2:15">
      <c r="B222" s="203">
        <v>216</v>
      </c>
      <c r="C222" s="216" t="s">
        <v>262</v>
      </c>
      <c r="D222" s="44">
        <v>100</v>
      </c>
      <c r="E222" s="205">
        <v>671</v>
      </c>
      <c r="F222" s="206">
        <f t="shared" si="18"/>
        <v>335.771955434453</v>
      </c>
      <c r="G222" s="207">
        <f t="shared" si="19"/>
        <v>335.771955434453</v>
      </c>
      <c r="H222" s="4">
        <v>219</v>
      </c>
      <c r="I222">
        <f t="shared" si="17"/>
        <v>-3</v>
      </c>
      <c r="N222" s="230">
        <v>671</v>
      </c>
      <c r="O222" s="103">
        <f t="shared" si="20"/>
        <v>306.361796302891</v>
      </c>
    </row>
    <row r="223" ht="16.5" spans="2:15">
      <c r="B223" s="203">
        <v>217</v>
      </c>
      <c r="C223" s="216" t="s">
        <v>263</v>
      </c>
      <c r="D223" s="44">
        <v>100</v>
      </c>
      <c r="E223" s="205">
        <v>670</v>
      </c>
      <c r="F223" s="206">
        <f t="shared" si="18"/>
        <v>334.885668275278</v>
      </c>
      <c r="G223" s="207">
        <f t="shared" si="19"/>
        <v>334.885668275278</v>
      </c>
      <c r="H223" s="4">
        <v>220</v>
      </c>
      <c r="I223">
        <f t="shared" si="17"/>
        <v>-3</v>
      </c>
      <c r="N223" s="230">
        <v>670</v>
      </c>
      <c r="O223" s="103">
        <f t="shared" si="20"/>
        <v>305.210157947138</v>
      </c>
    </row>
    <row r="224" ht="16.5" spans="2:15">
      <c r="B224" s="203">
        <v>218</v>
      </c>
      <c r="C224" s="216" t="s">
        <v>264</v>
      </c>
      <c r="D224" s="44">
        <v>100</v>
      </c>
      <c r="E224" s="205">
        <v>669</v>
      </c>
      <c r="F224" s="206">
        <f t="shared" si="18"/>
        <v>334.002446965235</v>
      </c>
      <c r="G224" s="207">
        <f t="shared" si="19"/>
        <v>334.002446965235</v>
      </c>
      <c r="H224" s="4">
        <v>221</v>
      </c>
      <c r="I224">
        <f t="shared" si="17"/>
        <v>-3</v>
      </c>
      <c r="N224" s="230">
        <v>669</v>
      </c>
      <c r="O224" s="103">
        <f t="shared" si="20"/>
        <v>304.06250334475</v>
      </c>
    </row>
    <row r="225" ht="16.5" spans="2:15">
      <c r="B225" s="203">
        <v>219</v>
      </c>
      <c r="C225" s="216" t="s">
        <v>265</v>
      </c>
      <c r="D225" s="44">
        <v>100</v>
      </c>
      <c r="E225" s="205">
        <v>668</v>
      </c>
      <c r="F225" s="206">
        <f t="shared" si="18"/>
        <v>333.122273463054</v>
      </c>
      <c r="G225" s="207">
        <f t="shared" si="19"/>
        <v>333.122273463054</v>
      </c>
      <c r="H225" s="4">
        <v>222</v>
      </c>
      <c r="I225">
        <f t="shared" si="17"/>
        <v>-3</v>
      </c>
      <c r="N225" s="230">
        <v>668</v>
      </c>
      <c r="O225" s="103">
        <f t="shared" si="20"/>
        <v>302.918809052966</v>
      </c>
    </row>
    <row r="226" ht="16.5" spans="2:15">
      <c r="B226" s="203">
        <v>220</v>
      </c>
      <c r="C226" s="216" t="s">
        <v>266</v>
      </c>
      <c r="D226" s="44">
        <v>100</v>
      </c>
      <c r="E226" s="205">
        <v>667</v>
      </c>
      <c r="F226" s="206">
        <f t="shared" si="18"/>
        <v>332.245129930269</v>
      </c>
      <c r="G226" s="207">
        <f t="shared" si="19"/>
        <v>332.245129930269</v>
      </c>
      <c r="H226" s="4">
        <v>223</v>
      </c>
      <c r="I226">
        <f t="shared" si="17"/>
        <v>-3</v>
      </c>
      <c r="N226" s="230">
        <v>667</v>
      </c>
      <c r="O226" s="103">
        <f t="shared" si="20"/>
        <v>301.779051892548</v>
      </c>
    </row>
    <row r="227" ht="16.5" spans="2:15">
      <c r="B227" s="203">
        <v>221</v>
      </c>
      <c r="C227" s="216" t="s">
        <v>267</v>
      </c>
      <c r="D227" s="44">
        <v>100</v>
      </c>
      <c r="E227" s="205">
        <v>666</v>
      </c>
      <c r="F227" s="206">
        <f t="shared" si="18"/>
        <v>331.370998728048</v>
      </c>
      <c r="G227" s="207">
        <f t="shared" si="19"/>
        <v>331.370998728048</v>
      </c>
      <c r="H227" s="4">
        <v>224</v>
      </c>
      <c r="I227">
        <f t="shared" si="17"/>
        <v>-3</v>
      </c>
      <c r="N227" s="230">
        <v>666</v>
      </c>
      <c r="O227" s="103">
        <f t="shared" si="20"/>
        <v>300.643208943661</v>
      </c>
    </row>
    <row r="228" ht="16.5" spans="2:15">
      <c r="B228" s="203">
        <v>222</v>
      </c>
      <c r="C228" s="216" t="s">
        <v>268</v>
      </c>
      <c r="D228" s="44">
        <v>100</v>
      </c>
      <c r="E228" s="205">
        <v>665</v>
      </c>
      <c r="F228" s="206">
        <f t="shared" si="18"/>
        <v>330.499862414082</v>
      </c>
      <c r="G228" s="207">
        <f t="shared" si="19"/>
        <v>330.499862414082</v>
      </c>
      <c r="H228" s="4">
        <v>225</v>
      </c>
      <c r="I228">
        <f t="shared" si="17"/>
        <v>-3</v>
      </c>
      <c r="N228" s="230">
        <v>665</v>
      </c>
      <c r="O228" s="103">
        <f t="shared" si="20"/>
        <v>299.511257541829</v>
      </c>
    </row>
    <row r="229" ht="16.5" spans="2:15">
      <c r="B229" s="203">
        <v>223</v>
      </c>
      <c r="C229" s="216" t="s">
        <v>269</v>
      </c>
      <c r="D229" s="44">
        <v>100</v>
      </c>
      <c r="E229" s="205">
        <v>664</v>
      </c>
      <c r="F229" s="206">
        <f t="shared" si="18"/>
        <v>329.631703739532</v>
      </c>
      <c r="G229" s="207">
        <f t="shared" si="19"/>
        <v>329.631703739532</v>
      </c>
      <c r="H229" s="4">
        <v>226</v>
      </c>
      <c r="I229">
        <f t="shared" si="17"/>
        <v>-3</v>
      </c>
      <c r="N229" s="230">
        <v>664</v>
      </c>
      <c r="O229" s="103">
        <f t="shared" si="20"/>
        <v>298.383175273975</v>
      </c>
    </row>
    <row r="230" ht="16.5" spans="2:15">
      <c r="B230" s="203">
        <v>224</v>
      </c>
      <c r="C230" s="216" t="s">
        <v>270</v>
      </c>
      <c r="D230" s="44">
        <v>100</v>
      </c>
      <c r="E230" s="205">
        <v>663</v>
      </c>
      <c r="F230" s="206">
        <f t="shared" si="18"/>
        <v>328.766505646051</v>
      </c>
      <c r="G230" s="207">
        <f t="shared" si="19"/>
        <v>328.766505646051</v>
      </c>
      <c r="H230" s="4">
        <v>227</v>
      </c>
      <c r="I230">
        <f t="shared" si="17"/>
        <v>-3</v>
      </c>
      <c r="N230" s="230">
        <v>663</v>
      </c>
      <c r="O230" s="103">
        <f t="shared" si="20"/>
        <v>297.258939974544</v>
      </c>
    </row>
    <row r="231" ht="16.5" spans="2:15">
      <c r="B231" s="203">
        <v>225</v>
      </c>
      <c r="C231" s="216" t="s">
        <v>271</v>
      </c>
      <c r="D231" s="44">
        <v>100</v>
      </c>
      <c r="E231" s="205">
        <v>662</v>
      </c>
      <c r="F231" s="206">
        <f t="shared" si="18"/>
        <v>327.904251262851</v>
      </c>
      <c r="G231" s="207">
        <f t="shared" si="19"/>
        <v>327.904251262851</v>
      </c>
      <c r="H231" s="4">
        <v>228</v>
      </c>
      <c r="I231">
        <f t="shared" si="17"/>
        <v>-3</v>
      </c>
      <c r="N231" s="230">
        <v>662</v>
      </c>
      <c r="O231" s="103">
        <f t="shared" si="20"/>
        <v>296.138529721692</v>
      </c>
    </row>
    <row r="232" ht="16.5" spans="2:15">
      <c r="B232" s="203">
        <v>226</v>
      </c>
      <c r="C232" s="216" t="s">
        <v>272</v>
      </c>
      <c r="D232" s="44">
        <v>100</v>
      </c>
      <c r="E232" s="205">
        <v>661</v>
      </c>
      <c r="F232" s="206">
        <f t="shared" si="18"/>
        <v>327.044923903834</v>
      </c>
      <c r="G232" s="207">
        <f t="shared" si="19"/>
        <v>327.044923903834</v>
      </c>
      <c r="H232" s="4">
        <v>229</v>
      </c>
      <c r="I232">
        <f t="shared" si="17"/>
        <v>-3</v>
      </c>
      <c r="N232" s="230">
        <v>661</v>
      </c>
      <c r="O232" s="103">
        <f t="shared" si="20"/>
        <v>295.021922833567</v>
      </c>
    </row>
    <row r="233" ht="16.5" spans="2:15">
      <c r="B233" s="203">
        <v>227</v>
      </c>
      <c r="C233" s="216" t="s">
        <v>273</v>
      </c>
      <c r="D233" s="44">
        <v>100</v>
      </c>
      <c r="E233" s="205">
        <v>660</v>
      </c>
      <c r="F233" s="206">
        <f t="shared" si="18"/>
        <v>326.188507064782</v>
      </c>
      <c r="G233" s="207">
        <f t="shared" si="19"/>
        <v>326.188507064782</v>
      </c>
      <c r="H233" s="4">
        <v>230</v>
      </c>
      <c r="I233">
        <f t="shared" si="17"/>
        <v>-3</v>
      </c>
      <c r="N233" s="230">
        <v>660</v>
      </c>
      <c r="O233" s="103">
        <f t="shared" si="20"/>
        <v>293.909097864645</v>
      </c>
    </row>
    <row r="234" ht="16.5" spans="2:15">
      <c r="B234" s="203">
        <v>228</v>
      </c>
      <c r="C234" s="216" t="s">
        <v>274</v>
      </c>
      <c r="D234" s="44">
        <v>100</v>
      </c>
      <c r="E234" s="205">
        <v>659</v>
      </c>
      <c r="F234" s="206">
        <f t="shared" si="18"/>
        <v>325.334984420597</v>
      </c>
      <c r="G234" s="207">
        <f t="shared" si="19"/>
        <v>325.334984420597</v>
      </c>
      <c r="H234" s="4">
        <v>231</v>
      </c>
      <c r="I234">
        <f t="shared" si="17"/>
        <v>-3</v>
      </c>
      <c r="N234" s="230">
        <v>659</v>
      </c>
      <c r="O234" s="103">
        <f t="shared" si="20"/>
        <v>292.800033602152</v>
      </c>
    </row>
    <row r="235" ht="16.5" spans="2:15">
      <c r="B235" s="203">
        <v>229</v>
      </c>
      <c r="C235" s="216" t="s">
        <v>275</v>
      </c>
      <c r="D235" s="44">
        <v>100</v>
      </c>
      <c r="E235" s="205">
        <v>658</v>
      </c>
      <c r="F235" s="206">
        <f t="shared" si="18"/>
        <v>324.484339822596</v>
      </c>
      <c r="G235" s="207">
        <f t="shared" si="19"/>
        <v>324.484339822596</v>
      </c>
      <c r="H235" s="4">
        <v>232</v>
      </c>
      <c r="I235">
        <f t="shared" si="17"/>
        <v>-3</v>
      </c>
      <c r="N235" s="230">
        <v>658</v>
      </c>
      <c r="O235" s="103">
        <f t="shared" si="20"/>
        <v>291.694709062547</v>
      </c>
    </row>
    <row r="236" ht="16.5" spans="2:15">
      <c r="B236" s="203">
        <v>230</v>
      </c>
      <c r="C236" s="216" t="s">
        <v>276</v>
      </c>
      <c r="D236" s="44">
        <v>100</v>
      </c>
      <c r="E236" s="205">
        <v>657</v>
      </c>
      <c r="F236" s="206">
        <f t="shared" si="18"/>
        <v>323.636557295864</v>
      </c>
      <c r="G236" s="207">
        <f t="shared" si="19"/>
        <v>323.636557295864</v>
      </c>
      <c r="H236" s="4">
        <v>233</v>
      </c>
      <c r="I236">
        <f t="shared" si="17"/>
        <v>-3</v>
      </c>
      <c r="N236" s="230">
        <v>657</v>
      </c>
      <c r="O236" s="103">
        <f t="shared" si="20"/>
        <v>290.593103488083</v>
      </c>
    </row>
    <row r="237" ht="16.5" spans="2:15">
      <c r="B237" s="203">
        <v>231</v>
      </c>
      <c r="C237" s="216" t="s">
        <v>277</v>
      </c>
      <c r="D237" s="44">
        <v>100</v>
      </c>
      <c r="E237" s="205">
        <v>656</v>
      </c>
      <c r="F237" s="206">
        <f t="shared" si="18"/>
        <v>322.791621036647</v>
      </c>
      <c r="G237" s="207">
        <f t="shared" si="19"/>
        <v>322.791621036647</v>
      </c>
      <c r="H237" s="4">
        <v>234</v>
      </c>
      <c r="I237">
        <f t="shared" si="17"/>
        <v>-3</v>
      </c>
      <c r="N237" s="230">
        <v>656</v>
      </c>
      <c r="O237" s="103">
        <f t="shared" si="20"/>
        <v>289.495196343421</v>
      </c>
    </row>
    <row r="238" ht="16.5" spans="2:15">
      <c r="B238" s="203">
        <v>232</v>
      </c>
      <c r="C238" s="216" t="s">
        <v>278</v>
      </c>
      <c r="D238" s="44">
        <v>100</v>
      </c>
      <c r="E238" s="205">
        <v>655</v>
      </c>
      <c r="F238" s="206">
        <f t="shared" si="18"/>
        <v>321.949515409811</v>
      </c>
      <c r="G238" s="207">
        <f t="shared" si="19"/>
        <v>321.949515409811</v>
      </c>
      <c r="H238" s="4">
        <v>235</v>
      </c>
      <c r="I238">
        <f t="shared" si="17"/>
        <v>-3</v>
      </c>
      <c r="N238" s="230">
        <v>655</v>
      </c>
      <c r="O238" s="103">
        <f t="shared" si="20"/>
        <v>288.400967312321</v>
      </c>
    </row>
    <row r="239" ht="16.5" spans="2:15">
      <c r="B239" s="203">
        <v>233</v>
      </c>
      <c r="C239" s="216" t="s">
        <v>279</v>
      </c>
      <c r="D239" s="44">
        <v>100</v>
      </c>
      <c r="E239" s="205">
        <v>654</v>
      </c>
      <c r="F239" s="206">
        <f t="shared" si="18"/>
        <v>321.110224946334</v>
      </c>
      <c r="G239" s="207">
        <f t="shared" si="19"/>
        <v>321.110224946334</v>
      </c>
      <c r="H239" s="4">
        <v>236</v>
      </c>
      <c r="I239">
        <f t="shared" si="17"/>
        <v>-3</v>
      </c>
      <c r="N239" s="230">
        <v>654</v>
      </c>
      <c r="O239" s="103">
        <f t="shared" si="20"/>
        <v>287.310396294392</v>
      </c>
    </row>
    <row r="240" ht="16.5" spans="2:15">
      <c r="B240" s="203">
        <v>234</v>
      </c>
      <c r="C240" s="216" t="s">
        <v>280</v>
      </c>
      <c r="D240" s="44">
        <v>100</v>
      </c>
      <c r="E240" s="205">
        <v>653</v>
      </c>
      <c r="F240" s="206">
        <f t="shared" si="18"/>
        <v>320.273734340854</v>
      </c>
      <c r="G240" s="207">
        <f t="shared" si="19"/>
        <v>320.273734340854</v>
      </c>
      <c r="H240" s="4">
        <v>237</v>
      </c>
      <c r="I240">
        <f t="shared" si="17"/>
        <v>-3</v>
      </c>
      <c r="N240" s="230">
        <v>653</v>
      </c>
      <c r="O240" s="103">
        <f t="shared" si="20"/>
        <v>286.223463401904</v>
      </c>
    </row>
    <row r="241" ht="16.5" spans="2:15">
      <c r="B241" s="203">
        <v>235</v>
      </c>
      <c r="C241" s="216" t="s">
        <v>281</v>
      </c>
      <c r="D241" s="44">
        <v>100</v>
      </c>
      <c r="E241" s="205">
        <v>652</v>
      </c>
      <c r="F241" s="206">
        <f t="shared" si="18"/>
        <v>319.440028449267</v>
      </c>
      <c r="G241" s="207">
        <f t="shared" si="19"/>
        <v>319.440028449267</v>
      </c>
      <c r="H241" s="4">
        <v>238</v>
      </c>
      <c r="I241">
        <f t="shared" si="17"/>
        <v>-3</v>
      </c>
      <c r="N241" s="230">
        <v>652</v>
      </c>
      <c r="O241" s="103">
        <f t="shared" si="20"/>
        <v>285.140148956658</v>
      </c>
    </row>
    <row r="242" ht="16.5" spans="2:15">
      <c r="B242" s="203">
        <v>236</v>
      </c>
      <c r="C242" s="216" t="s">
        <v>282</v>
      </c>
      <c r="D242" s="44">
        <v>100</v>
      </c>
      <c r="E242" s="205">
        <v>651</v>
      </c>
      <c r="F242" s="206">
        <f t="shared" si="18"/>
        <v>318.609092286359</v>
      </c>
      <c r="G242" s="207">
        <f t="shared" si="19"/>
        <v>318.609092286359</v>
      </c>
      <c r="H242" s="4">
        <v>239</v>
      </c>
      <c r="I242">
        <f t="shared" si="17"/>
        <v>-3</v>
      </c>
      <c r="N242" s="230">
        <v>651</v>
      </c>
      <c r="O242" s="103">
        <f t="shared" si="20"/>
        <v>284.060433486926</v>
      </c>
    </row>
    <row r="243" ht="16.5" spans="2:15">
      <c r="B243" s="203">
        <v>237</v>
      </c>
      <c r="C243" s="216" t="s">
        <v>283</v>
      </c>
      <c r="D243" s="44">
        <v>100</v>
      </c>
      <c r="E243" s="205">
        <v>650</v>
      </c>
      <c r="F243" s="206">
        <f t="shared" si="18"/>
        <v>317.780911023497</v>
      </c>
      <c r="G243" s="207">
        <f t="shared" si="19"/>
        <v>317.780911023497</v>
      </c>
      <c r="H243" s="4">
        <v>240</v>
      </c>
      <c r="I243">
        <f t="shared" si="17"/>
        <v>-3</v>
      </c>
      <c r="N243" s="230">
        <v>650</v>
      </c>
      <c r="O243" s="103">
        <f t="shared" si="20"/>
        <v>282.984297724431</v>
      </c>
    </row>
    <row r="244" ht="16.5" spans="2:15">
      <c r="B244" s="203">
        <v>238</v>
      </c>
      <c r="C244" s="216" t="s">
        <v>284</v>
      </c>
      <c r="D244" s="44">
        <v>100</v>
      </c>
      <c r="E244" s="205">
        <v>649</v>
      </c>
      <c r="F244" s="206">
        <f t="shared" si="18"/>
        <v>316.955469986351</v>
      </c>
      <c r="G244" s="207">
        <f t="shared" si="19"/>
        <v>316.955469986351</v>
      </c>
      <c r="H244" s="4">
        <v>241</v>
      </c>
      <c r="I244">
        <f t="shared" si="17"/>
        <v>-3</v>
      </c>
      <c r="N244" s="230">
        <v>649</v>
      </c>
      <c r="O244" s="103">
        <f t="shared" si="20"/>
        <v>281.911722601402</v>
      </c>
    </row>
    <row r="245" ht="16.5" spans="2:15">
      <c r="B245" s="203">
        <v>239</v>
      </c>
      <c r="C245" s="216" t="s">
        <v>285</v>
      </c>
      <c r="D245" s="44">
        <v>100</v>
      </c>
      <c r="E245" s="205">
        <v>648</v>
      </c>
      <c r="F245" s="206">
        <f t="shared" si="18"/>
        <v>316.132754652663</v>
      </c>
      <c r="G245" s="207">
        <f t="shared" si="19"/>
        <v>316.132754652663</v>
      </c>
      <c r="H245" s="4">
        <v>242</v>
      </c>
      <c r="I245">
        <f t="shared" si="17"/>
        <v>-3</v>
      </c>
      <c r="N245" s="230">
        <v>648</v>
      </c>
      <c r="O245" s="103">
        <f t="shared" si="20"/>
        <v>280.842689247671</v>
      </c>
    </row>
    <row r="246" ht="16.5" spans="2:15">
      <c r="B246" s="203">
        <v>240</v>
      </c>
      <c r="C246" s="216" t="s">
        <v>286</v>
      </c>
      <c r="D246" s="44">
        <v>100</v>
      </c>
      <c r="E246" s="205">
        <v>647</v>
      </c>
      <c r="F246" s="206">
        <f t="shared" si="18"/>
        <v>315.312750650064</v>
      </c>
      <c r="G246" s="207">
        <f t="shared" si="19"/>
        <v>315.312750650064</v>
      </c>
      <c r="H246" s="4">
        <v>243</v>
      </c>
      <c r="I246">
        <f t="shared" si="17"/>
        <v>-3</v>
      </c>
      <c r="N246" s="230">
        <v>647</v>
      </c>
      <c r="O246" s="103">
        <f t="shared" si="20"/>
        <v>279.777178987832</v>
      </c>
    </row>
    <row r="247" ht="16.5" spans="2:15">
      <c r="B247" s="203">
        <v>241</v>
      </c>
      <c r="C247" s="216" t="s">
        <v>287</v>
      </c>
      <c r="D247" s="44">
        <v>100</v>
      </c>
      <c r="E247" s="205">
        <v>646</v>
      </c>
      <c r="F247" s="206">
        <f t="shared" si="18"/>
        <v>314.495443753919</v>
      </c>
      <c r="G247" s="207">
        <f t="shared" si="19"/>
        <v>314.495443753919</v>
      </c>
      <c r="H247" s="4">
        <v>244</v>
      </c>
      <c r="I247">
        <f t="shared" si="17"/>
        <v>-3</v>
      </c>
      <c r="N247" s="230">
        <v>646</v>
      </c>
      <c r="O247" s="103">
        <f t="shared" si="20"/>
        <v>278.715173338446</v>
      </c>
    </row>
    <row r="248" ht="16.5" spans="2:15">
      <c r="B248" s="203">
        <v>242</v>
      </c>
      <c r="C248" s="216" t="s">
        <v>288</v>
      </c>
      <c r="D248" s="44">
        <v>100</v>
      </c>
      <c r="E248" s="205">
        <v>645</v>
      </c>
      <c r="F248" s="206">
        <f t="shared" si="18"/>
        <v>313.680819885224</v>
      </c>
      <c r="G248" s="207">
        <f t="shared" si="19"/>
        <v>313.680819885224</v>
      </c>
      <c r="H248" s="4">
        <v>245</v>
      </c>
      <c r="I248">
        <f t="shared" si="17"/>
        <v>-3</v>
      </c>
      <c r="N248" s="230">
        <v>645</v>
      </c>
      <c r="O248" s="103">
        <f t="shared" si="20"/>
        <v>277.656654005305</v>
      </c>
    </row>
    <row r="249" ht="16.5" spans="2:15">
      <c r="B249" s="203">
        <v>243</v>
      </c>
      <c r="C249" s="216" t="s">
        <v>289</v>
      </c>
      <c r="D249" s="44">
        <v>100</v>
      </c>
      <c r="E249" s="205">
        <v>644</v>
      </c>
      <c r="F249" s="206">
        <f t="shared" si="18"/>
        <v>312.868865108533</v>
      </c>
      <c r="G249" s="207">
        <f t="shared" si="19"/>
        <v>312.868865108533</v>
      </c>
      <c r="H249" s="4">
        <v>246</v>
      </c>
      <c r="I249">
        <f t="shared" si="17"/>
        <v>-3</v>
      </c>
      <c r="N249" s="230">
        <v>644</v>
      </c>
      <c r="O249" s="103">
        <f t="shared" si="20"/>
        <v>276.60160288074</v>
      </c>
    </row>
    <row r="250" ht="16.5" spans="2:15">
      <c r="B250" s="203">
        <v>244</v>
      </c>
      <c r="C250" s="216" t="s">
        <v>290</v>
      </c>
      <c r="D250" s="44">
        <v>100</v>
      </c>
      <c r="E250" s="205">
        <v>643</v>
      </c>
      <c r="F250" s="206">
        <f t="shared" si="18"/>
        <v>312.059565629926</v>
      </c>
      <c r="G250" s="207">
        <f t="shared" si="19"/>
        <v>312.059565629926</v>
      </c>
      <c r="H250" s="4">
        <v>247</v>
      </c>
      <c r="I250">
        <f t="shared" si="17"/>
        <v>-3</v>
      </c>
      <c r="N250" s="230">
        <v>643</v>
      </c>
      <c r="O250" s="103">
        <f t="shared" si="20"/>
        <v>275.550002040983</v>
      </c>
    </row>
    <row r="251" ht="16.5" spans="2:15">
      <c r="B251" s="203">
        <v>245</v>
      </c>
      <c r="C251" s="216" t="s">
        <v>291</v>
      </c>
      <c r="D251" s="44">
        <v>100</v>
      </c>
      <c r="E251" s="205">
        <v>642</v>
      </c>
      <c r="F251" s="206">
        <f t="shared" si="18"/>
        <v>311.252907795018</v>
      </c>
      <c r="G251" s="207">
        <f t="shared" si="19"/>
        <v>311.252907795018</v>
      </c>
      <c r="H251" s="4">
        <v>248</v>
      </c>
      <c r="I251">
        <f t="shared" si="17"/>
        <v>-3</v>
      </c>
      <c r="N251" s="230">
        <v>642</v>
      </c>
      <c r="O251" s="103">
        <f t="shared" si="20"/>
        <v>274.501833743572</v>
      </c>
    </row>
    <row r="252" ht="16.5" spans="2:15">
      <c r="B252" s="203">
        <v>246</v>
      </c>
      <c r="C252" s="216" t="s">
        <v>292</v>
      </c>
      <c r="D252" s="44">
        <v>100</v>
      </c>
      <c r="E252" s="205">
        <v>641</v>
      </c>
      <c r="F252" s="206">
        <f t="shared" si="18"/>
        <v>310.448878086994</v>
      </c>
      <c r="G252" s="207">
        <f t="shared" si="19"/>
        <v>310.448878086994</v>
      </c>
      <c r="H252" s="4">
        <v>249</v>
      </c>
      <c r="I252">
        <f t="shared" si="17"/>
        <v>-3</v>
      </c>
      <c r="N252" s="230">
        <v>641</v>
      </c>
      <c r="O252" s="103">
        <f t="shared" si="20"/>
        <v>273.457080424809</v>
      </c>
    </row>
    <row r="253" ht="16.5" spans="2:15">
      <c r="B253" s="203">
        <v>247</v>
      </c>
      <c r="C253" s="216" t="s">
        <v>293</v>
      </c>
      <c r="D253" s="44">
        <v>100</v>
      </c>
      <c r="E253" s="205">
        <v>640</v>
      </c>
      <c r="F253" s="206">
        <f t="shared" si="18"/>
        <v>309.647463124694</v>
      </c>
      <c r="G253" s="207">
        <f t="shared" si="19"/>
        <v>309.647463124694</v>
      </c>
      <c r="H253" s="4">
        <v>250</v>
      </c>
      <c r="I253">
        <f t="shared" si="17"/>
        <v>-3</v>
      </c>
      <c r="N253" s="230">
        <v>640</v>
      </c>
      <c r="O253" s="103">
        <f t="shared" si="20"/>
        <v>272.41572469726</v>
      </c>
    </row>
    <row r="254" ht="16.5" spans="2:15">
      <c r="B254" s="203">
        <v>248</v>
      </c>
      <c r="C254" s="216" t="s">
        <v>294</v>
      </c>
      <c r="D254" s="44">
        <v>100</v>
      </c>
      <c r="E254" s="205">
        <v>639</v>
      </c>
      <c r="F254" s="206">
        <f t="shared" si="18"/>
        <v>308.848649660716</v>
      </c>
      <c r="G254" s="207">
        <f t="shared" si="19"/>
        <v>308.848649660716</v>
      </c>
      <c r="H254" s="4">
        <v>251</v>
      </c>
      <c r="I254">
        <f t="shared" si="17"/>
        <v>-3</v>
      </c>
      <c r="N254" s="230">
        <v>639</v>
      </c>
      <c r="O254" s="103">
        <f t="shared" si="20"/>
        <v>271.377749347301</v>
      </c>
    </row>
    <row r="255" ht="16.5" spans="2:15">
      <c r="B255" s="203">
        <v>249</v>
      </c>
      <c r="C255" s="216" t="s">
        <v>295</v>
      </c>
      <c r="D255" s="44">
        <v>100</v>
      </c>
      <c r="E255" s="205">
        <v>638</v>
      </c>
      <c r="F255" s="206">
        <f t="shared" si="18"/>
        <v>308.05242457957</v>
      </c>
      <c r="G255" s="207">
        <f t="shared" si="19"/>
        <v>308.05242457957</v>
      </c>
      <c r="H255" s="4">
        <v>252</v>
      </c>
      <c r="I255">
        <f t="shared" si="17"/>
        <v>-3</v>
      </c>
      <c r="N255" s="230">
        <v>638</v>
      </c>
      <c r="O255" s="103">
        <f t="shared" si="20"/>
        <v>270.34313733271</v>
      </c>
    </row>
    <row r="256" ht="16.5" spans="2:15">
      <c r="B256" s="203">
        <v>250</v>
      </c>
      <c r="C256" s="216" t="s">
        <v>296</v>
      </c>
      <c r="D256" s="44">
        <v>100</v>
      </c>
      <c r="E256" s="205">
        <v>637</v>
      </c>
      <c r="F256" s="206">
        <f t="shared" si="18"/>
        <v>307.258774895851</v>
      </c>
      <c r="G256" s="207">
        <f t="shared" si="19"/>
        <v>307.258774895851</v>
      </c>
      <c r="H256" s="4">
        <v>253</v>
      </c>
      <c r="I256">
        <f t="shared" si="17"/>
        <v>-3</v>
      </c>
      <c r="N256" s="230">
        <v>637</v>
      </c>
      <c r="O256" s="103">
        <f t="shared" si="20"/>
        <v>269.311871780297</v>
      </c>
    </row>
    <row r="257" ht="16.5" spans="2:15">
      <c r="B257" s="203">
        <v>251</v>
      </c>
      <c r="C257" s="216" t="s">
        <v>297</v>
      </c>
      <c r="D257" s="44">
        <v>100</v>
      </c>
      <c r="E257" s="205">
        <v>636</v>
      </c>
      <c r="F257" s="206">
        <f t="shared" si="18"/>
        <v>306.46768775245</v>
      </c>
      <c r="G257" s="207">
        <f t="shared" si="19"/>
        <v>306.46768775245</v>
      </c>
      <c r="H257" s="4">
        <v>254</v>
      </c>
      <c r="I257">
        <f t="shared" si="17"/>
        <v>-3</v>
      </c>
      <c r="N257" s="230">
        <v>636</v>
      </c>
      <c r="O257" s="103">
        <f t="shared" si="20"/>
        <v>268.283935983583</v>
      </c>
    </row>
    <row r="258" ht="16.5" spans="2:15">
      <c r="B258" s="203">
        <v>252</v>
      </c>
      <c r="C258" s="216" t="s">
        <v>298</v>
      </c>
      <c r="D258" s="44">
        <v>100</v>
      </c>
      <c r="E258" s="205">
        <v>635</v>
      </c>
      <c r="F258" s="206">
        <f t="shared" si="18"/>
        <v>305.679150418801</v>
      </c>
      <c r="G258" s="207">
        <f t="shared" si="19"/>
        <v>305.679150418801</v>
      </c>
      <c r="H258" s="4">
        <v>255</v>
      </c>
      <c r="I258">
        <f t="shared" si="17"/>
        <v>-3</v>
      </c>
      <c r="N258" s="230">
        <v>635</v>
      </c>
      <c r="O258" s="103">
        <f t="shared" si="20"/>
        <v>267.259313400515</v>
      </c>
    </row>
    <row r="259" ht="16.5" spans="2:15">
      <c r="B259" s="203">
        <v>253</v>
      </c>
      <c r="C259" s="216" t="s">
        <v>299</v>
      </c>
      <c r="D259" s="44">
        <v>100</v>
      </c>
      <c r="E259" s="205">
        <v>634</v>
      </c>
      <c r="F259" s="206">
        <f t="shared" si="18"/>
        <v>304.893150289151</v>
      </c>
      <c r="G259" s="207">
        <f t="shared" si="19"/>
        <v>304.893150289151</v>
      </c>
      <c r="H259" s="4">
        <v>256</v>
      </c>
      <c r="I259">
        <f t="shared" si="17"/>
        <v>-3</v>
      </c>
      <c r="N259" s="230">
        <v>634</v>
      </c>
      <c r="O259" s="103">
        <f t="shared" si="20"/>
        <v>266.237987651224</v>
      </c>
    </row>
    <row r="260" ht="16.5" spans="2:15">
      <c r="B260" s="203">
        <v>254</v>
      </c>
      <c r="C260" s="216" t="s">
        <v>300</v>
      </c>
      <c r="D260" s="44">
        <v>100</v>
      </c>
      <c r="E260" s="205">
        <v>633</v>
      </c>
      <c r="F260" s="206">
        <f t="shared" si="18"/>
        <v>304.109674880867</v>
      </c>
      <c r="G260" s="207">
        <f t="shared" si="19"/>
        <v>304.109674880867</v>
      </c>
      <c r="H260" s="4">
        <v>257</v>
      </c>
      <c r="I260">
        <f t="shared" ref="I260:I323" si="21">B260-H260</f>
        <v>-3</v>
      </c>
      <c r="N260" s="230">
        <v>633</v>
      </c>
      <c r="O260" s="103">
        <f t="shared" si="20"/>
        <v>265.219942515819</v>
      </c>
    </row>
    <row r="261" ht="16.5" spans="2:15">
      <c r="B261" s="203">
        <v>255</v>
      </c>
      <c r="C261" s="216" t="s">
        <v>301</v>
      </c>
      <c r="D261" s="44">
        <v>100</v>
      </c>
      <c r="E261" s="205">
        <v>632</v>
      </c>
      <c r="F261" s="206">
        <f t="shared" si="18"/>
        <v>303.328711832767</v>
      </c>
      <c r="G261" s="207">
        <f t="shared" si="19"/>
        <v>303.328711832767</v>
      </c>
      <c r="H261" s="4">
        <v>258</v>
      </c>
      <c r="I261">
        <f t="shared" si="21"/>
        <v>-3</v>
      </c>
      <c r="N261" s="230">
        <v>632</v>
      </c>
      <c r="O261" s="103">
        <f t="shared" si="20"/>
        <v>264.205161932226</v>
      </c>
    </row>
    <row r="262" ht="16.5" spans="2:15">
      <c r="B262" s="203">
        <v>256</v>
      </c>
      <c r="C262" s="216" t="s">
        <v>302</v>
      </c>
      <c r="D262" s="44">
        <v>100</v>
      </c>
      <c r="E262" s="205">
        <v>631</v>
      </c>
      <c r="F262" s="206">
        <f t="shared" si="18"/>
        <v>302.550248903486</v>
      </c>
      <c r="G262" s="207">
        <f t="shared" si="19"/>
        <v>302.550248903486</v>
      </c>
      <c r="H262" s="4">
        <v>259</v>
      </c>
      <c r="I262">
        <f t="shared" si="21"/>
        <v>-3</v>
      </c>
      <c r="N262" s="230">
        <v>631</v>
      </c>
      <c r="O262" s="103">
        <f t="shared" si="20"/>
        <v>263.19362999406</v>
      </c>
    </row>
    <row r="263" ht="16.5" spans="2:15">
      <c r="B263" s="203">
        <v>257</v>
      </c>
      <c r="C263" s="216" t="s">
        <v>303</v>
      </c>
      <c r="D263" s="44">
        <v>100</v>
      </c>
      <c r="E263" s="205">
        <v>630</v>
      </c>
      <c r="F263" s="206">
        <f t="shared" si="18"/>
        <v>301.774273969865</v>
      </c>
      <c r="G263" s="207">
        <f t="shared" si="19"/>
        <v>301.774273969865</v>
      </c>
      <c r="H263" s="4">
        <v>260</v>
      </c>
      <c r="I263">
        <f t="shared" si="21"/>
        <v>-3</v>
      </c>
      <c r="N263" s="230">
        <v>630</v>
      </c>
      <c r="O263" s="103">
        <f t="shared" si="20"/>
        <v>262.185330948531</v>
      </c>
    </row>
    <row r="264" ht="16.5" spans="2:15">
      <c r="B264" s="203">
        <v>258</v>
      </c>
      <c r="C264" s="216" t="s">
        <v>304</v>
      </c>
      <c r="D264" s="44">
        <v>100</v>
      </c>
      <c r="E264" s="205">
        <v>629</v>
      </c>
      <c r="F264" s="206">
        <f t="shared" si="18"/>
        <v>301.000775025374</v>
      </c>
      <c r="G264" s="207">
        <f t="shared" si="19"/>
        <v>301.000775025374</v>
      </c>
      <c r="H264" s="4">
        <v>261</v>
      </c>
      <c r="I264">
        <f t="shared" si="21"/>
        <v>-3</v>
      </c>
      <c r="N264" s="230">
        <v>629</v>
      </c>
      <c r="O264" s="103">
        <f t="shared" si="20"/>
        <v>261.180249194396</v>
      </c>
    </row>
    <row r="265" ht="16.5" spans="2:15">
      <c r="B265" s="203">
        <v>259</v>
      </c>
      <c r="C265" s="216" t="s">
        <v>305</v>
      </c>
      <c r="D265" s="44">
        <v>100</v>
      </c>
      <c r="E265" s="205">
        <v>628</v>
      </c>
      <c r="F265" s="206">
        <f t="shared" si="18"/>
        <v>300.229740178554</v>
      </c>
      <c r="G265" s="207">
        <f t="shared" si="19"/>
        <v>300.229740178554</v>
      </c>
      <c r="H265" s="4">
        <v>262</v>
      </c>
      <c r="I265">
        <f t="shared" si="21"/>
        <v>-3</v>
      </c>
      <c r="N265" s="230">
        <v>628</v>
      </c>
      <c r="O265" s="103">
        <f t="shared" si="20"/>
        <v>260.178369279936</v>
      </c>
    </row>
    <row r="266" ht="16.5" spans="2:15">
      <c r="B266" s="203">
        <v>260</v>
      </c>
      <c r="C266" s="216" t="s">
        <v>306</v>
      </c>
      <c r="D266" s="44">
        <v>100</v>
      </c>
      <c r="E266" s="205">
        <v>627</v>
      </c>
      <c r="F266" s="206">
        <f t="shared" si="18"/>
        <v>299.461157651494</v>
      </c>
      <c r="G266" s="207">
        <f t="shared" si="19"/>
        <v>299.461157651494</v>
      </c>
      <c r="H266" s="4">
        <v>263</v>
      </c>
      <c r="I266">
        <f t="shared" si="21"/>
        <v>-3</v>
      </c>
      <c r="N266" s="230">
        <v>627</v>
      </c>
      <c r="O266" s="103">
        <f t="shared" si="20"/>
        <v>259.179675900977</v>
      </c>
    </row>
    <row r="267" ht="16.5" spans="2:15">
      <c r="B267" s="203">
        <v>261</v>
      </c>
      <c r="C267" s="216" t="s">
        <v>307</v>
      </c>
      <c r="D267" s="44">
        <v>100</v>
      </c>
      <c r="E267" s="205">
        <v>626</v>
      </c>
      <c r="F267" s="206">
        <f t="shared" si="18"/>
        <v>298.695015778328</v>
      </c>
      <c r="G267" s="207">
        <f t="shared" si="19"/>
        <v>298.695015778328</v>
      </c>
      <c r="H267" s="4">
        <v>264</v>
      </c>
      <c r="I267">
        <f t="shared" si="21"/>
        <v>-3</v>
      </c>
      <c r="N267" s="230">
        <v>626</v>
      </c>
      <c r="O267" s="103">
        <f t="shared" si="20"/>
        <v>258.184153898935</v>
      </c>
    </row>
    <row r="268" ht="16.5" spans="2:15">
      <c r="B268" s="203">
        <v>262</v>
      </c>
      <c r="C268" s="216" t="s">
        <v>308</v>
      </c>
      <c r="D268" s="44">
        <v>100</v>
      </c>
      <c r="E268" s="205">
        <v>625</v>
      </c>
      <c r="F268" s="206">
        <f t="shared" si="18"/>
        <v>297.931303003764</v>
      </c>
      <c r="G268" s="207">
        <f t="shared" si="19"/>
        <v>297.931303003764</v>
      </c>
      <c r="H268" s="4">
        <v>265</v>
      </c>
      <c r="I268">
        <f t="shared" si="21"/>
        <v>-3</v>
      </c>
      <c r="N268" s="230">
        <v>625</v>
      </c>
      <c r="O268" s="103">
        <f t="shared" si="20"/>
        <v>257.191788258904</v>
      </c>
    </row>
    <row r="269" ht="16.5" spans="2:15">
      <c r="B269" s="203">
        <v>263</v>
      </c>
      <c r="C269" s="216" t="s">
        <v>309</v>
      </c>
      <c r="D269" s="44">
        <v>100</v>
      </c>
      <c r="E269" s="205">
        <v>624</v>
      </c>
      <c r="F269" s="206">
        <f t="shared" si="18"/>
        <v>297.17000788163</v>
      </c>
      <c r="G269" s="207">
        <f t="shared" si="19"/>
        <v>297.17000788163</v>
      </c>
      <c r="H269" s="4">
        <v>266</v>
      </c>
      <c r="I269">
        <f t="shared" si="21"/>
        <v>-3</v>
      </c>
      <c r="N269" s="230">
        <v>624</v>
      </c>
      <c r="O269" s="103">
        <f t="shared" si="20"/>
        <v>256.202564107767</v>
      </c>
    </row>
    <row r="270" ht="16.5" spans="2:15">
      <c r="B270" s="203">
        <v>264</v>
      </c>
      <c r="C270" s="216" t="s">
        <v>310</v>
      </c>
      <c r="D270" s="44">
        <v>100</v>
      </c>
      <c r="E270" s="205">
        <v>623</v>
      </c>
      <c r="F270" s="206">
        <f t="shared" si="18"/>
        <v>296.41111907345</v>
      </c>
      <c r="G270" s="207">
        <f t="shared" si="19"/>
        <v>296.41111907345</v>
      </c>
      <c r="H270" s="4">
        <v>267</v>
      </c>
      <c r="I270">
        <f t="shared" si="21"/>
        <v>-3</v>
      </c>
      <c r="N270" s="230">
        <v>623</v>
      </c>
      <c r="O270" s="103">
        <f t="shared" si="20"/>
        <v>255.216466712352</v>
      </c>
    </row>
    <row r="271" ht="16.5" spans="2:15">
      <c r="B271" s="203">
        <v>265</v>
      </c>
      <c r="C271" s="216" t="s">
        <v>311</v>
      </c>
      <c r="D271" s="44">
        <v>100</v>
      </c>
      <c r="E271" s="205">
        <v>622</v>
      </c>
      <c r="F271" s="206">
        <f t="shared" si="18"/>
        <v>295.654625347043</v>
      </c>
      <c r="G271" s="207">
        <f t="shared" si="19"/>
        <v>295.654625347043</v>
      </c>
      <c r="H271" s="4">
        <v>268</v>
      </c>
      <c r="I271">
        <f t="shared" si="21"/>
        <v>-3</v>
      </c>
      <c r="N271" s="230">
        <v>622</v>
      </c>
      <c r="O271" s="103">
        <f t="shared" si="20"/>
        <v>254.233481477603</v>
      </c>
    </row>
    <row r="272" ht="16.5" spans="2:15">
      <c r="B272" s="203">
        <v>266</v>
      </c>
      <c r="C272" s="216" t="s">
        <v>312</v>
      </c>
      <c r="D272" s="44">
        <v>100</v>
      </c>
      <c r="E272" s="205">
        <v>621</v>
      </c>
      <c r="F272" s="206">
        <f t="shared" si="18"/>
        <v>294.900515575147</v>
      </c>
      <c r="G272" s="207">
        <f t="shared" si="19"/>
        <v>294.900515575147</v>
      </c>
      <c r="H272" s="4">
        <v>269</v>
      </c>
      <c r="I272">
        <f t="shared" si="21"/>
        <v>-3</v>
      </c>
      <c r="N272" s="230">
        <v>621</v>
      </c>
      <c r="O272" s="103">
        <f t="shared" si="20"/>
        <v>253.253593944794</v>
      </c>
    </row>
    <row r="273" ht="16.5" spans="2:15">
      <c r="B273" s="203">
        <v>267</v>
      </c>
      <c r="C273" s="216" t="s">
        <v>313</v>
      </c>
      <c r="D273" s="44">
        <v>100</v>
      </c>
      <c r="E273" s="205">
        <v>620</v>
      </c>
      <c r="F273" s="206">
        <f t="shared" si="18"/>
        <v>294.148778734062</v>
      </c>
      <c r="G273" s="207">
        <f t="shared" si="19"/>
        <v>294.148778734062</v>
      </c>
      <c r="H273" s="4">
        <v>270</v>
      </c>
      <c r="I273">
        <f t="shared" si="21"/>
        <v>-3</v>
      </c>
      <c r="N273" s="230">
        <v>620</v>
      </c>
      <c r="O273" s="103">
        <f t="shared" si="20"/>
        <v>252.27678978977</v>
      </c>
    </row>
    <row r="274" ht="16.5" spans="2:15">
      <c r="B274" s="203">
        <v>268</v>
      </c>
      <c r="C274" s="216" t="s">
        <v>314</v>
      </c>
      <c r="D274" s="44">
        <v>100</v>
      </c>
      <c r="E274" s="205">
        <v>619</v>
      </c>
      <c r="F274" s="206">
        <f t="shared" si="18"/>
        <v>293.399403902318</v>
      </c>
      <c r="G274" s="207">
        <f t="shared" si="19"/>
        <v>293.399403902318</v>
      </c>
      <c r="H274" s="4">
        <v>271</v>
      </c>
      <c r="I274">
        <f t="shared" si="21"/>
        <v>-3</v>
      </c>
      <c r="N274" s="230">
        <v>619</v>
      </c>
      <c r="O274" s="103">
        <f t="shared" si="20"/>
        <v>251.303054821212</v>
      </c>
    </row>
    <row r="275" ht="16.5" spans="2:15">
      <c r="B275" s="203">
        <v>269</v>
      </c>
      <c r="C275" s="216" t="s">
        <v>315</v>
      </c>
      <c r="D275" s="44">
        <v>100</v>
      </c>
      <c r="E275" s="205">
        <v>618</v>
      </c>
      <c r="F275" s="206">
        <f t="shared" si="18"/>
        <v>292.652380259368</v>
      </c>
      <c r="G275" s="207">
        <f t="shared" si="19"/>
        <v>292.652380259368</v>
      </c>
      <c r="H275" s="4">
        <v>272</v>
      </c>
      <c r="I275">
        <f t="shared" si="21"/>
        <v>-3</v>
      </c>
      <c r="N275" s="230">
        <v>618</v>
      </c>
      <c r="O275" s="103">
        <f t="shared" si="20"/>
        <v>250.332374978939</v>
      </c>
    </row>
    <row r="276" ht="16.5" spans="2:15">
      <c r="B276" s="203">
        <v>270</v>
      </c>
      <c r="C276" s="216" t="s">
        <v>316</v>
      </c>
      <c r="D276" s="44">
        <v>100</v>
      </c>
      <c r="E276" s="205">
        <v>617</v>
      </c>
      <c r="F276" s="206">
        <f t="shared" si="18"/>
        <v>291.907697084295</v>
      </c>
      <c r="G276" s="207">
        <f t="shared" si="19"/>
        <v>291.907697084295</v>
      </c>
      <c r="H276" s="4">
        <v>273</v>
      </c>
      <c r="I276">
        <f t="shared" si="21"/>
        <v>-3</v>
      </c>
      <c r="N276" s="230">
        <v>617</v>
      </c>
      <c r="O276" s="103">
        <f t="shared" si="20"/>
        <v>249.364736332232</v>
      </c>
    </row>
    <row r="277" ht="16.5" spans="2:15">
      <c r="B277" s="203">
        <v>271</v>
      </c>
      <c r="C277" s="216" t="s">
        <v>317</v>
      </c>
      <c r="D277" s="44">
        <v>100</v>
      </c>
      <c r="E277" s="205">
        <v>616</v>
      </c>
      <c r="F277" s="206">
        <f t="shared" si="18"/>
        <v>291.165343754549</v>
      </c>
      <c r="G277" s="207">
        <f t="shared" si="19"/>
        <v>291.165343754549</v>
      </c>
      <c r="H277" s="4">
        <v>274</v>
      </c>
      <c r="I277">
        <f t="shared" si="21"/>
        <v>-3</v>
      </c>
      <c r="N277" s="230">
        <v>616</v>
      </c>
      <c r="O277" s="103">
        <f t="shared" si="20"/>
        <v>248.400125078186</v>
      </c>
    </row>
    <row r="278" ht="16.5" spans="2:15">
      <c r="B278" s="203">
        <v>272</v>
      </c>
      <c r="C278" s="216" t="s">
        <v>318</v>
      </c>
      <c r="D278" s="44">
        <v>100</v>
      </c>
      <c r="E278" s="205">
        <v>615</v>
      </c>
      <c r="F278" s="206">
        <f t="shared" si="18"/>
        <v>290.425309744701</v>
      </c>
      <c r="G278" s="207">
        <f t="shared" si="19"/>
        <v>290.425309744701</v>
      </c>
      <c r="H278" s="4">
        <v>275</v>
      </c>
      <c r="I278">
        <f t="shared" si="21"/>
        <v>-3</v>
      </c>
      <c r="N278" s="230">
        <v>615</v>
      </c>
      <c r="O278" s="103">
        <f t="shared" si="20"/>
        <v>247.438527540096</v>
      </c>
    </row>
    <row r="279" ht="16.5" spans="2:15">
      <c r="B279" s="203">
        <v>273</v>
      </c>
      <c r="C279" s="216" t="s">
        <v>319</v>
      </c>
      <c r="D279" s="44">
        <v>100</v>
      </c>
      <c r="E279" s="205">
        <v>614</v>
      </c>
      <c r="F279" s="206">
        <f t="shared" si="18"/>
        <v>289.687584625213</v>
      </c>
      <c r="G279" s="207">
        <f t="shared" si="19"/>
        <v>289.687584625213</v>
      </c>
      <c r="H279" s="4">
        <v>276</v>
      </c>
      <c r="I279">
        <f t="shared" si="21"/>
        <v>-3</v>
      </c>
      <c r="N279" s="230">
        <v>614</v>
      </c>
      <c r="O279" s="103">
        <f t="shared" si="20"/>
        <v>246.47993016586</v>
      </c>
    </row>
    <row r="280" ht="16.5" spans="2:15">
      <c r="B280" s="203">
        <v>274</v>
      </c>
      <c r="C280" s="216" t="s">
        <v>320</v>
      </c>
      <c r="D280" s="44">
        <v>100</v>
      </c>
      <c r="E280" s="205">
        <v>613</v>
      </c>
      <c r="F280" s="206">
        <f t="shared" si="18"/>
        <v>288.952158061238</v>
      </c>
      <c r="G280" s="207">
        <f t="shared" si="19"/>
        <v>288.952158061238</v>
      </c>
      <c r="H280" s="4">
        <v>277</v>
      </c>
      <c r="I280">
        <f t="shared" si="21"/>
        <v>-3</v>
      </c>
      <c r="N280" s="230">
        <v>613</v>
      </c>
      <c r="O280" s="103">
        <f t="shared" si="20"/>
        <v>245.524319526412</v>
      </c>
    </row>
    <row r="281" ht="16.5" spans="2:15">
      <c r="B281" s="203">
        <v>275</v>
      </c>
      <c r="C281" s="216" t="s">
        <v>321</v>
      </c>
      <c r="D281" s="44">
        <v>100</v>
      </c>
      <c r="E281" s="205">
        <v>612</v>
      </c>
      <c r="F281" s="206">
        <f t="shared" si="18"/>
        <v>288.219019811429</v>
      </c>
      <c r="G281" s="207">
        <f t="shared" si="19"/>
        <v>288.219019811429</v>
      </c>
      <c r="H281" s="4">
        <v>278</v>
      </c>
      <c r="I281">
        <f t="shared" si="21"/>
        <v>-3</v>
      </c>
      <c r="N281" s="230">
        <v>612</v>
      </c>
      <c r="O281" s="103">
        <f t="shared" si="20"/>
        <v>244.571682314183</v>
      </c>
    </row>
    <row r="282" ht="16.5" spans="2:15">
      <c r="B282" s="203">
        <v>276</v>
      </c>
      <c r="C282" s="216" t="s">
        <v>322</v>
      </c>
      <c r="D282" s="44">
        <v>100</v>
      </c>
      <c r="E282" s="205">
        <v>611</v>
      </c>
      <c r="F282" s="206">
        <f t="shared" si="18"/>
        <v>287.488159726774</v>
      </c>
      <c r="G282" s="207">
        <f t="shared" si="19"/>
        <v>287.488159726774</v>
      </c>
      <c r="H282" s="4">
        <v>279</v>
      </c>
      <c r="I282">
        <f t="shared" si="21"/>
        <v>-3</v>
      </c>
      <c r="N282" s="230">
        <v>611</v>
      </c>
      <c r="O282" s="103">
        <f t="shared" si="20"/>
        <v>243.622005341585</v>
      </c>
    </row>
    <row r="283" ht="16.5" spans="2:15">
      <c r="B283" s="203">
        <v>277</v>
      </c>
      <c r="C283" s="216" t="s">
        <v>323</v>
      </c>
      <c r="D283" s="44">
        <v>100</v>
      </c>
      <c r="E283" s="205">
        <v>610</v>
      </c>
      <c r="F283" s="206">
        <f t="shared" si="18"/>
        <v>286.759567749448</v>
      </c>
      <c r="G283" s="207">
        <f t="shared" si="19"/>
        <v>286.759567749448</v>
      </c>
      <c r="H283" s="4">
        <v>280</v>
      </c>
      <c r="I283">
        <f t="shared" si="21"/>
        <v>-3</v>
      </c>
      <c r="N283" s="230">
        <v>610</v>
      </c>
      <c r="O283" s="103">
        <f t="shared" si="20"/>
        <v>242.675275539516</v>
      </c>
    </row>
    <row r="284" ht="16.5" spans="2:15">
      <c r="B284" s="203">
        <v>278</v>
      </c>
      <c r="C284" s="216" t="s">
        <v>324</v>
      </c>
      <c r="D284" s="44">
        <v>100</v>
      </c>
      <c r="E284" s="205">
        <v>609</v>
      </c>
      <c r="F284" s="206">
        <f t="shared" ref="F284:F347" si="22">G284</f>
        <v>286.033233911684</v>
      </c>
      <c r="G284" s="207">
        <f t="shared" ref="G284:G347" si="23">O284*($P$91-$P$892)/($O$91-$O$892)+$P$892-$O$892*($P$91-$P$892)/($O$91-$O$892)</f>
        <v>286.033233911684</v>
      </c>
      <c r="H284" s="4">
        <v>281</v>
      </c>
      <c r="I284">
        <f t="shared" si="21"/>
        <v>-3</v>
      </c>
      <c r="N284" s="230">
        <v>609</v>
      </c>
      <c r="O284" s="103">
        <f t="shared" ref="O284:O347" si="24">-(($T$2^2-N284^2)^(1/2))+$T$2</f>
        <v>241.731479955893</v>
      </c>
    </row>
    <row r="285" ht="16.5" spans="2:15">
      <c r="B285" s="203">
        <v>279</v>
      </c>
      <c r="C285" s="216" t="s">
        <v>325</v>
      </c>
      <c r="D285" s="44">
        <v>100</v>
      </c>
      <c r="E285" s="205">
        <v>608</v>
      </c>
      <c r="F285" s="206">
        <f t="shared" si="22"/>
        <v>285.30914833466</v>
      </c>
      <c r="G285" s="207">
        <f t="shared" si="23"/>
        <v>285.30914833466</v>
      </c>
      <c r="H285" s="4">
        <v>282</v>
      </c>
      <c r="I285">
        <f t="shared" si="21"/>
        <v>-3</v>
      </c>
      <c r="N285" s="230">
        <v>608</v>
      </c>
      <c r="O285" s="103">
        <f t="shared" si="24"/>
        <v>240.790605754212</v>
      </c>
    </row>
    <row r="286" ht="16.5" spans="2:15">
      <c r="B286" s="203">
        <v>280</v>
      </c>
      <c r="C286" s="216" t="s">
        <v>326</v>
      </c>
      <c r="D286" s="44">
        <v>100</v>
      </c>
      <c r="E286" s="205">
        <v>607</v>
      </c>
      <c r="F286" s="206">
        <f t="shared" si="22"/>
        <v>284.587301227405</v>
      </c>
      <c r="G286" s="207">
        <f t="shared" si="23"/>
        <v>284.587301227405</v>
      </c>
      <c r="H286" s="4">
        <v>283</v>
      </c>
      <c r="I286">
        <f t="shared" si="21"/>
        <v>-3</v>
      </c>
      <c r="N286" s="230">
        <v>607</v>
      </c>
      <c r="O286" s="103">
        <f t="shared" si="24"/>
        <v>239.85264021212</v>
      </c>
    </row>
    <row r="287" ht="16.5" spans="2:15">
      <c r="B287" s="203">
        <v>281</v>
      </c>
      <c r="C287" s="216" t="s">
        <v>327</v>
      </c>
      <c r="D287" s="44">
        <v>100</v>
      </c>
      <c r="E287" s="205">
        <v>606</v>
      </c>
      <c r="F287" s="206">
        <f t="shared" si="22"/>
        <v>283.867682885723</v>
      </c>
      <c r="G287" s="207">
        <f t="shared" si="23"/>
        <v>283.867682885723</v>
      </c>
      <c r="H287" s="4">
        <v>284</v>
      </c>
      <c r="I287">
        <f t="shared" si="21"/>
        <v>-3</v>
      </c>
      <c r="N287" s="230">
        <v>606</v>
      </c>
      <c r="O287" s="103">
        <f t="shared" si="24"/>
        <v>238.91757072002</v>
      </c>
    </row>
    <row r="288" ht="16.5" spans="2:15">
      <c r="B288" s="203">
        <v>282</v>
      </c>
      <c r="C288" s="216" t="s">
        <v>328</v>
      </c>
      <c r="D288" s="44">
        <v>100</v>
      </c>
      <c r="E288" s="205">
        <v>605</v>
      </c>
      <c r="F288" s="206">
        <f t="shared" si="22"/>
        <v>283.150283691136</v>
      </c>
      <c r="G288" s="207">
        <f t="shared" si="23"/>
        <v>283.150283691136</v>
      </c>
      <c r="H288" s="4">
        <v>285</v>
      </c>
      <c r="I288">
        <f t="shared" si="21"/>
        <v>-3</v>
      </c>
      <c r="N288" s="230">
        <v>605</v>
      </c>
      <c r="O288" s="103">
        <f t="shared" si="24"/>
        <v>237.985384779696</v>
      </c>
    </row>
    <row r="289" ht="16.5" spans="2:15">
      <c r="B289" s="203">
        <v>283</v>
      </c>
      <c r="C289" s="216" t="s">
        <v>329</v>
      </c>
      <c r="D289" s="44">
        <v>100</v>
      </c>
      <c r="E289" s="205">
        <v>604</v>
      </c>
      <c r="F289" s="206">
        <f t="shared" si="22"/>
        <v>282.435094109838</v>
      </c>
      <c r="G289" s="207">
        <f t="shared" si="23"/>
        <v>282.435094109838</v>
      </c>
      <c r="H289" s="4">
        <v>286</v>
      </c>
      <c r="I289">
        <f t="shared" si="21"/>
        <v>-3</v>
      </c>
      <c r="N289" s="230">
        <v>604</v>
      </c>
      <c r="O289" s="103">
        <f t="shared" si="24"/>
        <v>237.056070002953</v>
      </c>
    </row>
    <row r="290" ht="16.5" spans="2:15">
      <c r="B290" s="203">
        <v>284</v>
      </c>
      <c r="C290" s="216" t="s">
        <v>330</v>
      </c>
      <c r="D290" s="44">
        <v>100</v>
      </c>
      <c r="E290" s="205">
        <v>603</v>
      </c>
      <c r="F290" s="206">
        <f t="shared" si="22"/>
        <v>281.722104691669</v>
      </c>
      <c r="G290" s="207">
        <f t="shared" si="23"/>
        <v>281.722104691669</v>
      </c>
      <c r="H290" s="4">
        <v>287</v>
      </c>
      <c r="I290">
        <f t="shared" si="21"/>
        <v>-3</v>
      </c>
      <c r="N290" s="230">
        <v>603</v>
      </c>
      <c r="O290" s="103">
        <f t="shared" si="24"/>
        <v>236.12961411029</v>
      </c>
    </row>
    <row r="291" ht="16.5" spans="2:15">
      <c r="B291" s="203">
        <v>285</v>
      </c>
      <c r="C291" s="216" t="s">
        <v>331</v>
      </c>
      <c r="D291" s="44">
        <v>100</v>
      </c>
      <c r="E291" s="205">
        <v>602</v>
      </c>
      <c r="F291" s="206">
        <f t="shared" si="22"/>
        <v>281.011306069107</v>
      </c>
      <c r="G291" s="207">
        <f t="shared" si="23"/>
        <v>281.011306069107</v>
      </c>
      <c r="H291" s="4">
        <v>288</v>
      </c>
      <c r="I291">
        <f t="shared" si="21"/>
        <v>-3</v>
      </c>
      <c r="N291" s="230">
        <v>602</v>
      </c>
      <c r="O291" s="103">
        <f t="shared" si="24"/>
        <v>235.20600492958</v>
      </c>
    </row>
    <row r="292" ht="16.5" spans="2:15">
      <c r="B292" s="203">
        <v>286</v>
      </c>
      <c r="C292" s="216" t="s">
        <v>332</v>
      </c>
      <c r="D292" s="44">
        <v>100</v>
      </c>
      <c r="E292" s="205">
        <v>601</v>
      </c>
      <c r="F292" s="206">
        <f t="shared" si="22"/>
        <v>280.302688956271</v>
      </c>
      <c r="G292" s="207">
        <f t="shared" si="23"/>
        <v>280.302688956271</v>
      </c>
      <c r="H292" s="4">
        <v>289</v>
      </c>
      <c r="I292">
        <f t="shared" si="21"/>
        <v>-3</v>
      </c>
      <c r="N292" s="230">
        <v>601</v>
      </c>
      <c r="O292" s="103">
        <f t="shared" si="24"/>
        <v>234.285230394784</v>
      </c>
    </row>
    <row r="293" ht="16.5" spans="2:15">
      <c r="B293" s="203">
        <v>287</v>
      </c>
      <c r="C293" s="216" t="s">
        <v>333</v>
      </c>
      <c r="D293" s="44">
        <v>100</v>
      </c>
      <c r="E293" s="205">
        <v>600</v>
      </c>
      <c r="F293" s="206">
        <f t="shared" si="22"/>
        <v>279.596244147947</v>
      </c>
      <c r="G293" s="207">
        <f t="shared" si="23"/>
        <v>279.596244147947</v>
      </c>
      <c r="H293" s="4">
        <v>290</v>
      </c>
      <c r="I293">
        <f t="shared" si="21"/>
        <v>-3</v>
      </c>
      <c r="N293" s="230">
        <v>600</v>
      </c>
      <c r="O293" s="103">
        <f t="shared" si="24"/>
        <v>233.367278544679</v>
      </c>
    </row>
    <row r="294" ht="16.5" spans="2:15">
      <c r="B294" s="203">
        <v>288</v>
      </c>
      <c r="C294" s="216" t="s">
        <v>334</v>
      </c>
      <c r="D294" s="44">
        <v>100</v>
      </c>
      <c r="E294" s="205">
        <v>599</v>
      </c>
      <c r="F294" s="206">
        <f t="shared" si="22"/>
        <v>278.891962518616</v>
      </c>
      <c r="G294" s="207">
        <f t="shared" si="23"/>
        <v>278.891962518616</v>
      </c>
      <c r="H294" s="4">
        <v>291</v>
      </c>
      <c r="I294">
        <f t="shared" si="21"/>
        <v>-3</v>
      </c>
      <c r="N294" s="230">
        <v>599</v>
      </c>
      <c r="O294" s="103">
        <f t="shared" si="24"/>
        <v>232.452137521599</v>
      </c>
    </row>
    <row r="295" ht="16.5" spans="2:15">
      <c r="B295" s="203">
        <v>289</v>
      </c>
      <c r="C295" s="216" t="s">
        <v>335</v>
      </c>
      <c r="D295" s="44">
        <v>100</v>
      </c>
      <c r="E295" s="205">
        <v>598</v>
      </c>
      <c r="F295" s="206">
        <f t="shared" si="22"/>
        <v>278.189835021514</v>
      </c>
      <c r="G295" s="207">
        <f t="shared" si="23"/>
        <v>278.189835021514</v>
      </c>
      <c r="H295" s="4">
        <v>292</v>
      </c>
      <c r="I295">
        <f t="shared" si="21"/>
        <v>-3</v>
      </c>
      <c r="N295" s="230">
        <v>598</v>
      </c>
      <c r="O295" s="103">
        <f t="shared" si="24"/>
        <v>231.539795570211</v>
      </c>
    </row>
    <row r="296" ht="16.5" spans="2:15">
      <c r="B296" s="203">
        <v>290</v>
      </c>
      <c r="C296" s="216" t="s">
        <v>336</v>
      </c>
      <c r="D296" s="44">
        <v>100</v>
      </c>
      <c r="E296" s="205">
        <v>597</v>
      </c>
      <c r="F296" s="206">
        <f t="shared" si="22"/>
        <v>277.489852687692</v>
      </c>
      <c r="G296" s="207">
        <f t="shared" si="23"/>
        <v>277.489852687692</v>
      </c>
      <c r="H296" s="4">
        <v>293</v>
      </c>
      <c r="I296">
        <f t="shared" si="21"/>
        <v>-3</v>
      </c>
      <c r="N296" s="230">
        <v>597</v>
      </c>
      <c r="O296" s="103">
        <f t="shared" si="24"/>
        <v>230.630241036295</v>
      </c>
    </row>
    <row r="297" ht="16.5" spans="2:15">
      <c r="B297" s="203">
        <v>291</v>
      </c>
      <c r="C297" s="216" t="s">
        <v>337</v>
      </c>
      <c r="D297" s="44">
        <v>100</v>
      </c>
      <c r="E297" s="205">
        <v>596</v>
      </c>
      <c r="F297" s="206">
        <f t="shared" si="22"/>
        <v>276.792006625097</v>
      </c>
      <c r="G297" s="207">
        <f t="shared" si="23"/>
        <v>276.792006625097</v>
      </c>
      <c r="H297" s="4">
        <v>294</v>
      </c>
      <c r="I297">
        <f t="shared" si="21"/>
        <v>-3</v>
      </c>
      <c r="N297" s="230">
        <v>596</v>
      </c>
      <c r="O297" s="103">
        <f t="shared" si="24"/>
        <v>229.72346236555</v>
      </c>
    </row>
    <row r="298" ht="16.5" spans="2:15">
      <c r="B298" s="203">
        <v>292</v>
      </c>
      <c r="C298" s="216" t="s">
        <v>338</v>
      </c>
      <c r="D298" s="44">
        <v>100</v>
      </c>
      <c r="E298" s="205">
        <v>595</v>
      </c>
      <c r="F298" s="206">
        <f t="shared" si="22"/>
        <v>276.096288017671</v>
      </c>
      <c r="G298" s="207">
        <f t="shared" si="23"/>
        <v>276.096288017671</v>
      </c>
      <c r="H298" s="4">
        <v>295</v>
      </c>
      <c r="I298">
        <f t="shared" si="21"/>
        <v>-3</v>
      </c>
      <c r="N298" s="230">
        <v>595</v>
      </c>
      <c r="O298" s="103">
        <f t="shared" si="24"/>
        <v>228.819448102419</v>
      </c>
    </row>
    <row r="299" ht="16.5" spans="2:15">
      <c r="B299" s="203">
        <v>293</v>
      </c>
      <c r="C299" s="216" t="s">
        <v>339</v>
      </c>
      <c r="D299" s="44">
        <v>100</v>
      </c>
      <c r="E299" s="205">
        <v>594</v>
      </c>
      <c r="F299" s="206">
        <f t="shared" si="22"/>
        <v>275.40268812445</v>
      </c>
      <c r="G299" s="207">
        <f t="shared" si="23"/>
        <v>275.40268812445</v>
      </c>
      <c r="H299" s="4">
        <v>296</v>
      </c>
      <c r="I299">
        <f t="shared" si="21"/>
        <v>-3</v>
      </c>
      <c r="N299" s="230">
        <v>594</v>
      </c>
      <c r="O299" s="103">
        <f t="shared" si="24"/>
        <v>227.918186888928</v>
      </c>
    </row>
    <row r="300" ht="16.5" spans="2:15">
      <c r="B300" s="203">
        <v>294</v>
      </c>
      <c r="C300" s="216" t="s">
        <v>340</v>
      </c>
      <c r="D300" s="44">
        <v>100</v>
      </c>
      <c r="E300" s="205">
        <v>593</v>
      </c>
      <c r="F300" s="206">
        <f t="shared" si="22"/>
        <v>274.711198278696</v>
      </c>
      <c r="G300" s="207">
        <f t="shared" si="23"/>
        <v>274.711198278696</v>
      </c>
      <c r="H300" s="4">
        <v>297</v>
      </c>
      <c r="I300">
        <f t="shared" si="21"/>
        <v>-3</v>
      </c>
      <c r="N300" s="230">
        <v>593</v>
      </c>
      <c r="O300" s="103">
        <f t="shared" si="24"/>
        <v>227.019667463547</v>
      </c>
    </row>
    <row r="301" ht="16.5" spans="2:15">
      <c r="B301" s="203">
        <v>295</v>
      </c>
      <c r="C301" s="216" t="s">
        <v>341</v>
      </c>
      <c r="D301" s="44">
        <v>100</v>
      </c>
      <c r="E301" s="205">
        <v>592</v>
      </c>
      <c r="F301" s="206">
        <f t="shared" si="22"/>
        <v>274.021809887024</v>
      </c>
      <c r="G301" s="207">
        <f t="shared" si="23"/>
        <v>274.021809887024</v>
      </c>
      <c r="H301" s="4">
        <v>298</v>
      </c>
      <c r="I301">
        <f t="shared" si="21"/>
        <v>-3</v>
      </c>
      <c r="N301" s="230">
        <v>592</v>
      </c>
      <c r="O301" s="103">
        <f t="shared" si="24"/>
        <v>226.123878660062</v>
      </c>
    </row>
    <row r="302" ht="16.5" spans="2:15">
      <c r="B302" s="203">
        <v>296</v>
      </c>
      <c r="C302" s="216" t="s">
        <v>342</v>
      </c>
      <c r="D302" s="44">
        <v>100</v>
      </c>
      <c r="E302" s="205">
        <v>591</v>
      </c>
      <c r="F302" s="206">
        <f t="shared" si="22"/>
        <v>273.334514428552</v>
      </c>
      <c r="G302" s="207">
        <f t="shared" si="23"/>
        <v>273.334514428552</v>
      </c>
      <c r="H302" s="4">
        <v>299</v>
      </c>
      <c r="I302">
        <f t="shared" si="21"/>
        <v>-3</v>
      </c>
      <c r="N302" s="230">
        <v>591</v>
      </c>
      <c r="O302" s="103">
        <f t="shared" si="24"/>
        <v>225.230809406472</v>
      </c>
    </row>
    <row r="303" ht="16.5" spans="2:15">
      <c r="B303" s="203">
        <v>297</v>
      </c>
      <c r="C303" s="216" t="s">
        <v>343</v>
      </c>
      <c r="D303" s="44">
        <v>100</v>
      </c>
      <c r="E303" s="205">
        <v>590</v>
      </c>
      <c r="F303" s="206">
        <f t="shared" si="22"/>
        <v>272.649303454066</v>
      </c>
      <c r="G303" s="207">
        <f t="shared" si="23"/>
        <v>272.649303454066</v>
      </c>
      <c r="H303" s="4">
        <v>300</v>
      </c>
      <c r="I303">
        <f t="shared" si="21"/>
        <v>-3</v>
      </c>
      <c r="N303" s="230">
        <v>590</v>
      </c>
      <c r="O303" s="103">
        <f t="shared" si="24"/>
        <v>224.340448723896</v>
      </c>
    </row>
    <row r="304" ht="16.5" spans="2:15">
      <c r="B304" s="203">
        <v>298</v>
      </c>
      <c r="C304" s="216" t="s">
        <v>344</v>
      </c>
      <c r="D304" s="44">
        <v>100</v>
      </c>
      <c r="E304" s="205">
        <v>589</v>
      </c>
      <c r="F304" s="206">
        <f t="shared" si="22"/>
        <v>271.966168585186</v>
      </c>
      <c r="G304" s="207">
        <f t="shared" si="23"/>
        <v>271.966168585186</v>
      </c>
      <c r="H304" s="4">
        <v>301</v>
      </c>
      <c r="I304">
        <f t="shared" si="21"/>
        <v>-3</v>
      </c>
      <c r="N304" s="230">
        <v>589</v>
      </c>
      <c r="O304" s="103">
        <f t="shared" si="24"/>
        <v>223.452785725499</v>
      </c>
    </row>
    <row r="305" ht="16.5" spans="2:15">
      <c r="B305" s="203">
        <v>299</v>
      </c>
      <c r="C305" s="216" t="s">
        <v>345</v>
      </c>
      <c r="D305" s="44">
        <v>100</v>
      </c>
      <c r="E305" s="205">
        <v>588</v>
      </c>
      <c r="F305" s="206">
        <f t="shared" si="22"/>
        <v>271.28510151356</v>
      </c>
      <c r="G305" s="207">
        <f t="shared" si="23"/>
        <v>271.28510151356</v>
      </c>
      <c r="H305" s="4">
        <v>302</v>
      </c>
      <c r="I305">
        <f t="shared" si="21"/>
        <v>-3</v>
      </c>
      <c r="N305" s="230">
        <v>588</v>
      </c>
      <c r="O305" s="103">
        <f t="shared" si="24"/>
        <v>222.567809615435</v>
      </c>
    </row>
    <row r="306" ht="16.5" spans="2:15">
      <c r="B306" s="203">
        <v>300</v>
      </c>
      <c r="C306" s="216" t="s">
        <v>346</v>
      </c>
      <c r="D306" s="44">
        <v>100</v>
      </c>
      <c r="E306" s="205">
        <v>587</v>
      </c>
      <c r="F306" s="206">
        <f t="shared" si="22"/>
        <v>270.606094000053</v>
      </c>
      <c r="G306" s="207">
        <f t="shared" si="23"/>
        <v>270.606094000053</v>
      </c>
      <c r="H306" s="4">
        <v>303</v>
      </c>
      <c r="I306">
        <f t="shared" si="21"/>
        <v>-3</v>
      </c>
      <c r="N306" s="230">
        <v>587</v>
      </c>
      <c r="O306" s="103">
        <f t="shared" si="24"/>
        <v>221.685509687805</v>
      </c>
    </row>
    <row r="307" ht="16.5" spans="2:15">
      <c r="B307" s="203">
        <v>301</v>
      </c>
      <c r="C307" s="216" t="s">
        <v>347</v>
      </c>
      <c r="D307" s="44">
        <v>100</v>
      </c>
      <c r="E307" s="205">
        <v>586</v>
      </c>
      <c r="F307" s="206">
        <f t="shared" si="22"/>
        <v>269.929137873964</v>
      </c>
      <c r="G307" s="207">
        <f t="shared" si="23"/>
        <v>269.929137873964</v>
      </c>
      <c r="H307" s="4">
        <v>304</v>
      </c>
      <c r="I307">
        <f t="shared" si="21"/>
        <v>-3</v>
      </c>
      <c r="N307" s="230">
        <v>586</v>
      </c>
      <c r="O307" s="103">
        <f t="shared" si="24"/>
        <v>220.805875325629</v>
      </c>
    </row>
    <row r="308" ht="16.5" spans="2:15">
      <c r="B308" s="203">
        <v>302</v>
      </c>
      <c r="C308" s="216" t="s">
        <v>348</v>
      </c>
      <c r="D308" s="44">
        <v>100</v>
      </c>
      <c r="E308" s="205">
        <v>585</v>
      </c>
      <c r="F308" s="206">
        <f t="shared" si="22"/>
        <v>269.254225032246</v>
      </c>
      <c r="G308" s="207">
        <f t="shared" si="23"/>
        <v>269.254225032246</v>
      </c>
      <c r="H308" s="4">
        <v>305</v>
      </c>
      <c r="I308">
        <f t="shared" si="21"/>
        <v>-3</v>
      </c>
      <c r="N308" s="230">
        <v>585</v>
      </c>
      <c r="O308" s="103">
        <f t="shared" si="24"/>
        <v>219.928895999834</v>
      </c>
    </row>
    <row r="309" ht="16.5" spans="2:15">
      <c r="B309" s="203">
        <v>303</v>
      </c>
      <c r="C309" s="216" t="s">
        <v>349</v>
      </c>
      <c r="D309" s="44">
        <v>100</v>
      </c>
      <c r="E309" s="205">
        <v>584</v>
      </c>
      <c r="F309" s="206">
        <f t="shared" si="22"/>
        <v>268.581347438734</v>
      </c>
      <c r="G309" s="207">
        <f t="shared" si="23"/>
        <v>268.581347438734</v>
      </c>
      <c r="H309" s="4">
        <v>306</v>
      </c>
      <c r="I309">
        <f t="shared" si="21"/>
        <v>-3</v>
      </c>
      <c r="N309" s="230">
        <v>584</v>
      </c>
      <c r="O309" s="103">
        <f t="shared" si="24"/>
        <v>219.05456126826</v>
      </c>
    </row>
    <row r="310" ht="16.5" spans="2:15">
      <c r="B310" s="203">
        <v>304</v>
      </c>
      <c r="C310" s="216" t="s">
        <v>350</v>
      </c>
      <c r="D310" s="44">
        <v>100</v>
      </c>
      <c r="E310" s="205">
        <v>583</v>
      </c>
      <c r="F310" s="206">
        <f t="shared" si="22"/>
        <v>267.910497123397</v>
      </c>
      <c r="G310" s="207">
        <f t="shared" si="23"/>
        <v>267.910497123397</v>
      </c>
      <c r="H310" s="4">
        <v>307</v>
      </c>
      <c r="I310">
        <f t="shared" si="21"/>
        <v>-3</v>
      </c>
      <c r="N310" s="230">
        <v>583</v>
      </c>
      <c r="O310" s="103">
        <f t="shared" si="24"/>
        <v>218.182860774674</v>
      </c>
    </row>
    <row r="311" ht="16.5" spans="2:15">
      <c r="B311" s="203">
        <v>305</v>
      </c>
      <c r="C311" s="216" t="s">
        <v>351</v>
      </c>
      <c r="D311" s="44">
        <v>100</v>
      </c>
      <c r="E311" s="205">
        <v>582</v>
      </c>
      <c r="F311" s="206">
        <f t="shared" si="22"/>
        <v>267.241666181586</v>
      </c>
      <c r="G311" s="207">
        <f t="shared" si="23"/>
        <v>267.241666181586</v>
      </c>
      <c r="H311" s="4">
        <v>308</v>
      </c>
      <c r="I311">
        <f t="shared" si="21"/>
        <v>-3</v>
      </c>
      <c r="N311" s="230">
        <v>582</v>
      </c>
      <c r="O311" s="103">
        <f t="shared" si="24"/>
        <v>217.313784247805</v>
      </c>
    </row>
    <row r="312" ht="16.5" spans="2:15">
      <c r="B312" s="203">
        <v>306</v>
      </c>
      <c r="C312" s="216" t="s">
        <v>352</v>
      </c>
      <c r="D312" s="44">
        <v>100</v>
      </c>
      <c r="E312" s="205">
        <v>581</v>
      </c>
      <c r="F312" s="206">
        <f t="shared" si="22"/>
        <v>266.574846773305</v>
      </c>
      <c r="G312" s="207">
        <f t="shared" si="23"/>
        <v>266.574846773305</v>
      </c>
      <c r="H312" s="4">
        <v>309</v>
      </c>
      <c r="I312">
        <f t="shared" si="21"/>
        <v>-3</v>
      </c>
      <c r="N312" s="230">
        <v>581</v>
      </c>
      <c r="O312" s="103">
        <f t="shared" si="24"/>
        <v>216.44732150039</v>
      </c>
    </row>
    <row r="313" ht="16.5" spans="2:15">
      <c r="B313" s="203">
        <v>307</v>
      </c>
      <c r="C313" s="216" t="s">
        <v>353</v>
      </c>
      <c r="D313" s="44">
        <v>100</v>
      </c>
      <c r="E313" s="205">
        <v>580</v>
      </c>
      <c r="F313" s="206">
        <f t="shared" si="22"/>
        <v>265.910031122486</v>
      </c>
      <c r="G313" s="207">
        <f t="shared" si="23"/>
        <v>265.910031122486</v>
      </c>
      <c r="H313" s="4">
        <v>310</v>
      </c>
      <c r="I313">
        <f t="shared" si="21"/>
        <v>-3</v>
      </c>
      <c r="N313" s="230">
        <v>580</v>
      </c>
      <c r="O313" s="103">
        <f t="shared" si="24"/>
        <v>215.583462428236</v>
      </c>
    </row>
    <row r="314" ht="16.5" spans="2:15">
      <c r="B314" s="203">
        <v>308</v>
      </c>
      <c r="C314" s="216" t="s">
        <v>354</v>
      </c>
      <c r="D314" s="44">
        <v>100</v>
      </c>
      <c r="E314" s="205">
        <v>579</v>
      </c>
      <c r="F314" s="206">
        <f t="shared" si="22"/>
        <v>265.247211516278</v>
      </c>
      <c r="G314" s="207">
        <f t="shared" si="23"/>
        <v>265.247211516278</v>
      </c>
      <c r="H314" s="4">
        <v>311</v>
      </c>
      <c r="I314">
        <f t="shared" si="21"/>
        <v>-3</v>
      </c>
      <c r="N314" s="230">
        <v>579</v>
      </c>
      <c r="O314" s="103">
        <f t="shared" si="24"/>
        <v>214.722197009288</v>
      </c>
    </row>
    <row r="315" ht="16.5" spans="2:15">
      <c r="B315" s="203">
        <v>309</v>
      </c>
      <c r="C315" s="216" t="s">
        <v>355</v>
      </c>
      <c r="D315" s="44">
        <v>100</v>
      </c>
      <c r="E315" s="205">
        <v>578</v>
      </c>
      <c r="F315" s="206">
        <f t="shared" si="22"/>
        <v>264.586380304341</v>
      </c>
      <c r="G315" s="207">
        <f t="shared" si="23"/>
        <v>264.586380304341</v>
      </c>
      <c r="H315" s="4">
        <v>312</v>
      </c>
      <c r="I315">
        <f t="shared" si="21"/>
        <v>-3</v>
      </c>
      <c r="N315" s="230">
        <v>578</v>
      </c>
      <c r="O315" s="103">
        <f t="shared" si="24"/>
        <v>213.863515302725</v>
      </c>
    </row>
    <row r="316" ht="16.5" spans="2:15">
      <c r="B316" s="203">
        <v>310</v>
      </c>
      <c r="C316" s="216" t="s">
        <v>356</v>
      </c>
      <c r="D316" s="44">
        <v>100</v>
      </c>
      <c r="E316" s="205">
        <v>577</v>
      </c>
      <c r="F316" s="206">
        <f t="shared" si="22"/>
        <v>263.927529898158</v>
      </c>
      <c r="G316" s="207">
        <f t="shared" si="23"/>
        <v>263.927529898158</v>
      </c>
      <c r="H316" s="4">
        <v>313</v>
      </c>
      <c r="I316">
        <f t="shared" si="21"/>
        <v>-3</v>
      </c>
      <c r="N316" s="230">
        <v>577</v>
      </c>
      <c r="O316" s="103">
        <f t="shared" si="24"/>
        <v>213.007407448052</v>
      </c>
    </row>
    <row r="317" ht="16.5" spans="2:15">
      <c r="B317" s="203">
        <v>311</v>
      </c>
      <c r="C317" s="216" t="s">
        <v>357</v>
      </c>
      <c r="D317" s="44">
        <v>100</v>
      </c>
      <c r="E317" s="205">
        <v>576</v>
      </c>
      <c r="F317" s="206">
        <f t="shared" si="22"/>
        <v>263.270652770348</v>
      </c>
      <c r="G317" s="207">
        <f t="shared" si="23"/>
        <v>263.270652770348</v>
      </c>
      <c r="H317" s="4">
        <v>314</v>
      </c>
      <c r="I317">
        <f t="shared" si="21"/>
        <v>-3</v>
      </c>
      <c r="N317" s="230">
        <v>576</v>
      </c>
      <c r="O317" s="103">
        <f t="shared" si="24"/>
        <v>212.153863664221</v>
      </c>
    </row>
    <row r="318" ht="16.5" spans="2:15">
      <c r="B318" s="203">
        <v>312</v>
      </c>
      <c r="C318" s="216" t="s">
        <v>358</v>
      </c>
      <c r="D318" s="44">
        <v>100</v>
      </c>
      <c r="E318" s="205">
        <v>575</v>
      </c>
      <c r="F318" s="206">
        <f t="shared" si="22"/>
        <v>262.615741453999</v>
      </c>
      <c r="G318" s="207">
        <f t="shared" si="23"/>
        <v>262.615741453999</v>
      </c>
      <c r="H318" s="4">
        <v>315</v>
      </c>
      <c r="I318">
        <f t="shared" si="21"/>
        <v>-3</v>
      </c>
      <c r="N318" s="230">
        <v>575</v>
      </c>
      <c r="O318" s="103">
        <f t="shared" si="24"/>
        <v>211.302874248752</v>
      </c>
    </row>
    <row r="319" ht="16.5" spans="2:15">
      <c r="B319" s="203">
        <v>313</v>
      </c>
      <c r="C319" s="216" t="s">
        <v>359</v>
      </c>
      <c r="D319" s="44">
        <v>100</v>
      </c>
      <c r="E319" s="205">
        <v>574</v>
      </c>
      <c r="F319" s="206">
        <f t="shared" si="22"/>
        <v>261.962788542002</v>
      </c>
      <c r="G319" s="207">
        <f t="shared" si="23"/>
        <v>261.962788542002</v>
      </c>
      <c r="H319" s="4">
        <v>316</v>
      </c>
      <c r="I319">
        <f t="shared" si="21"/>
        <v>-3</v>
      </c>
      <c r="N319" s="230">
        <v>574</v>
      </c>
      <c r="O319" s="103">
        <f t="shared" si="24"/>
        <v>210.454429576873</v>
      </c>
    </row>
    <row r="320" ht="16.5" spans="2:15">
      <c r="B320" s="203">
        <v>314</v>
      </c>
      <c r="C320" s="216" t="s">
        <v>360</v>
      </c>
      <c r="D320" s="44">
        <v>100</v>
      </c>
      <c r="E320" s="205">
        <v>573</v>
      </c>
      <c r="F320" s="206">
        <f t="shared" si="22"/>
        <v>261.311786686397</v>
      </c>
      <c r="G320" s="207">
        <f t="shared" si="23"/>
        <v>261.311786686397</v>
      </c>
      <c r="H320" s="4">
        <v>317</v>
      </c>
      <c r="I320">
        <f t="shared" si="21"/>
        <v>-3</v>
      </c>
      <c r="N320" s="230">
        <v>573</v>
      </c>
      <c r="O320" s="103">
        <f t="shared" si="24"/>
        <v>209.608520100672</v>
      </c>
    </row>
    <row r="321" ht="16.5" spans="2:15">
      <c r="B321" s="203">
        <v>315</v>
      </c>
      <c r="C321" s="216" t="s">
        <v>361</v>
      </c>
      <c r="D321" s="44">
        <v>100</v>
      </c>
      <c r="E321" s="205">
        <v>572</v>
      </c>
      <c r="F321" s="206">
        <f t="shared" si="22"/>
        <v>260.66272859773</v>
      </c>
      <c r="G321" s="207">
        <f t="shared" si="23"/>
        <v>260.66272859773</v>
      </c>
      <c r="H321" s="4">
        <v>318</v>
      </c>
      <c r="I321">
        <f t="shared" si="21"/>
        <v>-3</v>
      </c>
      <c r="N321" s="230">
        <v>572</v>
      </c>
      <c r="O321" s="103">
        <f t="shared" si="24"/>
        <v>208.765136348258</v>
      </c>
    </row>
    <row r="322" ht="16.5" spans="2:15">
      <c r="B322" s="203">
        <v>316</v>
      </c>
      <c r="C322" s="216" t="s">
        <v>362</v>
      </c>
      <c r="D322" s="44">
        <v>100</v>
      </c>
      <c r="E322" s="205">
        <v>571</v>
      </c>
      <c r="F322" s="206">
        <f t="shared" si="22"/>
        <v>260.015607044417</v>
      </c>
      <c r="G322" s="207">
        <f t="shared" si="23"/>
        <v>260.015607044417</v>
      </c>
      <c r="H322" s="4">
        <v>319</v>
      </c>
      <c r="I322">
        <f t="shared" si="21"/>
        <v>-3</v>
      </c>
      <c r="N322" s="230">
        <v>571</v>
      </c>
      <c r="O322" s="103">
        <f t="shared" si="24"/>
        <v>207.924268922938</v>
      </c>
    </row>
    <row r="323" ht="16.5" spans="2:15">
      <c r="B323" s="203">
        <v>317</v>
      </c>
      <c r="C323" s="216" t="s">
        <v>363</v>
      </c>
      <c r="D323" s="44">
        <v>100</v>
      </c>
      <c r="E323" s="205">
        <v>570</v>
      </c>
      <c r="F323" s="206">
        <f t="shared" si="22"/>
        <v>259.37041485212</v>
      </c>
      <c r="G323" s="207">
        <f t="shared" si="23"/>
        <v>259.37041485212</v>
      </c>
      <c r="H323" s="4">
        <v>320</v>
      </c>
      <c r="I323">
        <f t="shared" si="21"/>
        <v>-3</v>
      </c>
      <c r="N323" s="230">
        <v>570</v>
      </c>
      <c r="O323" s="103">
        <f t="shared" si="24"/>
        <v>207.085908502401</v>
      </c>
    </row>
    <row r="324" ht="16.5" spans="2:15">
      <c r="B324" s="203">
        <v>318</v>
      </c>
      <c r="C324" s="216" t="s">
        <v>364</v>
      </c>
      <c r="D324" s="44">
        <v>100</v>
      </c>
      <c r="E324" s="205">
        <v>569</v>
      </c>
      <c r="F324" s="206">
        <f t="shared" si="22"/>
        <v>258.727144903126</v>
      </c>
      <c r="G324" s="207">
        <f t="shared" si="23"/>
        <v>258.727144903126</v>
      </c>
      <c r="H324" s="4">
        <v>321</v>
      </c>
      <c r="I324">
        <f t="shared" ref="I324:I387" si="25">B324-H324</f>
        <v>-3</v>
      </c>
      <c r="N324" s="230">
        <v>569</v>
      </c>
      <c r="O324" s="103">
        <f t="shared" si="24"/>
        <v>206.250045837919</v>
      </c>
    </row>
    <row r="325" ht="16.5" spans="2:15">
      <c r="B325" s="203">
        <v>319</v>
      </c>
      <c r="C325" s="216" t="s">
        <v>365</v>
      </c>
      <c r="D325" s="44">
        <v>100</v>
      </c>
      <c r="E325" s="205">
        <v>568</v>
      </c>
      <c r="F325" s="206">
        <f t="shared" si="22"/>
        <v>258.085790135742</v>
      </c>
      <c r="G325" s="207">
        <f t="shared" si="23"/>
        <v>258.085790135742</v>
      </c>
      <c r="H325" s="4">
        <v>322</v>
      </c>
      <c r="I325">
        <f t="shared" si="25"/>
        <v>-3</v>
      </c>
      <c r="N325" s="230">
        <v>568</v>
      </c>
      <c r="O325" s="103">
        <f t="shared" si="24"/>
        <v>205.416671753551</v>
      </c>
    </row>
    <row r="326" ht="16.5" spans="2:15">
      <c r="B326" s="203">
        <v>320</v>
      </c>
      <c r="C326" s="216" t="s">
        <v>366</v>
      </c>
      <c r="D326" s="44">
        <v>100</v>
      </c>
      <c r="E326" s="205">
        <v>567</v>
      </c>
      <c r="F326" s="206">
        <f t="shared" si="22"/>
        <v>257.446343543693</v>
      </c>
      <c r="G326" s="207">
        <f t="shared" si="23"/>
        <v>257.446343543693</v>
      </c>
      <c r="H326" s="4">
        <v>323</v>
      </c>
      <c r="I326">
        <f t="shared" si="25"/>
        <v>-3</v>
      </c>
      <c r="N326" s="230">
        <v>567</v>
      </c>
      <c r="O326" s="103">
        <f t="shared" si="24"/>
        <v>204.585777145368</v>
      </c>
    </row>
    <row r="327" ht="16.5" spans="2:15">
      <c r="B327" s="203">
        <v>321</v>
      </c>
      <c r="C327" s="216" t="s">
        <v>367</v>
      </c>
      <c r="D327" s="44">
        <v>100</v>
      </c>
      <c r="E327" s="205">
        <v>566</v>
      </c>
      <c r="F327" s="206">
        <f t="shared" si="22"/>
        <v>256.80879817553</v>
      </c>
      <c r="G327" s="207">
        <f t="shared" si="23"/>
        <v>256.80879817553</v>
      </c>
      <c r="H327" s="4">
        <v>324</v>
      </c>
      <c r="I327">
        <f t="shared" si="25"/>
        <v>-3</v>
      </c>
      <c r="N327" s="230">
        <v>566</v>
      </c>
      <c r="O327" s="103">
        <f t="shared" si="24"/>
        <v>203.757352980684</v>
      </c>
    </row>
    <row r="328" ht="16.5" spans="2:15">
      <c r="B328" s="203">
        <v>322</v>
      </c>
      <c r="C328" s="216" t="s">
        <v>368</v>
      </c>
      <c r="D328" s="44">
        <v>100</v>
      </c>
      <c r="E328" s="205">
        <v>565</v>
      </c>
      <c r="F328" s="206">
        <f t="shared" si="22"/>
        <v>256.173147134046</v>
      </c>
      <c r="G328" s="207">
        <f t="shared" si="23"/>
        <v>256.173147134046</v>
      </c>
      <c r="H328" s="4">
        <v>325</v>
      </c>
      <c r="I328">
        <f t="shared" si="25"/>
        <v>-3</v>
      </c>
      <c r="N328" s="230">
        <v>565</v>
      </c>
      <c r="O328" s="103">
        <f t="shared" si="24"/>
        <v>202.931390297293</v>
      </c>
    </row>
    <row r="329" ht="16.5" spans="2:15">
      <c r="B329" s="203">
        <v>323</v>
      </c>
      <c r="C329" s="216" t="s">
        <v>369</v>
      </c>
      <c r="D329" s="44">
        <v>100</v>
      </c>
      <c r="E329" s="205">
        <v>564</v>
      </c>
      <c r="F329" s="206">
        <f t="shared" si="22"/>
        <v>255.539383575702</v>
      </c>
      <c r="G329" s="207">
        <f t="shared" si="23"/>
        <v>255.539383575702</v>
      </c>
      <c r="H329" s="4">
        <v>326</v>
      </c>
      <c r="I329">
        <f t="shared" si="25"/>
        <v>-3</v>
      </c>
      <c r="N329" s="230">
        <v>564</v>
      </c>
      <c r="O329" s="103">
        <f t="shared" si="24"/>
        <v>202.107880202725</v>
      </c>
    </row>
    <row r="330" ht="16.5" spans="2:15">
      <c r="B330" s="203">
        <v>324</v>
      </c>
      <c r="C330" s="216" t="s">
        <v>370</v>
      </c>
      <c r="D330" s="44">
        <v>100</v>
      </c>
      <c r="E330" s="205">
        <v>563</v>
      </c>
      <c r="F330" s="206">
        <f t="shared" si="22"/>
        <v>254.90750071006</v>
      </c>
      <c r="G330" s="207">
        <f t="shared" si="23"/>
        <v>254.90750071006</v>
      </c>
      <c r="H330" s="4">
        <v>327</v>
      </c>
      <c r="I330">
        <f t="shared" si="25"/>
        <v>-3</v>
      </c>
      <c r="N330" s="230">
        <v>563</v>
      </c>
      <c r="O330" s="103">
        <f t="shared" si="24"/>
        <v>201.286813873507</v>
      </c>
    </row>
    <row r="331" ht="16.5" spans="2:15">
      <c r="B331" s="203">
        <v>325</v>
      </c>
      <c r="C331" s="216" t="s">
        <v>371</v>
      </c>
      <c r="D331" s="44">
        <v>100</v>
      </c>
      <c r="E331" s="205">
        <v>562</v>
      </c>
      <c r="F331" s="206">
        <f t="shared" si="22"/>
        <v>254.27749179922</v>
      </c>
      <c r="G331" s="207">
        <f t="shared" si="23"/>
        <v>254.27749179922</v>
      </c>
      <c r="H331" s="4">
        <v>328</v>
      </c>
      <c r="I331">
        <f t="shared" si="25"/>
        <v>-3</v>
      </c>
      <c r="N331" s="230">
        <v>562</v>
      </c>
      <c r="O331" s="103">
        <f t="shared" si="24"/>
        <v>200.468182554436</v>
      </c>
    </row>
    <row r="332" ht="16.5" spans="2:15">
      <c r="B332" s="203">
        <v>326</v>
      </c>
      <c r="C332" s="216" t="s">
        <v>372</v>
      </c>
      <c r="D332" s="44">
        <v>100</v>
      </c>
      <c r="E332" s="205">
        <v>561</v>
      </c>
      <c r="F332" s="206">
        <f t="shared" si="22"/>
        <v>253.649350157269</v>
      </c>
      <c r="G332" s="207">
        <f t="shared" si="23"/>
        <v>253.649350157269</v>
      </c>
      <c r="H332" s="4">
        <v>329</v>
      </c>
      <c r="I332">
        <f t="shared" si="25"/>
        <v>-3</v>
      </c>
      <c r="N332" s="230">
        <v>561</v>
      </c>
      <c r="O332" s="103">
        <f t="shared" si="24"/>
        <v>199.651977557864</v>
      </c>
    </row>
    <row r="333" ht="16.5" spans="2:15">
      <c r="B333" s="203">
        <v>327</v>
      </c>
      <c r="C333" s="216" t="s">
        <v>373</v>
      </c>
      <c r="D333" s="44">
        <v>100</v>
      </c>
      <c r="E333" s="205">
        <v>560</v>
      </c>
      <c r="F333" s="206">
        <f t="shared" si="22"/>
        <v>253.023069149738</v>
      </c>
      <c r="G333" s="207">
        <f t="shared" si="23"/>
        <v>253.023069149738</v>
      </c>
      <c r="H333" s="4">
        <v>330</v>
      </c>
      <c r="I333">
        <f t="shared" si="25"/>
        <v>-3</v>
      </c>
      <c r="N333" s="230">
        <v>560</v>
      </c>
      <c r="O333" s="103">
        <f t="shared" si="24"/>
        <v>198.838190262983</v>
      </c>
    </row>
    <row r="334" ht="16.5" spans="2:15">
      <c r="B334" s="203">
        <v>328</v>
      </c>
      <c r="C334" s="216" t="s">
        <v>374</v>
      </c>
      <c r="D334" s="44">
        <v>100</v>
      </c>
      <c r="E334" s="205">
        <v>559</v>
      </c>
      <c r="F334" s="206">
        <f t="shared" si="22"/>
        <v>252.398642193065</v>
      </c>
      <c r="G334" s="207">
        <f t="shared" si="23"/>
        <v>252.398642193065</v>
      </c>
      <c r="H334" s="4">
        <v>331</v>
      </c>
      <c r="I334">
        <f t="shared" si="25"/>
        <v>-3</v>
      </c>
      <c r="N334" s="230">
        <v>559</v>
      </c>
      <c r="O334" s="103">
        <f t="shared" si="24"/>
        <v>198.026812115137</v>
      </c>
    </row>
    <row r="335" ht="16.5" spans="2:15">
      <c r="B335" s="203">
        <v>329</v>
      </c>
      <c r="C335" s="216" t="s">
        <v>375</v>
      </c>
      <c r="D335" s="44">
        <v>100</v>
      </c>
      <c r="E335" s="205">
        <v>558</v>
      </c>
      <c r="F335" s="206">
        <f t="shared" si="22"/>
        <v>251.776062754063</v>
      </c>
      <c r="G335" s="207">
        <f t="shared" si="23"/>
        <v>251.776062754063</v>
      </c>
      <c r="H335" s="4">
        <v>332</v>
      </c>
      <c r="I335">
        <f t="shared" si="25"/>
        <v>-3</v>
      </c>
      <c r="N335" s="230">
        <v>558</v>
      </c>
      <c r="O335" s="103">
        <f t="shared" si="24"/>
        <v>197.217834625126</v>
      </c>
    </row>
    <row r="336" ht="16.5" spans="2:15">
      <c r="B336" s="203">
        <v>330</v>
      </c>
      <c r="C336" s="216" t="s">
        <v>376</v>
      </c>
      <c r="D336" s="44">
        <v>100</v>
      </c>
      <c r="E336" s="205">
        <v>557</v>
      </c>
      <c r="F336" s="206">
        <f t="shared" si="22"/>
        <v>251.155324349397</v>
      </c>
      <c r="G336" s="207">
        <f t="shared" si="23"/>
        <v>251.155324349397</v>
      </c>
      <c r="H336" s="4">
        <v>333</v>
      </c>
      <c r="I336">
        <f t="shared" si="25"/>
        <v>-3</v>
      </c>
      <c r="N336" s="230">
        <v>557</v>
      </c>
      <c r="O336" s="103">
        <f t="shared" si="24"/>
        <v>196.411249368528</v>
      </c>
    </row>
    <row r="337" ht="16.5" spans="2:15">
      <c r="B337" s="203">
        <v>331</v>
      </c>
      <c r="C337" s="216" t="s">
        <v>377</v>
      </c>
      <c r="D337" s="44">
        <v>100</v>
      </c>
      <c r="E337" s="205">
        <v>556</v>
      </c>
      <c r="F337" s="206">
        <f t="shared" si="22"/>
        <v>250.536420545072</v>
      </c>
      <c r="G337" s="207">
        <f t="shared" si="23"/>
        <v>250.536420545072</v>
      </c>
      <c r="H337" s="4">
        <v>334</v>
      </c>
      <c r="I337">
        <f t="shared" si="25"/>
        <v>-3</v>
      </c>
      <c r="N337" s="230">
        <v>556</v>
      </c>
      <c r="O337" s="103">
        <f t="shared" si="24"/>
        <v>195.607047985033</v>
      </c>
    </row>
    <row r="338" ht="16.5" spans="2:15">
      <c r="B338" s="203">
        <v>332</v>
      </c>
      <c r="C338" s="216" t="s">
        <v>378</v>
      </c>
      <c r="D338" s="44">
        <v>100</v>
      </c>
      <c r="E338" s="205">
        <v>555</v>
      </c>
      <c r="F338" s="206">
        <f t="shared" si="22"/>
        <v>249.919344955921</v>
      </c>
      <c r="G338" s="207">
        <f t="shared" si="23"/>
        <v>249.919344955921</v>
      </c>
      <c r="H338" s="4">
        <v>335</v>
      </c>
      <c r="I338">
        <f t="shared" si="25"/>
        <v>-3</v>
      </c>
      <c r="N338" s="230">
        <v>555</v>
      </c>
      <c r="O338" s="103">
        <f t="shared" si="24"/>
        <v>194.805222177778</v>
      </c>
    </row>
    <row r="339" ht="16.5" spans="2:15">
      <c r="B339" s="203">
        <v>333</v>
      </c>
      <c r="C339" s="216" t="s">
        <v>379</v>
      </c>
      <c r="D339" s="44">
        <v>100</v>
      </c>
      <c r="E339" s="205">
        <v>554</v>
      </c>
      <c r="F339" s="206">
        <f t="shared" si="22"/>
        <v>249.304091245103</v>
      </c>
      <c r="G339" s="207">
        <f t="shared" si="23"/>
        <v>249.304091245103</v>
      </c>
      <c r="H339" s="4">
        <v>336</v>
      </c>
      <c r="I339">
        <f t="shared" si="25"/>
        <v>-3</v>
      </c>
      <c r="N339" s="230">
        <v>554</v>
      </c>
      <c r="O339" s="103">
        <f t="shared" si="24"/>
        <v>194.005763712695</v>
      </c>
    </row>
    <row r="340" ht="16.5" spans="2:15">
      <c r="B340" s="203">
        <v>334</v>
      </c>
      <c r="C340" s="216" t="s">
        <v>380</v>
      </c>
      <c r="D340" s="44">
        <v>100</v>
      </c>
      <c r="E340" s="205">
        <v>553</v>
      </c>
      <c r="F340" s="206">
        <f t="shared" si="22"/>
        <v>248.690653123612</v>
      </c>
      <c r="G340" s="207">
        <f t="shared" si="23"/>
        <v>248.690653123612</v>
      </c>
      <c r="H340" s="4">
        <v>337</v>
      </c>
      <c r="I340">
        <f t="shared" si="25"/>
        <v>-3</v>
      </c>
      <c r="N340" s="230">
        <v>553</v>
      </c>
      <c r="O340" s="103">
        <f t="shared" si="24"/>
        <v>193.20866441787</v>
      </c>
    </row>
    <row r="341" ht="16.5" spans="2:15">
      <c r="B341" s="203">
        <v>335</v>
      </c>
      <c r="C341" s="216" t="s">
        <v>381</v>
      </c>
      <c r="D341" s="44">
        <v>100</v>
      </c>
      <c r="E341" s="205">
        <v>552</v>
      </c>
      <c r="F341" s="206">
        <f t="shared" si="22"/>
        <v>248.079024349783</v>
      </c>
      <c r="G341" s="207">
        <f t="shared" si="23"/>
        <v>248.079024349783</v>
      </c>
      <c r="H341" s="4">
        <v>338</v>
      </c>
      <c r="I341">
        <f t="shared" si="25"/>
        <v>-3</v>
      </c>
      <c r="N341" s="230">
        <v>552</v>
      </c>
      <c r="O341" s="103">
        <f t="shared" si="24"/>
        <v>192.413916182907</v>
      </c>
    </row>
    <row r="342" ht="16.5" spans="2:15">
      <c r="B342" s="203">
        <v>336</v>
      </c>
      <c r="C342" s="216" t="s">
        <v>382</v>
      </c>
      <c r="D342" s="44">
        <v>100</v>
      </c>
      <c r="E342" s="205">
        <v>551</v>
      </c>
      <c r="F342" s="206">
        <f t="shared" si="22"/>
        <v>247.469198728811</v>
      </c>
      <c r="G342" s="207">
        <f t="shared" si="23"/>
        <v>247.469198728811</v>
      </c>
      <c r="H342" s="4">
        <v>339</v>
      </c>
      <c r="I342">
        <f t="shared" si="25"/>
        <v>-3</v>
      </c>
      <c r="N342" s="230">
        <v>551</v>
      </c>
      <c r="O342" s="103">
        <f t="shared" si="24"/>
        <v>191.621510958301</v>
      </c>
    </row>
    <row r="343" ht="16.5" spans="2:15">
      <c r="B343" s="203">
        <v>337</v>
      </c>
      <c r="C343" s="216" t="s">
        <v>383</v>
      </c>
      <c r="D343" s="44">
        <v>100</v>
      </c>
      <c r="E343" s="205">
        <v>550</v>
      </c>
      <c r="F343" s="206">
        <f t="shared" si="22"/>
        <v>246.861170112281</v>
      </c>
      <c r="G343" s="207">
        <f t="shared" si="23"/>
        <v>246.861170112281</v>
      </c>
      <c r="H343" s="4">
        <v>340</v>
      </c>
      <c r="I343">
        <f t="shared" si="25"/>
        <v>-3</v>
      </c>
      <c r="N343" s="230">
        <v>550</v>
      </c>
      <c r="O343" s="103">
        <f t="shared" si="24"/>
        <v>190.83144075482</v>
      </c>
    </row>
    <row r="344" ht="16.5" spans="2:15">
      <c r="B344" s="203">
        <v>338</v>
      </c>
      <c r="C344" s="216" t="s">
        <v>384</v>
      </c>
      <c r="D344" s="44">
        <v>100</v>
      </c>
      <c r="E344" s="205">
        <v>549</v>
      </c>
      <c r="F344" s="206">
        <f t="shared" si="22"/>
        <v>246.254932397691</v>
      </c>
      <c r="G344" s="207">
        <f t="shared" si="23"/>
        <v>246.254932397691</v>
      </c>
      <c r="H344" s="4">
        <v>341</v>
      </c>
      <c r="I344">
        <f t="shared" si="25"/>
        <v>-3</v>
      </c>
      <c r="N344" s="230">
        <v>549</v>
      </c>
      <c r="O344" s="103">
        <f t="shared" si="24"/>
        <v>190.043697642897</v>
      </c>
    </row>
    <row r="345" ht="16.5" spans="2:15">
      <c r="B345" s="203">
        <v>339</v>
      </c>
      <c r="C345" s="216" t="s">
        <v>385</v>
      </c>
      <c r="D345" s="44">
        <v>100</v>
      </c>
      <c r="E345" s="205">
        <v>548</v>
      </c>
      <c r="F345" s="206">
        <f t="shared" si="22"/>
        <v>245.650479527994</v>
      </c>
      <c r="G345" s="207">
        <f t="shared" si="23"/>
        <v>245.650479527994</v>
      </c>
      <c r="H345" s="4">
        <v>342</v>
      </c>
      <c r="I345">
        <f t="shared" si="25"/>
        <v>-3</v>
      </c>
      <c r="N345" s="230">
        <v>548</v>
      </c>
      <c r="O345" s="103">
        <f t="shared" si="24"/>
        <v>189.258273752025</v>
      </c>
    </row>
    <row r="346" ht="16.5" spans="2:15">
      <c r="B346" s="203">
        <v>340</v>
      </c>
      <c r="C346" s="216" t="s">
        <v>386</v>
      </c>
      <c r="D346" s="44">
        <v>100</v>
      </c>
      <c r="E346" s="205">
        <v>547</v>
      </c>
      <c r="F346" s="206">
        <f t="shared" si="22"/>
        <v>245.047805491137</v>
      </c>
      <c r="G346" s="207">
        <f t="shared" si="23"/>
        <v>245.047805491137</v>
      </c>
      <c r="H346" s="4">
        <v>343</v>
      </c>
      <c r="I346">
        <f t="shared" si="25"/>
        <v>-3</v>
      </c>
      <c r="N346" s="230">
        <v>547</v>
      </c>
      <c r="O346" s="103">
        <f t="shared" si="24"/>
        <v>188.475161270166</v>
      </c>
    </row>
    <row r="347" ht="16.5" spans="2:15">
      <c r="B347" s="203">
        <v>341</v>
      </c>
      <c r="C347" s="216" t="s">
        <v>387</v>
      </c>
      <c r="D347" s="44">
        <v>100</v>
      </c>
      <c r="E347" s="205">
        <v>546</v>
      </c>
      <c r="F347" s="206">
        <f t="shared" si="22"/>
        <v>244.446904319614</v>
      </c>
      <c r="G347" s="207">
        <f t="shared" si="23"/>
        <v>244.446904319614</v>
      </c>
      <c r="H347" s="4">
        <v>344</v>
      </c>
      <c r="I347">
        <f t="shared" si="25"/>
        <v>-3</v>
      </c>
      <c r="N347" s="230">
        <v>546</v>
      </c>
      <c r="O347" s="103">
        <f t="shared" si="24"/>
        <v>187.694352443164</v>
      </c>
    </row>
    <row r="348" ht="16.5" spans="2:15">
      <c r="B348" s="203">
        <v>342</v>
      </c>
      <c r="C348" s="216" t="s">
        <v>388</v>
      </c>
      <c r="D348" s="44">
        <v>100</v>
      </c>
      <c r="E348" s="205">
        <v>545</v>
      </c>
      <c r="F348" s="206">
        <f t="shared" ref="F348:F411" si="26">G348</f>
        <v>243.847770090018</v>
      </c>
      <c r="G348" s="207">
        <f t="shared" ref="G348:G411" si="27">O348*($P$91-$P$892)/($O$91-$O$892)+$P$892-$O$892*($P$91-$P$892)/($O$91-$O$892)</f>
        <v>243.847770090018</v>
      </c>
      <c r="H348" s="4">
        <v>345</v>
      </c>
      <c r="I348">
        <f t="shared" si="25"/>
        <v>-3</v>
      </c>
      <c r="N348" s="230">
        <v>545</v>
      </c>
      <c r="O348" s="103">
        <f t="shared" ref="O348:O411" si="28">-(($T$2^2-N348^2)^(1/2))+$T$2</f>
        <v>186.915839574164</v>
      </c>
    </row>
    <row r="349" ht="16.5" spans="2:15">
      <c r="B349" s="203">
        <v>343</v>
      </c>
      <c r="C349" s="216" t="s">
        <v>389</v>
      </c>
      <c r="D349" s="44">
        <v>100</v>
      </c>
      <c r="E349" s="205">
        <v>544</v>
      </c>
      <c r="F349" s="206">
        <f t="shared" si="26"/>
        <v>243.250396922603</v>
      </c>
      <c r="G349" s="207">
        <f t="shared" si="27"/>
        <v>243.250396922603</v>
      </c>
      <c r="H349" s="4">
        <v>346</v>
      </c>
      <c r="I349">
        <f t="shared" si="25"/>
        <v>-3</v>
      </c>
      <c r="N349" s="230">
        <v>544</v>
      </c>
      <c r="O349" s="103">
        <f t="shared" si="28"/>
        <v>186.139615023045</v>
      </c>
    </row>
    <row r="350" ht="16.5" spans="2:15">
      <c r="B350" s="203">
        <v>344</v>
      </c>
      <c r="C350" s="216" t="s">
        <v>390</v>
      </c>
      <c r="D350" s="44">
        <v>100</v>
      </c>
      <c r="E350" s="205">
        <v>543</v>
      </c>
      <c r="F350" s="206">
        <f t="shared" si="26"/>
        <v>242.654778980849</v>
      </c>
      <c r="G350" s="207">
        <f t="shared" si="27"/>
        <v>242.654778980849</v>
      </c>
      <c r="H350" s="4">
        <v>347</v>
      </c>
      <c r="I350">
        <f t="shared" si="25"/>
        <v>-3</v>
      </c>
      <c r="N350" s="230">
        <v>543</v>
      </c>
      <c r="O350" s="103">
        <f t="shared" si="28"/>
        <v>185.365671205854</v>
      </c>
    </row>
    <row r="351" ht="16.5" spans="2:15">
      <c r="B351" s="203">
        <v>345</v>
      </c>
      <c r="C351" s="216" t="s">
        <v>391</v>
      </c>
      <c r="D351" s="44">
        <v>100</v>
      </c>
      <c r="E351" s="205">
        <v>542</v>
      </c>
      <c r="F351" s="206">
        <f t="shared" si="26"/>
        <v>242.060910471035</v>
      </c>
      <c r="G351" s="207">
        <f t="shared" si="27"/>
        <v>242.060910471035</v>
      </c>
      <c r="H351" s="4">
        <v>348</v>
      </c>
      <c r="I351">
        <f t="shared" si="25"/>
        <v>-3</v>
      </c>
      <c r="N351" s="230">
        <v>542</v>
      </c>
      <c r="O351" s="103">
        <f t="shared" si="28"/>
        <v>184.594000594251</v>
      </c>
    </row>
    <row r="352" ht="16.5" spans="2:15">
      <c r="B352" s="203">
        <v>346</v>
      </c>
      <c r="C352" s="216" t="s">
        <v>392</v>
      </c>
      <c r="D352" s="44">
        <v>100</v>
      </c>
      <c r="E352" s="205">
        <v>541</v>
      </c>
      <c r="F352" s="206">
        <f t="shared" si="26"/>
        <v>241.468785641816</v>
      </c>
      <c r="G352" s="207">
        <f t="shared" si="27"/>
        <v>241.468785641816</v>
      </c>
      <c r="H352" s="4">
        <v>349</v>
      </c>
      <c r="I352">
        <f t="shared" si="25"/>
        <v>-3</v>
      </c>
      <c r="N352" s="230">
        <v>541</v>
      </c>
      <c r="O352" s="103">
        <f t="shared" si="28"/>
        <v>183.82459571496</v>
      </c>
    </row>
    <row r="353" ht="16.5" spans="2:15">
      <c r="B353" s="203">
        <v>347</v>
      </c>
      <c r="C353" s="216" t="s">
        <v>393</v>
      </c>
      <c r="D353" s="44">
        <v>100</v>
      </c>
      <c r="E353" s="205">
        <v>540</v>
      </c>
      <c r="F353" s="206">
        <f t="shared" si="26"/>
        <v>240.878398783806</v>
      </c>
      <c r="G353" s="207">
        <f t="shared" si="27"/>
        <v>240.878398783806</v>
      </c>
      <c r="H353" s="4">
        <v>350</v>
      </c>
      <c r="I353">
        <f t="shared" si="25"/>
        <v>-3</v>
      </c>
      <c r="N353" s="230">
        <v>540</v>
      </c>
      <c r="O353" s="103">
        <f t="shared" si="28"/>
        <v>183.057449149223</v>
      </c>
    </row>
    <row r="354" ht="16.5" spans="2:15">
      <c r="B354" s="203">
        <v>348</v>
      </c>
      <c r="C354" s="216" t="s">
        <v>394</v>
      </c>
      <c r="D354" s="44">
        <v>100</v>
      </c>
      <c r="E354" s="205">
        <v>539</v>
      </c>
      <c r="F354" s="206">
        <f t="shared" si="26"/>
        <v>240.289744229166</v>
      </c>
      <c r="G354" s="207">
        <f t="shared" si="27"/>
        <v>240.289744229166</v>
      </c>
      <c r="H354" s="4">
        <v>351</v>
      </c>
      <c r="I354">
        <f t="shared" si="25"/>
        <v>-3</v>
      </c>
      <c r="N354" s="230">
        <v>539</v>
      </c>
      <c r="O354" s="103">
        <f t="shared" si="28"/>
        <v>182.292553532273</v>
      </c>
    </row>
    <row r="355" ht="16.5" spans="2:15">
      <c r="B355" s="203">
        <v>349</v>
      </c>
      <c r="C355" s="216" t="s">
        <v>395</v>
      </c>
      <c r="D355" s="44">
        <v>100</v>
      </c>
      <c r="E355" s="205">
        <v>538</v>
      </c>
      <c r="F355" s="206">
        <f t="shared" si="26"/>
        <v>239.702816351198</v>
      </c>
      <c r="G355" s="207">
        <f t="shared" si="27"/>
        <v>239.702816351198</v>
      </c>
      <c r="H355" s="4">
        <v>352</v>
      </c>
      <c r="I355">
        <f t="shared" si="25"/>
        <v>-3</v>
      </c>
      <c r="N355" s="230">
        <v>538</v>
      </c>
      <c r="O355" s="103">
        <f t="shared" si="28"/>
        <v>181.529901552797</v>
      </c>
    </row>
    <row r="356" ht="16.5" spans="2:15">
      <c r="B356" s="203">
        <v>350</v>
      </c>
      <c r="C356" s="216" t="s">
        <v>396</v>
      </c>
      <c r="D356" s="44">
        <v>100</v>
      </c>
      <c r="E356" s="205">
        <v>537</v>
      </c>
      <c r="F356" s="206">
        <f t="shared" si="26"/>
        <v>239.117609563945</v>
      </c>
      <c r="G356" s="207">
        <f t="shared" si="27"/>
        <v>239.117609563945</v>
      </c>
      <c r="H356" s="4">
        <v>353</v>
      </c>
      <c r="I356">
        <f t="shared" si="25"/>
        <v>-3</v>
      </c>
      <c r="N356" s="230">
        <v>537</v>
      </c>
      <c r="O356" s="103">
        <f t="shared" si="28"/>
        <v>180.769485952423</v>
      </c>
    </row>
    <row r="357" ht="16.5" spans="2:15">
      <c r="B357" s="203">
        <v>351</v>
      </c>
      <c r="C357" s="216" t="s">
        <v>397</v>
      </c>
      <c r="D357" s="44">
        <v>100</v>
      </c>
      <c r="E357" s="205">
        <v>536</v>
      </c>
      <c r="F357" s="206">
        <f t="shared" si="26"/>
        <v>238.534118321791</v>
      </c>
      <c r="G357" s="207">
        <f t="shared" si="27"/>
        <v>238.534118321791</v>
      </c>
      <c r="H357" s="4">
        <v>354</v>
      </c>
      <c r="I357">
        <f t="shared" si="25"/>
        <v>-3</v>
      </c>
      <c r="N357" s="230">
        <v>536</v>
      </c>
      <c r="O357" s="103">
        <f t="shared" si="28"/>
        <v>180.011299525197</v>
      </c>
    </row>
    <row r="358" ht="16.5" spans="2:15">
      <c r="B358" s="203">
        <v>352</v>
      </c>
      <c r="C358" s="216" t="s">
        <v>398</v>
      </c>
      <c r="D358" s="44">
        <v>100</v>
      </c>
      <c r="E358" s="205">
        <v>535</v>
      </c>
      <c r="F358" s="206">
        <f t="shared" si="26"/>
        <v>237.952337119073</v>
      </c>
      <c r="G358" s="207">
        <f t="shared" si="27"/>
        <v>237.952337119073</v>
      </c>
      <c r="H358" s="4">
        <v>355</v>
      </c>
      <c r="I358">
        <f t="shared" si="25"/>
        <v>-3</v>
      </c>
      <c r="N358" s="230">
        <v>535</v>
      </c>
      <c r="O358" s="103">
        <f t="shared" si="28"/>
        <v>179.255335117082</v>
      </c>
    </row>
    <row r="359" ht="16.5" spans="2:15">
      <c r="B359" s="203">
        <v>353</v>
      </c>
      <c r="C359" s="216" t="s">
        <v>399</v>
      </c>
      <c r="D359" s="44">
        <v>100</v>
      </c>
      <c r="E359" s="205">
        <v>534</v>
      </c>
      <c r="F359" s="206">
        <f t="shared" si="26"/>
        <v>237.372260489695</v>
      </c>
      <c r="G359" s="207">
        <f t="shared" si="27"/>
        <v>237.372260489695</v>
      </c>
      <c r="H359" s="4">
        <v>356</v>
      </c>
      <c r="I359">
        <f t="shared" si="25"/>
        <v>-3</v>
      </c>
      <c r="N359" s="230">
        <v>534</v>
      </c>
      <c r="O359" s="103">
        <f t="shared" si="28"/>
        <v>178.501585625451</v>
      </c>
    </row>
    <row r="360" ht="16.5" spans="2:15">
      <c r="B360" s="203">
        <v>354</v>
      </c>
      <c r="C360" s="216" t="s">
        <v>400</v>
      </c>
      <c r="D360" s="44">
        <v>100</v>
      </c>
      <c r="E360" s="205">
        <v>533</v>
      </c>
      <c r="F360" s="206">
        <f t="shared" si="26"/>
        <v>236.793883006746</v>
      </c>
      <c r="G360" s="207">
        <f t="shared" si="27"/>
        <v>236.793883006746</v>
      </c>
      <c r="H360" s="4">
        <v>357</v>
      </c>
      <c r="I360">
        <f t="shared" si="25"/>
        <v>-3</v>
      </c>
      <c r="N360" s="230">
        <v>533</v>
      </c>
      <c r="O360" s="103">
        <f t="shared" si="28"/>
        <v>177.750043998593</v>
      </c>
    </row>
    <row r="361" ht="16.5" spans="2:15">
      <c r="B361" s="203">
        <v>355</v>
      </c>
      <c r="C361" s="216" t="s">
        <v>401</v>
      </c>
      <c r="D361" s="44">
        <v>100</v>
      </c>
      <c r="E361" s="205">
        <v>532</v>
      </c>
      <c r="F361" s="206">
        <f t="shared" si="26"/>
        <v>236.217199282121</v>
      </c>
      <c r="G361" s="207">
        <f t="shared" si="27"/>
        <v>236.217199282121</v>
      </c>
      <c r="H361" s="4">
        <v>358</v>
      </c>
      <c r="I361">
        <f t="shared" si="25"/>
        <v>-3</v>
      </c>
      <c r="N361" s="230">
        <v>532</v>
      </c>
      <c r="O361" s="103">
        <f t="shared" si="28"/>
        <v>177.000703235228</v>
      </c>
    </row>
    <row r="362" ht="16.5" spans="2:15">
      <c r="B362" s="203">
        <v>356</v>
      </c>
      <c r="C362" s="216" t="s">
        <v>402</v>
      </c>
      <c r="D362" s="44">
        <v>100</v>
      </c>
      <c r="E362" s="205">
        <v>531</v>
      </c>
      <c r="F362" s="206">
        <f t="shared" si="26"/>
        <v>235.642203966153</v>
      </c>
      <c r="G362" s="207">
        <f t="shared" si="27"/>
        <v>235.642203966153</v>
      </c>
      <c r="H362" s="4">
        <v>359</v>
      </c>
      <c r="I362">
        <f t="shared" si="25"/>
        <v>-3</v>
      </c>
      <c r="N362" s="230">
        <v>531</v>
      </c>
      <c r="O362" s="103">
        <f t="shared" si="28"/>
        <v>176.253556384017</v>
      </c>
    </row>
    <row r="363" ht="16.5" spans="2:15">
      <c r="B363" s="203">
        <v>357</v>
      </c>
      <c r="C363" s="216" t="s">
        <v>403</v>
      </c>
      <c r="D363" s="44">
        <v>100</v>
      </c>
      <c r="E363" s="205">
        <v>530</v>
      </c>
      <c r="F363" s="206">
        <f t="shared" si="26"/>
        <v>235.068891747246</v>
      </c>
      <c r="G363" s="207">
        <f t="shared" si="27"/>
        <v>235.068891747246</v>
      </c>
      <c r="H363" s="4">
        <v>360</v>
      </c>
      <c r="I363">
        <f t="shared" si="25"/>
        <v>-3</v>
      </c>
      <c r="N363" s="230">
        <v>530</v>
      </c>
      <c r="O363" s="103">
        <f t="shared" si="28"/>
        <v>175.508596543088</v>
      </c>
    </row>
    <row r="364" ht="16.5" spans="2:15">
      <c r="B364" s="203">
        <v>358</v>
      </c>
      <c r="C364" s="216" t="s">
        <v>404</v>
      </c>
      <c r="D364" s="44">
        <v>100</v>
      </c>
      <c r="E364" s="205">
        <v>529</v>
      </c>
      <c r="F364" s="206">
        <f t="shared" si="26"/>
        <v>234.497257351507</v>
      </c>
      <c r="G364" s="207">
        <f t="shared" si="27"/>
        <v>234.497257351507</v>
      </c>
      <c r="H364" s="4">
        <v>361</v>
      </c>
      <c r="I364">
        <f t="shared" si="25"/>
        <v>-3</v>
      </c>
      <c r="N364" s="230">
        <v>529</v>
      </c>
      <c r="O364" s="103">
        <f t="shared" si="28"/>
        <v>174.765816859568</v>
      </c>
    </row>
    <row r="365" ht="16.5" spans="2:15">
      <c r="B365" s="203">
        <v>359</v>
      </c>
      <c r="C365" s="216" t="s">
        <v>405</v>
      </c>
      <c r="D365" s="44">
        <v>100</v>
      </c>
      <c r="E365" s="205">
        <v>528</v>
      </c>
      <c r="F365" s="206">
        <f t="shared" si="26"/>
        <v>233.927295542396</v>
      </c>
      <c r="G365" s="207">
        <f t="shared" si="27"/>
        <v>233.927295542396</v>
      </c>
      <c r="H365" s="4">
        <v>362</v>
      </c>
      <c r="I365">
        <f t="shared" si="25"/>
        <v>-3</v>
      </c>
      <c r="N365" s="230">
        <v>528</v>
      </c>
      <c r="O365" s="103">
        <f t="shared" si="28"/>
        <v>174.025210529111</v>
      </c>
    </row>
    <row r="366" ht="16.5" spans="2:15">
      <c r="B366" s="203">
        <v>360</v>
      </c>
      <c r="C366" s="216" t="s">
        <v>406</v>
      </c>
      <c r="D366" s="44">
        <v>100</v>
      </c>
      <c r="E366" s="205">
        <v>527</v>
      </c>
      <c r="F366" s="206">
        <f t="shared" si="26"/>
        <v>233.359001120365</v>
      </c>
      <c r="G366" s="207">
        <f t="shared" si="27"/>
        <v>233.359001120365</v>
      </c>
      <c r="H366" s="4">
        <v>363</v>
      </c>
      <c r="I366">
        <f t="shared" si="25"/>
        <v>-3</v>
      </c>
      <c r="N366" s="230">
        <v>527</v>
      </c>
      <c r="O366" s="103">
        <f t="shared" si="28"/>
        <v>173.286770795447</v>
      </c>
    </row>
    <row r="367" ht="16.5" spans="2:15">
      <c r="B367" s="203">
        <v>361</v>
      </c>
      <c r="C367" s="216" t="s">
        <v>407</v>
      </c>
      <c r="D367" s="44">
        <v>100</v>
      </c>
      <c r="E367" s="205">
        <v>526</v>
      </c>
      <c r="F367" s="206">
        <f t="shared" si="26"/>
        <v>232.792368922515</v>
      </c>
      <c r="G367" s="207">
        <f t="shared" si="27"/>
        <v>232.792368922515</v>
      </c>
      <c r="H367" s="4">
        <v>364</v>
      </c>
      <c r="I367">
        <f t="shared" si="25"/>
        <v>-3</v>
      </c>
      <c r="N367" s="230">
        <v>526</v>
      </c>
      <c r="O367" s="103">
        <f t="shared" si="28"/>
        <v>172.55049094992</v>
      </c>
    </row>
    <row r="368" ht="16.5" spans="2:15">
      <c r="B368" s="203">
        <v>362</v>
      </c>
      <c r="C368" s="216" t="s">
        <v>408</v>
      </c>
      <c r="D368" s="44">
        <v>100</v>
      </c>
      <c r="E368" s="205">
        <v>525</v>
      </c>
      <c r="F368" s="206">
        <f t="shared" si="26"/>
        <v>232.227393822245</v>
      </c>
      <c r="G368" s="207">
        <f t="shared" si="27"/>
        <v>232.227393822245</v>
      </c>
      <c r="H368" s="4">
        <v>365</v>
      </c>
      <c r="I368">
        <f t="shared" si="25"/>
        <v>-3</v>
      </c>
      <c r="N368" s="230">
        <v>525</v>
      </c>
      <c r="O368" s="103">
        <f t="shared" si="28"/>
        <v>171.816364331047</v>
      </c>
    </row>
    <row r="369" ht="16.5" spans="2:15">
      <c r="B369" s="203">
        <v>363</v>
      </c>
      <c r="C369" s="216" t="s">
        <v>409</v>
      </c>
      <c r="D369" s="44">
        <v>100</v>
      </c>
      <c r="E369" s="205">
        <v>524</v>
      </c>
      <c r="F369" s="206">
        <f t="shared" si="26"/>
        <v>231.664070728918</v>
      </c>
      <c r="G369" s="207">
        <f t="shared" si="27"/>
        <v>231.664070728918</v>
      </c>
      <c r="H369" s="4">
        <v>366</v>
      </c>
      <c r="I369">
        <f t="shared" si="25"/>
        <v>-3</v>
      </c>
      <c r="N369" s="230">
        <v>524</v>
      </c>
      <c r="O369" s="103">
        <f t="shared" si="28"/>
        <v>171.084384324068</v>
      </c>
    </row>
    <row r="370" ht="16.5" spans="2:15">
      <c r="B370" s="203">
        <v>364</v>
      </c>
      <c r="C370" s="216" t="s">
        <v>410</v>
      </c>
      <c r="D370" s="44">
        <v>100</v>
      </c>
      <c r="E370" s="205">
        <v>523</v>
      </c>
      <c r="F370" s="206">
        <f t="shared" si="26"/>
        <v>231.102394587518</v>
      </c>
      <c r="G370" s="207">
        <f t="shared" si="27"/>
        <v>231.102394587518</v>
      </c>
      <c r="H370" s="4">
        <v>367</v>
      </c>
      <c r="I370">
        <f t="shared" si="25"/>
        <v>-3</v>
      </c>
      <c r="N370" s="230">
        <v>523</v>
      </c>
      <c r="O370" s="103">
        <f t="shared" si="28"/>
        <v>170.354544360518</v>
      </c>
    </row>
    <row r="371" ht="16.5" spans="2:15">
      <c r="B371" s="203">
        <v>365</v>
      </c>
      <c r="C371" s="216" t="s">
        <v>411</v>
      </c>
      <c r="D371" s="44">
        <v>100</v>
      </c>
      <c r="E371" s="205">
        <v>522</v>
      </c>
      <c r="F371" s="206">
        <f t="shared" si="26"/>
        <v>230.542360378323</v>
      </c>
      <c r="G371" s="207">
        <f t="shared" si="27"/>
        <v>230.542360378323</v>
      </c>
      <c r="H371" s="4">
        <v>368</v>
      </c>
      <c r="I371">
        <f t="shared" si="25"/>
        <v>-3</v>
      </c>
      <c r="N371" s="230">
        <v>522</v>
      </c>
      <c r="O371" s="103">
        <f t="shared" si="28"/>
        <v>169.626837917785</v>
      </c>
    </row>
    <row r="372" ht="16.5" spans="2:15">
      <c r="B372" s="203">
        <v>366</v>
      </c>
      <c r="C372" s="216" t="s">
        <v>412</v>
      </c>
      <c r="D372" s="44">
        <v>100</v>
      </c>
      <c r="E372" s="205">
        <v>521</v>
      </c>
      <c r="F372" s="206">
        <f t="shared" si="26"/>
        <v>229.983963116574</v>
      </c>
      <c r="G372" s="207">
        <f t="shared" si="27"/>
        <v>229.983963116574</v>
      </c>
      <c r="H372" s="4">
        <v>369</v>
      </c>
      <c r="I372">
        <f t="shared" si="25"/>
        <v>-3</v>
      </c>
      <c r="N372" s="230">
        <v>521</v>
      </c>
      <c r="O372" s="103">
        <f t="shared" si="28"/>
        <v>168.901258518693</v>
      </c>
    </row>
    <row r="373" ht="16.5" spans="2:15">
      <c r="B373" s="203">
        <v>367</v>
      </c>
      <c r="C373" s="216" t="s">
        <v>413</v>
      </c>
      <c r="D373" s="44">
        <v>100</v>
      </c>
      <c r="E373" s="205">
        <v>520</v>
      </c>
      <c r="F373" s="206">
        <f t="shared" si="26"/>
        <v>229.427197852152</v>
      </c>
      <c r="G373" s="207">
        <f t="shared" si="27"/>
        <v>229.427197852152</v>
      </c>
      <c r="H373" s="4">
        <v>370</v>
      </c>
      <c r="I373">
        <f t="shared" si="25"/>
        <v>-3</v>
      </c>
      <c r="N373" s="230">
        <v>520</v>
      </c>
      <c r="O373" s="103">
        <f t="shared" si="28"/>
        <v>168.177799731072</v>
      </c>
    </row>
    <row r="374" ht="16.5" spans="2:15">
      <c r="B374" s="203">
        <v>368</v>
      </c>
      <c r="C374" s="216" t="s">
        <v>414</v>
      </c>
      <c r="D374" s="44">
        <v>100</v>
      </c>
      <c r="E374" s="205">
        <v>519</v>
      </c>
      <c r="F374" s="206">
        <f t="shared" si="26"/>
        <v>228.872059669255</v>
      </c>
      <c r="G374" s="207">
        <f t="shared" si="27"/>
        <v>228.872059669255</v>
      </c>
      <c r="H374" s="4">
        <v>371</v>
      </c>
      <c r="I374">
        <f t="shared" si="25"/>
        <v>-3</v>
      </c>
      <c r="N374" s="230">
        <v>519</v>
      </c>
      <c r="O374" s="103">
        <f t="shared" si="28"/>
        <v>167.456455167351</v>
      </c>
    </row>
    <row r="375" ht="16.5" spans="2:15">
      <c r="B375" s="203">
        <v>369</v>
      </c>
      <c r="C375" s="216" t="s">
        <v>415</v>
      </c>
      <c r="D375" s="44">
        <v>100</v>
      </c>
      <c r="E375" s="205">
        <v>518</v>
      </c>
      <c r="F375" s="206">
        <f t="shared" si="26"/>
        <v>228.318543686086</v>
      </c>
      <c r="G375" s="207">
        <f t="shared" si="27"/>
        <v>228.318543686086</v>
      </c>
      <c r="H375" s="4">
        <v>372</v>
      </c>
      <c r="I375">
        <f t="shared" si="25"/>
        <v>-3</v>
      </c>
      <c r="N375" s="230">
        <v>518</v>
      </c>
      <c r="O375" s="103">
        <f t="shared" si="28"/>
        <v>166.737218484137</v>
      </c>
    </row>
    <row r="376" ht="16.5" spans="2:15">
      <c r="B376" s="203">
        <v>370</v>
      </c>
      <c r="C376" s="216" t="s">
        <v>416</v>
      </c>
      <c r="D376" s="44">
        <v>100</v>
      </c>
      <c r="E376" s="205">
        <v>517</v>
      </c>
      <c r="F376" s="206">
        <f t="shared" si="26"/>
        <v>227.766645054536</v>
      </c>
      <c r="G376" s="207">
        <f t="shared" si="27"/>
        <v>227.766645054536</v>
      </c>
      <c r="H376" s="4">
        <v>373</v>
      </c>
      <c r="I376">
        <f t="shared" si="25"/>
        <v>-3</v>
      </c>
      <c r="N376" s="230">
        <v>517</v>
      </c>
      <c r="O376" s="103">
        <f t="shared" si="28"/>
        <v>166.020083381816</v>
      </c>
    </row>
    <row r="377" ht="16.5" spans="2:15">
      <c r="B377" s="203">
        <v>371</v>
      </c>
      <c r="C377" s="216" t="s">
        <v>417</v>
      </c>
      <c r="D377" s="44">
        <v>100</v>
      </c>
      <c r="E377" s="205">
        <v>516</v>
      </c>
      <c r="F377" s="206">
        <f t="shared" si="26"/>
        <v>227.216358959879</v>
      </c>
      <c r="G377" s="207">
        <f t="shared" si="27"/>
        <v>227.216358959879</v>
      </c>
      <c r="H377" s="4">
        <v>374</v>
      </c>
      <c r="I377">
        <f t="shared" si="25"/>
        <v>-3</v>
      </c>
      <c r="N377" s="230">
        <v>516</v>
      </c>
      <c r="O377" s="103">
        <f t="shared" si="28"/>
        <v>165.30504360415</v>
      </c>
    </row>
    <row r="378" ht="16.5" spans="2:15">
      <c r="B378" s="203">
        <v>372</v>
      </c>
      <c r="C378" s="216" t="s">
        <v>418</v>
      </c>
      <c r="D378" s="44">
        <v>100</v>
      </c>
      <c r="E378" s="205">
        <v>515</v>
      </c>
      <c r="F378" s="206">
        <f t="shared" si="26"/>
        <v>226.667680620463</v>
      </c>
      <c r="G378" s="207">
        <f t="shared" si="27"/>
        <v>226.667680620463</v>
      </c>
      <c r="H378" s="4">
        <v>375</v>
      </c>
      <c r="I378">
        <f t="shared" si="25"/>
        <v>-3</v>
      </c>
      <c r="N378" s="230">
        <v>515</v>
      </c>
      <c r="O378" s="103">
        <f t="shared" si="28"/>
        <v>164.592092937878</v>
      </c>
    </row>
    <row r="379" ht="16.5" spans="2:15">
      <c r="B379" s="203">
        <v>373</v>
      </c>
      <c r="C379" s="216" t="s">
        <v>419</v>
      </c>
      <c r="D379" s="44">
        <v>100</v>
      </c>
      <c r="E379" s="205">
        <v>514</v>
      </c>
      <c r="F379" s="206">
        <f t="shared" si="26"/>
        <v>226.120605287413</v>
      </c>
      <c r="G379" s="207">
        <f t="shared" si="27"/>
        <v>226.120605287413</v>
      </c>
      <c r="H379" s="4">
        <v>376</v>
      </c>
      <c r="I379">
        <f t="shared" si="25"/>
        <v>-3</v>
      </c>
      <c r="N379" s="230">
        <v>514</v>
      </c>
      <c r="O379" s="103">
        <f t="shared" si="28"/>
        <v>163.881225212327</v>
      </c>
    </row>
    <row r="380" ht="16.5" spans="2:15">
      <c r="B380" s="203">
        <v>374</v>
      </c>
      <c r="C380" s="216" t="s">
        <v>420</v>
      </c>
      <c r="D380" s="44">
        <v>100</v>
      </c>
      <c r="E380" s="205">
        <v>513</v>
      </c>
      <c r="F380" s="206">
        <f t="shared" si="26"/>
        <v>225.575128244329</v>
      </c>
      <c r="G380" s="207">
        <f t="shared" si="27"/>
        <v>225.575128244329</v>
      </c>
      <c r="H380" s="4">
        <v>377</v>
      </c>
      <c r="I380">
        <f t="shared" si="25"/>
        <v>-3</v>
      </c>
      <c r="N380" s="230">
        <v>513</v>
      </c>
      <c r="O380" s="103">
        <f t="shared" si="28"/>
        <v>163.172434299026</v>
      </c>
    </row>
    <row r="381" ht="16.5" spans="2:15">
      <c r="B381" s="203">
        <v>375</v>
      </c>
      <c r="C381" s="216" t="s">
        <v>421</v>
      </c>
      <c r="D381" s="44">
        <v>100</v>
      </c>
      <c r="E381" s="205">
        <v>512</v>
      </c>
      <c r="F381" s="206">
        <f t="shared" si="26"/>
        <v>225.031244806993</v>
      </c>
      <c r="G381" s="207">
        <f t="shared" si="27"/>
        <v>225.031244806993</v>
      </c>
      <c r="H381" s="4">
        <v>378</v>
      </c>
      <c r="I381">
        <f t="shared" si="25"/>
        <v>-3</v>
      </c>
      <c r="N381" s="230">
        <v>512</v>
      </c>
      <c r="O381" s="103">
        <f t="shared" si="28"/>
        <v>162.465714111318</v>
      </c>
    </row>
    <row r="382" ht="16.5" spans="2:15">
      <c r="B382" s="203">
        <v>376</v>
      </c>
      <c r="C382" s="216" t="s">
        <v>422</v>
      </c>
      <c r="D382" s="44">
        <v>100</v>
      </c>
      <c r="E382" s="205">
        <v>511</v>
      </c>
      <c r="F382" s="206">
        <f t="shared" si="26"/>
        <v>224.488950323079</v>
      </c>
      <c r="G382" s="207">
        <f t="shared" si="27"/>
        <v>224.488950323079</v>
      </c>
      <c r="H382" s="4">
        <v>379</v>
      </c>
      <c r="I382">
        <f t="shared" si="25"/>
        <v>-3</v>
      </c>
      <c r="N382" s="230">
        <v>511</v>
      </c>
      <c r="O382" s="103">
        <f t="shared" si="28"/>
        <v>161.761058603988</v>
      </c>
    </row>
    <row r="383" ht="16.5" spans="2:15">
      <c r="B383" s="203">
        <v>377</v>
      </c>
      <c r="C383" s="216" t="s">
        <v>423</v>
      </c>
      <c r="D383" s="44">
        <v>100</v>
      </c>
      <c r="E383" s="205">
        <v>510</v>
      </c>
      <c r="F383" s="206">
        <f t="shared" si="26"/>
        <v>223.948240171867</v>
      </c>
      <c r="G383" s="207">
        <f t="shared" si="27"/>
        <v>223.948240171867</v>
      </c>
      <c r="H383" s="4">
        <v>380</v>
      </c>
      <c r="I383">
        <f t="shared" si="25"/>
        <v>-3</v>
      </c>
      <c r="N383" s="230">
        <v>510</v>
      </c>
      <c r="O383" s="103">
        <f t="shared" si="28"/>
        <v>161.058461772888</v>
      </c>
    </row>
    <row r="384" ht="16.5" spans="2:15">
      <c r="B384" s="203">
        <v>378</v>
      </c>
      <c r="C384" s="216" t="s">
        <v>424</v>
      </c>
      <c r="D384" s="44">
        <v>100</v>
      </c>
      <c r="E384" s="205">
        <v>509</v>
      </c>
      <c r="F384" s="206">
        <f t="shared" si="26"/>
        <v>223.409109763955</v>
      </c>
      <c r="G384" s="207">
        <f t="shared" si="27"/>
        <v>223.409109763955</v>
      </c>
      <c r="H384" s="4">
        <v>381</v>
      </c>
      <c r="I384">
        <f t="shared" si="25"/>
        <v>-3</v>
      </c>
      <c r="N384" s="230">
        <v>509</v>
      </c>
      <c r="O384" s="103">
        <f t="shared" si="28"/>
        <v>160.357917654566</v>
      </c>
    </row>
    <row r="385" ht="16.5" spans="2:15">
      <c r="B385" s="203">
        <v>379</v>
      </c>
      <c r="C385" s="216" t="s">
        <v>425</v>
      </c>
      <c r="D385" s="44">
        <v>100</v>
      </c>
      <c r="E385" s="205">
        <v>508</v>
      </c>
      <c r="F385" s="206">
        <f t="shared" si="26"/>
        <v>222.871554540981</v>
      </c>
      <c r="G385" s="207">
        <f t="shared" si="27"/>
        <v>222.871554540981</v>
      </c>
      <c r="H385" s="4">
        <v>382</v>
      </c>
      <c r="I385">
        <f t="shared" si="25"/>
        <v>-3</v>
      </c>
      <c r="N385" s="230">
        <v>508</v>
      </c>
      <c r="O385" s="103">
        <f t="shared" si="28"/>
        <v>159.659420325903</v>
      </c>
    </row>
    <row r="386" ht="16.5" spans="2:15">
      <c r="B386" s="203">
        <v>380</v>
      </c>
      <c r="C386" s="216" t="s">
        <v>426</v>
      </c>
      <c r="D386" s="44">
        <v>100</v>
      </c>
      <c r="E386" s="205">
        <v>507</v>
      </c>
      <c r="F386" s="206">
        <f t="shared" si="26"/>
        <v>222.335569975347</v>
      </c>
      <c r="G386" s="207">
        <f t="shared" si="27"/>
        <v>222.335569975347</v>
      </c>
      <c r="H386" s="4">
        <v>383</v>
      </c>
      <c r="I386">
        <f t="shared" si="25"/>
        <v>-3</v>
      </c>
      <c r="N386" s="230">
        <v>507</v>
      </c>
      <c r="O386" s="103">
        <f t="shared" si="28"/>
        <v>158.962963903753</v>
      </c>
    </row>
    <row r="387" ht="16.5" spans="2:15">
      <c r="B387" s="203">
        <v>381</v>
      </c>
      <c r="C387" s="216" t="s">
        <v>427</v>
      </c>
      <c r="D387" s="44">
        <v>100</v>
      </c>
      <c r="E387" s="205">
        <v>506</v>
      </c>
      <c r="F387" s="206">
        <f t="shared" si="26"/>
        <v>221.801151569942</v>
      </c>
      <c r="G387" s="207">
        <f t="shared" si="27"/>
        <v>221.801151569942</v>
      </c>
      <c r="H387" s="4">
        <v>384</v>
      </c>
      <c r="I387">
        <f t="shared" si="25"/>
        <v>-3</v>
      </c>
      <c r="N387" s="230">
        <v>506</v>
      </c>
      <c r="O387" s="103">
        <f t="shared" si="28"/>
        <v>158.268542544588</v>
      </c>
    </row>
    <row r="388" ht="16.5" spans="2:15">
      <c r="B388" s="203">
        <v>382</v>
      </c>
      <c r="C388" s="216" t="s">
        <v>428</v>
      </c>
      <c r="D388" s="44">
        <v>100</v>
      </c>
      <c r="E388" s="205">
        <v>505</v>
      </c>
      <c r="F388" s="206">
        <f t="shared" si="26"/>
        <v>221.268294857872</v>
      </c>
      <c r="G388" s="207">
        <f t="shared" si="27"/>
        <v>221.268294857872</v>
      </c>
      <c r="H388" s="4">
        <v>385</v>
      </c>
      <c r="I388">
        <f t="shared" ref="I388:I451" si="29">B388-H388</f>
        <v>-3</v>
      </c>
      <c r="N388" s="230">
        <v>505</v>
      </c>
      <c r="O388" s="103">
        <f t="shared" si="28"/>
        <v>157.576150444141</v>
      </c>
    </row>
    <row r="389" ht="16.5" spans="2:15">
      <c r="B389" s="203">
        <v>383</v>
      </c>
      <c r="C389" s="216" t="s">
        <v>429</v>
      </c>
      <c r="D389" s="44">
        <v>100</v>
      </c>
      <c r="E389" s="205">
        <v>504</v>
      </c>
      <c r="F389" s="206">
        <f t="shared" si="26"/>
        <v>220.736995402195</v>
      </c>
      <c r="G389" s="207">
        <f t="shared" si="27"/>
        <v>220.736995402195</v>
      </c>
      <c r="H389" s="4">
        <v>386</v>
      </c>
      <c r="I389">
        <f t="shared" si="29"/>
        <v>-3</v>
      </c>
      <c r="N389" s="230">
        <v>504</v>
      </c>
      <c r="O389" s="103">
        <f t="shared" si="28"/>
        <v>156.885781837065</v>
      </c>
    </row>
    <row r="390" ht="16.5" spans="2:15">
      <c r="B390" s="203">
        <v>384</v>
      </c>
      <c r="C390" s="216" t="s">
        <v>430</v>
      </c>
      <c r="D390" s="44">
        <v>100</v>
      </c>
      <c r="E390" s="205">
        <v>503</v>
      </c>
      <c r="F390" s="206">
        <f t="shared" si="26"/>
        <v>220.207248795651</v>
      </c>
      <c r="G390" s="207">
        <f t="shared" si="27"/>
        <v>220.207248795651</v>
      </c>
      <c r="H390" s="4">
        <v>387</v>
      </c>
      <c r="I390">
        <f t="shared" si="29"/>
        <v>-3</v>
      </c>
      <c r="N390" s="230">
        <v>503</v>
      </c>
      <c r="O390" s="103">
        <f t="shared" si="28"/>
        <v>156.197430996584</v>
      </c>
    </row>
    <row r="391" ht="16.5" spans="2:15">
      <c r="B391" s="203">
        <v>385</v>
      </c>
      <c r="C391" s="216" t="s">
        <v>431</v>
      </c>
      <c r="D391" s="44">
        <v>100</v>
      </c>
      <c r="E391" s="205">
        <v>502</v>
      </c>
      <c r="F391" s="206">
        <f t="shared" si="26"/>
        <v>219.679050660407</v>
      </c>
      <c r="G391" s="207">
        <f t="shared" si="27"/>
        <v>219.679050660407</v>
      </c>
      <c r="H391" s="4">
        <v>388</v>
      </c>
      <c r="I391">
        <f t="shared" si="29"/>
        <v>-3</v>
      </c>
      <c r="N391" s="230">
        <v>502</v>
      </c>
      <c r="O391" s="103">
        <f t="shared" si="28"/>
        <v>155.511092234155</v>
      </c>
    </row>
    <row r="392" ht="16.5" spans="2:15">
      <c r="B392" s="203">
        <v>386</v>
      </c>
      <c r="C392" s="216" t="s">
        <v>432</v>
      </c>
      <c r="D392" s="44">
        <v>100</v>
      </c>
      <c r="E392" s="205">
        <v>501</v>
      </c>
      <c r="F392" s="206">
        <f t="shared" si="26"/>
        <v>219.152396647795</v>
      </c>
      <c r="G392" s="207">
        <f t="shared" si="27"/>
        <v>219.152396647795</v>
      </c>
      <c r="H392" s="4">
        <v>389</v>
      </c>
      <c r="I392">
        <f t="shared" si="29"/>
        <v>-3</v>
      </c>
      <c r="N392" s="230">
        <v>501</v>
      </c>
      <c r="O392" s="103">
        <f t="shared" si="28"/>
        <v>154.826759899135</v>
      </c>
    </row>
    <row r="393" ht="16.5" spans="2:15">
      <c r="B393" s="203">
        <v>387</v>
      </c>
      <c r="C393" s="216" t="s">
        <v>433</v>
      </c>
      <c r="D393" s="44">
        <v>100</v>
      </c>
      <c r="E393" s="205">
        <v>500</v>
      </c>
      <c r="F393" s="206">
        <f t="shared" si="26"/>
        <v>218.627282438054</v>
      </c>
      <c r="G393" s="207">
        <f t="shared" si="27"/>
        <v>218.627282438054</v>
      </c>
      <c r="H393" s="4">
        <v>390</v>
      </c>
      <c r="I393">
        <f t="shared" si="29"/>
        <v>-3</v>
      </c>
      <c r="N393" s="230">
        <v>500</v>
      </c>
      <c r="O393" s="103">
        <f t="shared" si="28"/>
        <v>154.144428378444</v>
      </c>
    </row>
    <row r="394" ht="16.5" spans="2:15">
      <c r="B394" s="203">
        <v>388</v>
      </c>
      <c r="C394" s="216" t="s">
        <v>434</v>
      </c>
      <c r="D394" s="44">
        <v>100</v>
      </c>
      <c r="E394" s="205">
        <v>499</v>
      </c>
      <c r="F394" s="206">
        <f t="shared" si="26"/>
        <v>218.103703740083</v>
      </c>
      <c r="G394" s="207">
        <f t="shared" si="27"/>
        <v>218.103703740083</v>
      </c>
      <c r="H394" s="4">
        <v>391</v>
      </c>
      <c r="I394">
        <f t="shared" si="29"/>
        <v>-3</v>
      </c>
      <c r="N394" s="230">
        <v>499</v>
      </c>
      <c r="O394" s="103">
        <f t="shared" si="28"/>
        <v>153.464092096241</v>
      </c>
    </row>
    <row r="395" ht="16.5" spans="2:15">
      <c r="B395" s="203">
        <v>389</v>
      </c>
      <c r="C395" s="216" t="s">
        <v>435</v>
      </c>
      <c r="D395" s="44">
        <v>100</v>
      </c>
      <c r="E395" s="205">
        <v>498</v>
      </c>
      <c r="F395" s="206">
        <f t="shared" si="26"/>
        <v>217.58165629119</v>
      </c>
      <c r="G395" s="207">
        <f t="shared" si="27"/>
        <v>217.58165629119</v>
      </c>
      <c r="H395" s="4">
        <v>392</v>
      </c>
      <c r="I395">
        <f t="shared" si="29"/>
        <v>-3</v>
      </c>
      <c r="N395" s="230">
        <v>498</v>
      </c>
      <c r="O395" s="103">
        <f t="shared" si="28"/>
        <v>152.785745513595</v>
      </c>
    </row>
    <row r="396" ht="16.5" spans="2:15">
      <c r="B396" s="203">
        <v>390</v>
      </c>
      <c r="C396" s="216" t="s">
        <v>436</v>
      </c>
      <c r="D396" s="44">
        <v>100</v>
      </c>
      <c r="E396" s="205">
        <v>497</v>
      </c>
      <c r="F396" s="206">
        <f t="shared" si="26"/>
        <v>217.061135856841</v>
      </c>
      <c r="G396" s="207">
        <f t="shared" si="27"/>
        <v>217.061135856841</v>
      </c>
      <c r="H396" s="4">
        <v>393</v>
      </c>
      <c r="I396">
        <f t="shared" si="29"/>
        <v>-3</v>
      </c>
      <c r="N396" s="230">
        <v>497</v>
      </c>
      <c r="O396" s="103">
        <f t="shared" si="28"/>
        <v>152.109383128172</v>
      </c>
    </row>
    <row r="397" ht="16.5" spans="2:15">
      <c r="B397" s="203">
        <v>391</v>
      </c>
      <c r="C397" s="216" t="s">
        <v>437</v>
      </c>
      <c r="D397" s="44">
        <v>100</v>
      </c>
      <c r="E397" s="205">
        <v>496</v>
      </c>
      <c r="F397" s="206">
        <f t="shared" si="26"/>
        <v>216.542138230421</v>
      </c>
      <c r="G397" s="207">
        <f t="shared" si="27"/>
        <v>216.542138230421</v>
      </c>
      <c r="H397" s="4">
        <v>394</v>
      </c>
      <c r="I397">
        <f t="shared" si="29"/>
        <v>-3</v>
      </c>
      <c r="N397" s="230">
        <v>496</v>
      </c>
      <c r="O397" s="103">
        <f t="shared" si="28"/>
        <v>151.434999473909</v>
      </c>
    </row>
    <row r="398" ht="16.5" spans="2:15">
      <c r="B398" s="203">
        <v>392</v>
      </c>
      <c r="C398" s="216" t="s">
        <v>438</v>
      </c>
      <c r="D398" s="44">
        <v>100</v>
      </c>
      <c r="E398" s="205">
        <v>495</v>
      </c>
      <c r="F398" s="206">
        <f t="shared" si="26"/>
        <v>216.024659232991</v>
      </c>
      <c r="G398" s="207">
        <f t="shared" si="27"/>
        <v>216.024659232991</v>
      </c>
      <c r="H398" s="4">
        <v>395</v>
      </c>
      <c r="I398">
        <f t="shared" si="29"/>
        <v>-3</v>
      </c>
      <c r="N398" s="230">
        <v>495</v>
      </c>
      <c r="O398" s="103">
        <f t="shared" si="28"/>
        <v>150.762589120709</v>
      </c>
    </row>
    <row r="399" ht="16.5" spans="2:15">
      <c r="B399" s="203">
        <v>393</v>
      </c>
      <c r="C399" s="216" t="s">
        <v>439</v>
      </c>
      <c r="D399" s="44">
        <v>100</v>
      </c>
      <c r="E399" s="205">
        <v>494</v>
      </c>
      <c r="F399" s="206">
        <f t="shared" si="26"/>
        <v>215.508694713049</v>
      </c>
      <c r="G399" s="207">
        <f t="shared" si="27"/>
        <v>215.508694713049</v>
      </c>
      <c r="H399" s="4">
        <v>396</v>
      </c>
      <c r="I399">
        <f t="shared" si="29"/>
        <v>-3</v>
      </c>
      <c r="N399" s="230">
        <v>494</v>
      </c>
      <c r="O399" s="103">
        <f t="shared" si="28"/>
        <v>150.092146674126</v>
      </c>
    </row>
    <row r="400" ht="16.5" spans="2:15">
      <c r="B400" s="203">
        <v>394</v>
      </c>
      <c r="C400" s="216" t="s">
        <v>440</v>
      </c>
      <c r="D400" s="44">
        <v>100</v>
      </c>
      <c r="E400" s="205">
        <v>493</v>
      </c>
      <c r="F400" s="206">
        <f t="shared" si="26"/>
        <v>214.994240546296</v>
      </c>
      <c r="G400" s="207">
        <f t="shared" si="27"/>
        <v>214.994240546296</v>
      </c>
      <c r="H400" s="4">
        <v>397</v>
      </c>
      <c r="I400">
        <f t="shared" si="29"/>
        <v>-3</v>
      </c>
      <c r="N400" s="230">
        <v>493</v>
      </c>
      <c r="O400" s="103">
        <f t="shared" si="28"/>
        <v>149.423666775058</v>
      </c>
    </row>
    <row r="401" ht="16.5" spans="2:15">
      <c r="B401" s="203">
        <v>395</v>
      </c>
      <c r="C401" s="216" t="s">
        <v>441</v>
      </c>
      <c r="D401" s="44">
        <v>100</v>
      </c>
      <c r="E401" s="205">
        <v>492</v>
      </c>
      <c r="F401" s="206">
        <f t="shared" si="26"/>
        <v>214.481292635401</v>
      </c>
      <c r="G401" s="207">
        <f t="shared" si="27"/>
        <v>214.481292635401</v>
      </c>
      <c r="H401" s="4">
        <v>398</v>
      </c>
      <c r="I401">
        <f t="shared" si="29"/>
        <v>-3</v>
      </c>
      <c r="N401" s="230">
        <v>492</v>
      </c>
      <c r="O401" s="103">
        <f t="shared" si="28"/>
        <v>148.757144099451</v>
      </c>
    </row>
    <row r="402" ht="16.5" spans="2:15">
      <c r="B402" s="203">
        <v>396</v>
      </c>
      <c r="C402" s="216" t="s">
        <v>442</v>
      </c>
      <c r="D402" s="44">
        <v>100</v>
      </c>
      <c r="E402" s="205">
        <v>491</v>
      </c>
      <c r="F402" s="206">
        <f t="shared" si="26"/>
        <v>213.969846909773</v>
      </c>
      <c r="G402" s="207">
        <f t="shared" si="27"/>
        <v>213.969846909773</v>
      </c>
      <c r="H402" s="4">
        <v>399</v>
      </c>
      <c r="I402">
        <f t="shared" si="29"/>
        <v>-3</v>
      </c>
      <c r="N402" s="230">
        <v>491</v>
      </c>
      <c r="O402" s="103">
        <f t="shared" si="28"/>
        <v>148.092573357991</v>
      </c>
    </row>
    <row r="403" ht="16.5" spans="2:15">
      <c r="B403" s="203">
        <v>397</v>
      </c>
      <c r="C403" s="216" t="s">
        <v>443</v>
      </c>
      <c r="D403" s="44">
        <v>100</v>
      </c>
      <c r="E403" s="205">
        <v>490</v>
      </c>
      <c r="F403" s="206">
        <f t="shared" si="26"/>
        <v>213.459899325331</v>
      </c>
      <c r="G403" s="207">
        <f t="shared" si="27"/>
        <v>213.459899325331</v>
      </c>
      <c r="H403" s="4">
        <v>400</v>
      </c>
      <c r="I403">
        <f t="shared" si="29"/>
        <v>-3</v>
      </c>
      <c r="N403" s="230">
        <v>490</v>
      </c>
      <c r="O403" s="103">
        <f t="shared" si="28"/>
        <v>147.429949295814</v>
      </c>
    </row>
    <row r="404" ht="16.5" spans="2:15">
      <c r="B404" s="203">
        <v>398</v>
      </c>
      <c r="C404" s="216" t="s">
        <v>444</v>
      </c>
      <c r="D404" s="44">
        <v>100</v>
      </c>
      <c r="E404" s="205">
        <v>489</v>
      </c>
      <c r="F404" s="206">
        <f t="shared" si="26"/>
        <v>212.95144586428</v>
      </c>
      <c r="G404" s="207">
        <f t="shared" si="27"/>
        <v>212.95144586428</v>
      </c>
      <c r="H404" s="4">
        <v>401</v>
      </c>
      <c r="I404">
        <f t="shared" si="29"/>
        <v>-3</v>
      </c>
      <c r="N404" s="230">
        <v>489</v>
      </c>
      <c r="O404" s="103">
        <f t="shared" si="28"/>
        <v>146.769266692213</v>
      </c>
    </row>
    <row r="405" ht="16.5" spans="2:15">
      <c r="B405" s="203">
        <v>399</v>
      </c>
      <c r="C405" s="216" t="s">
        <v>445</v>
      </c>
      <c r="D405" s="44">
        <v>100</v>
      </c>
      <c r="E405" s="205">
        <v>488</v>
      </c>
      <c r="F405" s="206">
        <f t="shared" si="26"/>
        <v>212.444482534887</v>
      </c>
      <c r="G405" s="207">
        <f t="shared" si="27"/>
        <v>212.444482534887</v>
      </c>
      <c r="H405" s="4">
        <v>402</v>
      </c>
      <c r="I405">
        <f t="shared" si="29"/>
        <v>-3</v>
      </c>
      <c r="N405" s="230">
        <v>488</v>
      </c>
      <c r="O405" s="103">
        <f t="shared" si="28"/>
        <v>146.110520360344</v>
      </c>
    </row>
    <row r="406" ht="16.5" spans="2:15">
      <c r="B406" s="203">
        <v>400</v>
      </c>
      <c r="C406" s="216" t="s">
        <v>446</v>
      </c>
      <c r="D406" s="44">
        <v>100</v>
      </c>
      <c r="E406" s="205">
        <v>487</v>
      </c>
      <c r="F406" s="206">
        <f t="shared" si="26"/>
        <v>211.939005371264</v>
      </c>
      <c r="G406" s="207">
        <f t="shared" si="27"/>
        <v>211.939005371264</v>
      </c>
      <c r="H406" s="4">
        <v>403</v>
      </c>
      <c r="I406">
        <f t="shared" si="29"/>
        <v>-3</v>
      </c>
      <c r="N406" s="230">
        <v>487</v>
      </c>
      <c r="O406" s="103">
        <f t="shared" si="28"/>
        <v>145.453705146945</v>
      </c>
    </row>
    <row r="407" ht="16.5" spans="2:15">
      <c r="B407" s="203">
        <v>401</v>
      </c>
      <c r="C407" s="216" t="s">
        <v>447</v>
      </c>
      <c r="D407" s="44">
        <v>100</v>
      </c>
      <c r="E407" s="205">
        <v>486</v>
      </c>
      <c r="F407" s="206">
        <f t="shared" si="26"/>
        <v>211.435010433146</v>
      </c>
      <c r="G407" s="207">
        <f t="shared" si="27"/>
        <v>211.435010433146</v>
      </c>
      <c r="H407" s="4">
        <v>404</v>
      </c>
      <c r="I407">
        <f t="shared" si="29"/>
        <v>-3</v>
      </c>
      <c r="N407" s="230">
        <v>486</v>
      </c>
      <c r="O407" s="103">
        <f t="shared" si="28"/>
        <v>144.798815932052</v>
      </c>
    </row>
    <row r="408" ht="16.5" spans="2:15">
      <c r="B408" s="203">
        <v>402</v>
      </c>
      <c r="C408" s="216" t="s">
        <v>448</v>
      </c>
      <c r="D408" s="44">
        <v>100</v>
      </c>
      <c r="E408" s="205">
        <v>485</v>
      </c>
      <c r="F408" s="206">
        <f t="shared" si="26"/>
        <v>210.93249380568</v>
      </c>
      <c r="G408" s="207">
        <f t="shared" si="27"/>
        <v>210.93249380568</v>
      </c>
      <c r="H408" s="4">
        <v>405</v>
      </c>
      <c r="I408">
        <f t="shared" si="29"/>
        <v>-3</v>
      </c>
      <c r="N408" s="230">
        <v>485</v>
      </c>
      <c r="O408" s="103">
        <f t="shared" si="28"/>
        <v>144.145847628717</v>
      </c>
    </row>
    <row r="409" ht="16.5" spans="2:15">
      <c r="B409" s="203">
        <v>403</v>
      </c>
      <c r="C409" s="216" t="s">
        <v>449</v>
      </c>
      <c r="D409" s="44">
        <v>100</v>
      </c>
      <c r="E409" s="205">
        <v>484</v>
      </c>
      <c r="F409" s="206">
        <f t="shared" si="26"/>
        <v>210.431451599208</v>
      </c>
      <c r="G409" s="207">
        <f t="shared" si="27"/>
        <v>210.431451599208</v>
      </c>
      <c r="H409" s="4">
        <v>406</v>
      </c>
      <c r="I409">
        <f t="shared" si="29"/>
        <v>-3</v>
      </c>
      <c r="N409" s="230">
        <v>484</v>
      </c>
      <c r="O409" s="103">
        <f t="shared" si="28"/>
        <v>143.494795182733</v>
      </c>
    </row>
    <row r="410" ht="16.5" spans="2:15">
      <c r="B410" s="203">
        <v>404</v>
      </c>
      <c r="C410" s="216" t="s">
        <v>450</v>
      </c>
      <c r="D410" s="44">
        <v>100</v>
      </c>
      <c r="E410" s="205">
        <v>483</v>
      </c>
      <c r="F410" s="206">
        <f t="shared" si="26"/>
        <v>209.931879949059</v>
      </c>
      <c r="G410" s="207">
        <f t="shared" si="27"/>
        <v>209.931879949059</v>
      </c>
      <c r="H410" s="4">
        <v>407</v>
      </c>
      <c r="I410">
        <f t="shared" si="29"/>
        <v>-3</v>
      </c>
      <c r="N410" s="230">
        <v>483</v>
      </c>
      <c r="O410" s="103">
        <f t="shared" si="28"/>
        <v>142.845653572362</v>
      </c>
    </row>
    <row r="411" ht="16.5" spans="2:15">
      <c r="B411" s="203">
        <v>405</v>
      </c>
      <c r="C411" s="216" t="s">
        <v>451</v>
      </c>
      <c r="D411" s="44">
        <v>100</v>
      </c>
      <c r="E411" s="205">
        <v>482</v>
      </c>
      <c r="F411" s="206">
        <f t="shared" si="26"/>
        <v>209.433775015341</v>
      </c>
      <c r="G411" s="207">
        <f t="shared" si="27"/>
        <v>209.433775015341</v>
      </c>
      <c r="H411" s="4">
        <v>408</v>
      </c>
      <c r="I411">
        <f t="shared" si="29"/>
        <v>-3</v>
      </c>
      <c r="N411" s="230">
        <v>482</v>
      </c>
      <c r="O411" s="103">
        <f t="shared" si="28"/>
        <v>142.198417808061</v>
      </c>
    </row>
    <row r="412" ht="16.5" spans="2:15">
      <c r="B412" s="203">
        <v>406</v>
      </c>
      <c r="C412" s="216" t="s">
        <v>452</v>
      </c>
      <c r="D412" s="44">
        <v>100</v>
      </c>
      <c r="E412" s="205">
        <v>481</v>
      </c>
      <c r="F412" s="206">
        <f t="shared" ref="F412:F475" si="30">G412</f>
        <v>208.937132982735</v>
      </c>
      <c r="G412" s="207">
        <f t="shared" ref="G412:G475" si="31">O412*($P$91-$P$892)/($O$91-$O$892)+$P$892-$O$892*($P$91-$P$892)/($O$91-$O$892)</f>
        <v>208.937132982735</v>
      </c>
      <c r="H412" s="4">
        <v>409</v>
      </c>
      <c r="I412">
        <f t="shared" si="29"/>
        <v>-3</v>
      </c>
      <c r="N412" s="230">
        <v>481</v>
      </c>
      <c r="O412" s="103">
        <f t="shared" ref="O412:O475" si="32">-(($T$2^2-N412^2)^(1/2))+$T$2</f>
        <v>141.553082932215</v>
      </c>
    </row>
    <row r="413" ht="16.5" spans="2:15">
      <c r="B413" s="203">
        <v>407</v>
      </c>
      <c r="C413" s="216" t="s">
        <v>453</v>
      </c>
      <c r="D413" s="44">
        <v>100</v>
      </c>
      <c r="E413" s="205">
        <v>480</v>
      </c>
      <c r="F413" s="206">
        <f t="shared" si="30"/>
        <v>208.441950060287</v>
      </c>
      <c r="G413" s="207">
        <f t="shared" si="31"/>
        <v>208.441950060287</v>
      </c>
      <c r="H413" s="4">
        <v>410</v>
      </c>
      <c r="I413">
        <f t="shared" si="29"/>
        <v>-3</v>
      </c>
      <c r="N413" s="230">
        <v>480</v>
      </c>
      <c r="O413" s="103">
        <f t="shared" si="32"/>
        <v>140.909644018878</v>
      </c>
    </row>
    <row r="414" ht="16.5" spans="2:15">
      <c r="B414" s="203">
        <v>408</v>
      </c>
      <c r="C414" s="216" t="s">
        <v>454</v>
      </c>
      <c r="D414" s="44">
        <v>100</v>
      </c>
      <c r="E414" s="205">
        <v>479</v>
      </c>
      <c r="F414" s="206">
        <f t="shared" si="30"/>
        <v>207.948222481214</v>
      </c>
      <c r="G414" s="207">
        <f t="shared" si="31"/>
        <v>207.948222481214</v>
      </c>
      <c r="H414" s="4">
        <v>411</v>
      </c>
      <c r="I414">
        <f t="shared" si="29"/>
        <v>-3</v>
      </c>
      <c r="N414" s="230">
        <v>479</v>
      </c>
      <c r="O414" s="103">
        <f t="shared" si="32"/>
        <v>140.268096173501</v>
      </c>
    </row>
    <row r="415" spans="2:15">
      <c r="B415" s="203">
        <v>409</v>
      </c>
      <c r="C415" s="43" t="s">
        <v>455</v>
      </c>
      <c r="D415" s="44">
        <v>10</v>
      </c>
      <c r="E415" s="205">
        <v>478</v>
      </c>
      <c r="F415" s="206">
        <f t="shared" si="30"/>
        <v>207.455946502701</v>
      </c>
      <c r="G415" s="207">
        <f t="shared" si="31"/>
        <v>207.455946502701</v>
      </c>
      <c r="H415" s="4">
        <v>412</v>
      </c>
      <c r="I415">
        <f t="shared" si="29"/>
        <v>-3</v>
      </c>
      <c r="N415" s="230">
        <v>478</v>
      </c>
      <c r="O415" s="103">
        <f t="shared" si="32"/>
        <v>139.628434532685</v>
      </c>
    </row>
    <row r="416" spans="2:15">
      <c r="B416" s="203">
        <v>410</v>
      </c>
      <c r="C416" s="43" t="s">
        <v>456</v>
      </c>
      <c r="D416" s="44">
        <v>10</v>
      </c>
      <c r="E416" s="205">
        <v>477</v>
      </c>
      <c r="F416" s="206">
        <f t="shared" si="30"/>
        <v>206.9651184057</v>
      </c>
      <c r="G416" s="207">
        <f t="shared" si="31"/>
        <v>206.9651184057</v>
      </c>
      <c r="H416" s="4">
        <v>413</v>
      </c>
      <c r="I416">
        <f t="shared" si="29"/>
        <v>-3</v>
      </c>
      <c r="N416" s="230">
        <v>477</v>
      </c>
      <c r="O416" s="103">
        <f t="shared" si="32"/>
        <v>138.990654263914</v>
      </c>
    </row>
    <row r="417" spans="2:15">
      <c r="B417" s="203">
        <v>411</v>
      </c>
      <c r="C417" s="43" t="s">
        <v>457</v>
      </c>
      <c r="D417" s="44">
        <v>10</v>
      </c>
      <c r="E417" s="205">
        <v>476</v>
      </c>
      <c r="F417" s="206">
        <f t="shared" si="30"/>
        <v>206.475734494745</v>
      </c>
      <c r="G417" s="207">
        <f t="shared" si="31"/>
        <v>206.475734494745</v>
      </c>
      <c r="H417" s="4">
        <v>414</v>
      </c>
      <c r="I417">
        <f t="shared" si="29"/>
        <v>-3</v>
      </c>
      <c r="N417" s="230">
        <v>476</v>
      </c>
      <c r="O417" s="103">
        <f t="shared" si="32"/>
        <v>138.354750565309</v>
      </c>
    </row>
    <row r="418" spans="2:15">
      <c r="B418" s="203">
        <v>412</v>
      </c>
      <c r="C418" s="43" t="s">
        <v>458</v>
      </c>
      <c r="D418" s="44">
        <v>10</v>
      </c>
      <c r="E418" s="205">
        <v>475</v>
      </c>
      <c r="F418" s="206">
        <f t="shared" si="30"/>
        <v>205.987791097748</v>
      </c>
      <c r="G418" s="207">
        <f t="shared" si="31"/>
        <v>205.987791097748</v>
      </c>
      <c r="H418" s="4">
        <v>415</v>
      </c>
      <c r="I418">
        <f t="shared" si="29"/>
        <v>-3</v>
      </c>
      <c r="N418" s="230">
        <v>475</v>
      </c>
      <c r="O418" s="103">
        <f t="shared" si="32"/>
        <v>137.720718665376</v>
      </c>
    </row>
    <row r="419" spans="2:15">
      <c r="B419" s="203">
        <v>413</v>
      </c>
      <c r="C419" s="43" t="s">
        <v>459</v>
      </c>
      <c r="D419" s="44">
        <v>10</v>
      </c>
      <c r="E419" s="205">
        <v>474</v>
      </c>
      <c r="F419" s="206">
        <f t="shared" si="30"/>
        <v>205.501284565817</v>
      </c>
      <c r="G419" s="207">
        <f t="shared" si="31"/>
        <v>205.501284565817</v>
      </c>
      <c r="H419" s="4">
        <v>416</v>
      </c>
      <c r="I419">
        <f t="shared" si="29"/>
        <v>-3</v>
      </c>
      <c r="N419" s="230">
        <v>474</v>
      </c>
      <c r="O419" s="103">
        <f t="shared" si="32"/>
        <v>137.088553822756</v>
      </c>
    </row>
    <row r="420" spans="2:15">
      <c r="B420" s="203">
        <v>414</v>
      </c>
      <c r="C420" s="43" t="s">
        <v>460</v>
      </c>
      <c r="D420" s="44">
        <v>10</v>
      </c>
      <c r="E420" s="205">
        <v>473</v>
      </c>
      <c r="F420" s="206">
        <f t="shared" si="30"/>
        <v>205.016211273064</v>
      </c>
      <c r="G420" s="207">
        <f t="shared" si="31"/>
        <v>205.016211273064</v>
      </c>
      <c r="H420" s="4">
        <v>417</v>
      </c>
      <c r="I420">
        <f t="shared" si="29"/>
        <v>-3</v>
      </c>
      <c r="N420" s="230">
        <v>473</v>
      </c>
      <c r="O420" s="103">
        <f t="shared" si="32"/>
        <v>136.458251325983</v>
      </c>
    </row>
    <row r="421" spans="2:15">
      <c r="B421" s="203">
        <v>415</v>
      </c>
      <c r="C421" s="43" t="s">
        <v>461</v>
      </c>
      <c r="D421" s="44">
        <v>10</v>
      </c>
      <c r="E421" s="205">
        <v>472</v>
      </c>
      <c r="F421" s="206">
        <f t="shared" si="30"/>
        <v>204.532567616417</v>
      </c>
      <c r="G421" s="207">
        <f t="shared" si="31"/>
        <v>204.532567616417</v>
      </c>
      <c r="H421" s="4">
        <v>418</v>
      </c>
      <c r="I421">
        <f t="shared" si="29"/>
        <v>-3</v>
      </c>
      <c r="N421" s="230">
        <v>472</v>
      </c>
      <c r="O421" s="103">
        <f t="shared" si="32"/>
        <v>135.829806493238</v>
      </c>
    </row>
    <row r="422" spans="2:15">
      <c r="B422" s="203">
        <v>416</v>
      </c>
      <c r="C422" s="43" t="s">
        <v>462</v>
      </c>
      <c r="D422" s="44">
        <v>10</v>
      </c>
      <c r="E422" s="205">
        <v>471</v>
      </c>
      <c r="F422" s="206">
        <f t="shared" si="30"/>
        <v>204.050350015438</v>
      </c>
      <c r="G422" s="207">
        <f t="shared" si="31"/>
        <v>204.050350015438</v>
      </c>
      <c r="H422" s="4">
        <v>419</v>
      </c>
      <c r="I422">
        <f t="shared" si="29"/>
        <v>-3</v>
      </c>
      <c r="N422" s="230">
        <v>471</v>
      </c>
      <c r="O422" s="103">
        <f t="shared" si="32"/>
        <v>135.203214672114</v>
      </c>
    </row>
    <row r="423" spans="2:15">
      <c r="B423" s="203">
        <v>417</v>
      </c>
      <c r="C423" s="43" t="s">
        <v>463</v>
      </c>
      <c r="D423" s="44">
        <v>10</v>
      </c>
      <c r="E423" s="205">
        <v>470</v>
      </c>
      <c r="F423" s="206">
        <f t="shared" si="30"/>
        <v>203.56955491214</v>
      </c>
      <c r="G423" s="207">
        <f t="shared" si="31"/>
        <v>203.56955491214</v>
      </c>
      <c r="H423" s="4">
        <v>420</v>
      </c>
      <c r="I423">
        <f t="shared" si="29"/>
        <v>-3</v>
      </c>
      <c r="N423" s="230">
        <v>470</v>
      </c>
      <c r="O423" s="103">
        <f t="shared" si="32"/>
        <v>134.578471239373</v>
      </c>
    </row>
    <row r="424" spans="2:15">
      <c r="B424" s="203">
        <v>418</v>
      </c>
      <c r="C424" s="43" t="s">
        <v>464</v>
      </c>
      <c r="D424" s="44">
        <v>10</v>
      </c>
      <c r="E424" s="205">
        <v>469</v>
      </c>
      <c r="F424" s="206">
        <f t="shared" si="30"/>
        <v>203.090178770805</v>
      </c>
      <c r="G424" s="207">
        <f t="shared" si="31"/>
        <v>203.090178770805</v>
      </c>
      <c r="H424" s="4">
        <v>421</v>
      </c>
      <c r="I424">
        <f t="shared" si="29"/>
        <v>-3</v>
      </c>
      <c r="N424" s="230">
        <v>469</v>
      </c>
      <c r="O424" s="103">
        <f t="shared" si="32"/>
        <v>133.955571600718</v>
      </c>
    </row>
    <row r="425" spans="2:15">
      <c r="B425" s="203">
        <v>419</v>
      </c>
      <c r="C425" s="43" t="s">
        <v>465</v>
      </c>
      <c r="D425" s="44">
        <v>10</v>
      </c>
      <c r="E425" s="205">
        <v>468</v>
      </c>
      <c r="F425" s="206">
        <f t="shared" si="30"/>
        <v>202.612218077806</v>
      </c>
      <c r="G425" s="207">
        <f t="shared" si="31"/>
        <v>202.612218077806</v>
      </c>
      <c r="H425" s="4">
        <v>422</v>
      </c>
      <c r="I425">
        <f t="shared" si="29"/>
        <v>-3</v>
      </c>
      <c r="N425" s="230">
        <v>468</v>
      </c>
      <c r="O425" s="103">
        <f t="shared" si="32"/>
        <v>133.334511190554</v>
      </c>
    </row>
    <row r="426" spans="2:15">
      <c r="B426" s="203">
        <v>420</v>
      </c>
      <c r="C426" s="43" t="s">
        <v>466</v>
      </c>
      <c r="D426" s="44">
        <v>10</v>
      </c>
      <c r="E426" s="205">
        <v>467</v>
      </c>
      <c r="F426" s="206">
        <f t="shared" si="30"/>
        <v>202.135669341431</v>
      </c>
      <c r="G426" s="207">
        <f t="shared" si="31"/>
        <v>202.135669341431</v>
      </c>
      <c r="H426" s="4">
        <v>423</v>
      </c>
      <c r="I426">
        <f t="shared" si="29"/>
        <v>-3</v>
      </c>
      <c r="N426" s="230">
        <v>467</v>
      </c>
      <c r="O426" s="103">
        <f t="shared" si="32"/>
        <v>132.715285471763</v>
      </c>
    </row>
    <row r="427" spans="2:15">
      <c r="B427" s="203">
        <v>421</v>
      </c>
      <c r="C427" s="43" t="s">
        <v>467</v>
      </c>
      <c r="D427" s="44">
        <v>10</v>
      </c>
      <c r="E427" s="205">
        <v>466</v>
      </c>
      <c r="F427" s="206">
        <f t="shared" si="30"/>
        <v>201.660529091708</v>
      </c>
      <c r="G427" s="207">
        <f t="shared" si="31"/>
        <v>201.660529091708</v>
      </c>
      <c r="H427" s="4">
        <v>424</v>
      </c>
      <c r="I427">
        <f t="shared" si="29"/>
        <v>-3</v>
      </c>
      <c r="N427" s="230">
        <v>466</v>
      </c>
      <c r="O427" s="103">
        <f t="shared" si="32"/>
        <v>132.097889935476</v>
      </c>
    </row>
    <row r="428" spans="2:15">
      <c r="B428" s="203">
        <v>422</v>
      </c>
      <c r="C428" s="43" t="s">
        <v>468</v>
      </c>
      <c r="D428" s="44">
        <v>10</v>
      </c>
      <c r="E428" s="205">
        <v>465</v>
      </c>
      <c r="F428" s="206">
        <f t="shared" si="30"/>
        <v>201.18679388023</v>
      </c>
      <c r="G428" s="207">
        <f t="shared" si="31"/>
        <v>201.18679388023</v>
      </c>
      <c r="H428" s="4">
        <v>425</v>
      </c>
      <c r="I428">
        <f t="shared" si="29"/>
        <v>-3</v>
      </c>
      <c r="N428" s="230">
        <v>465</v>
      </c>
      <c r="O428" s="103">
        <f t="shared" si="32"/>
        <v>131.482320100845</v>
      </c>
    </row>
    <row r="429" spans="2:15">
      <c r="B429" s="203">
        <v>423</v>
      </c>
      <c r="C429" s="43" t="s">
        <v>469</v>
      </c>
      <c r="D429" s="44">
        <v>10</v>
      </c>
      <c r="E429" s="205">
        <v>464</v>
      </c>
      <c r="F429" s="206">
        <f t="shared" si="30"/>
        <v>200.714460279987</v>
      </c>
      <c r="G429" s="207">
        <f t="shared" si="31"/>
        <v>200.714460279987</v>
      </c>
      <c r="H429" s="4">
        <v>426</v>
      </c>
      <c r="I429">
        <f t="shared" si="29"/>
        <v>-3</v>
      </c>
      <c r="N429" s="230">
        <v>464</v>
      </c>
      <c r="O429" s="103">
        <f t="shared" si="32"/>
        <v>130.868571514826</v>
      </c>
    </row>
    <row r="430" spans="2:15">
      <c r="B430" s="203">
        <v>424</v>
      </c>
      <c r="C430" s="43" t="s">
        <v>470</v>
      </c>
      <c r="D430" s="44">
        <v>10</v>
      </c>
      <c r="E430" s="205">
        <v>463</v>
      </c>
      <c r="F430" s="206">
        <f t="shared" si="30"/>
        <v>200.243524885195</v>
      </c>
      <c r="G430" s="207">
        <f t="shared" si="31"/>
        <v>200.243524885195</v>
      </c>
      <c r="H430" s="4">
        <v>427</v>
      </c>
      <c r="I430">
        <f t="shared" si="29"/>
        <v>-3</v>
      </c>
      <c r="N430" s="230">
        <v>463</v>
      </c>
      <c r="O430" s="103">
        <f t="shared" si="32"/>
        <v>130.256639751954</v>
      </c>
    </row>
    <row r="431" spans="2:15">
      <c r="B431" s="203">
        <v>425</v>
      </c>
      <c r="C431" s="43" t="s">
        <v>471</v>
      </c>
      <c r="D431" s="44">
        <v>10</v>
      </c>
      <c r="E431" s="205">
        <v>462</v>
      </c>
      <c r="F431" s="206">
        <f t="shared" si="30"/>
        <v>199.773984311126</v>
      </c>
      <c r="G431" s="207">
        <f t="shared" si="31"/>
        <v>199.773984311126</v>
      </c>
      <c r="H431" s="4">
        <v>428</v>
      </c>
      <c r="I431">
        <f t="shared" si="29"/>
        <v>-3</v>
      </c>
      <c r="N431" s="230">
        <v>462</v>
      </c>
      <c r="O431" s="103">
        <f t="shared" si="32"/>
        <v>129.646520414128</v>
      </c>
    </row>
    <row r="432" spans="2:15">
      <c r="B432" s="203">
        <v>426</v>
      </c>
      <c r="C432" s="43" t="s">
        <v>472</v>
      </c>
      <c r="D432" s="44">
        <v>10</v>
      </c>
      <c r="E432" s="205">
        <v>461</v>
      </c>
      <c r="F432" s="206">
        <f t="shared" si="30"/>
        <v>199.305835193948</v>
      </c>
      <c r="G432" s="207">
        <f t="shared" si="31"/>
        <v>199.305835193948</v>
      </c>
      <c r="H432" s="4">
        <v>429</v>
      </c>
      <c r="I432">
        <f t="shared" si="29"/>
        <v>-3</v>
      </c>
      <c r="N432" s="230">
        <v>461</v>
      </c>
      <c r="O432" s="103">
        <f t="shared" si="32"/>
        <v>129.038209130394</v>
      </c>
    </row>
    <row r="433" spans="2:15">
      <c r="B433" s="203">
        <v>427</v>
      </c>
      <c r="C433" s="43" t="s">
        <v>473</v>
      </c>
      <c r="D433" s="44">
        <v>10</v>
      </c>
      <c r="E433" s="205">
        <v>460</v>
      </c>
      <c r="F433" s="206">
        <f t="shared" si="30"/>
        <v>198.839074190555</v>
      </c>
      <c r="G433" s="207">
        <f t="shared" si="31"/>
        <v>198.839074190555</v>
      </c>
      <c r="H433" s="4">
        <v>430</v>
      </c>
      <c r="I433">
        <f t="shared" si="29"/>
        <v>-3</v>
      </c>
      <c r="N433" s="230">
        <v>460</v>
      </c>
      <c r="O433" s="103">
        <f t="shared" si="32"/>
        <v>128.431701556733</v>
      </c>
    </row>
    <row r="434" spans="2:15">
      <c r="B434" s="203">
        <v>428</v>
      </c>
      <c r="C434" s="43" t="s">
        <v>474</v>
      </c>
      <c r="D434" s="44">
        <v>10</v>
      </c>
      <c r="E434" s="205">
        <v>459</v>
      </c>
      <c r="F434" s="206">
        <f t="shared" si="30"/>
        <v>198.373697978407</v>
      </c>
      <c r="G434" s="207">
        <f t="shared" si="31"/>
        <v>198.373697978407</v>
      </c>
      <c r="H434" s="4">
        <v>431</v>
      </c>
      <c r="I434">
        <f t="shared" si="29"/>
        <v>-3</v>
      </c>
      <c r="N434" s="230">
        <v>459</v>
      </c>
      <c r="O434" s="103">
        <f t="shared" si="32"/>
        <v>127.82699337585</v>
      </c>
    </row>
    <row r="435" spans="2:15">
      <c r="B435" s="203">
        <v>429</v>
      </c>
      <c r="C435" s="43" t="s">
        <v>475</v>
      </c>
      <c r="D435" s="44">
        <v>10</v>
      </c>
      <c r="E435" s="205">
        <v>458</v>
      </c>
      <c r="F435" s="206">
        <f t="shared" si="30"/>
        <v>197.909703255371</v>
      </c>
      <c r="G435" s="207">
        <f t="shared" si="31"/>
        <v>197.909703255371</v>
      </c>
      <c r="H435" s="4">
        <v>432</v>
      </c>
      <c r="I435">
        <f t="shared" si="29"/>
        <v>-3</v>
      </c>
      <c r="N435" s="230">
        <v>458</v>
      </c>
      <c r="O435" s="103">
        <f t="shared" si="32"/>
        <v>127.224080296964</v>
      </c>
    </row>
    <row r="436" spans="2:15">
      <c r="B436" s="203">
        <v>430</v>
      </c>
      <c r="C436" s="43" t="s">
        <v>476</v>
      </c>
      <c r="D436" s="44">
        <v>10</v>
      </c>
      <c r="E436" s="205">
        <v>457</v>
      </c>
      <c r="F436" s="206">
        <f t="shared" si="30"/>
        <v>197.44708673956</v>
      </c>
      <c r="G436" s="207">
        <f t="shared" si="31"/>
        <v>197.44708673956</v>
      </c>
      <c r="H436" s="4">
        <v>433</v>
      </c>
      <c r="I436">
        <f t="shared" si="29"/>
        <v>-3</v>
      </c>
      <c r="N436" s="230">
        <v>457</v>
      </c>
      <c r="O436" s="103">
        <f t="shared" si="32"/>
        <v>126.622958055603</v>
      </c>
    </row>
    <row r="437" spans="2:15">
      <c r="B437" s="203">
        <v>431</v>
      </c>
      <c r="C437" s="43" t="s">
        <v>477</v>
      </c>
      <c r="D437" s="44">
        <v>10</v>
      </c>
      <c r="E437" s="205">
        <v>456</v>
      </c>
      <c r="F437" s="206">
        <f t="shared" si="30"/>
        <v>196.985845169176</v>
      </c>
      <c r="G437" s="207">
        <f t="shared" si="31"/>
        <v>196.985845169176</v>
      </c>
      <c r="H437" s="4">
        <v>434</v>
      </c>
      <c r="I437">
        <f t="shared" si="29"/>
        <v>-3</v>
      </c>
      <c r="N437" s="230">
        <v>456</v>
      </c>
      <c r="O437" s="103">
        <f t="shared" si="32"/>
        <v>126.023622413398</v>
      </c>
    </row>
    <row r="438" spans="2:15">
      <c r="B438" s="203">
        <v>432</v>
      </c>
      <c r="C438" s="43" t="s">
        <v>478</v>
      </c>
      <c r="D438" s="44">
        <v>10</v>
      </c>
      <c r="E438" s="205">
        <v>455</v>
      </c>
      <c r="F438" s="206">
        <f t="shared" si="30"/>
        <v>196.525975302354</v>
      </c>
      <c r="G438" s="207">
        <f t="shared" si="31"/>
        <v>196.525975302354</v>
      </c>
      <c r="H438" s="4">
        <v>435</v>
      </c>
      <c r="I438">
        <f t="shared" si="29"/>
        <v>-3</v>
      </c>
      <c r="N438" s="230">
        <v>455</v>
      </c>
      <c r="O438" s="103">
        <f t="shared" si="32"/>
        <v>125.426069157882</v>
      </c>
    </row>
    <row r="439" spans="2:15">
      <c r="B439" s="203">
        <v>433</v>
      </c>
      <c r="C439" s="43" t="s">
        <v>479</v>
      </c>
      <c r="D439" s="44">
        <v>10</v>
      </c>
      <c r="E439" s="205">
        <v>454</v>
      </c>
      <c r="F439" s="206">
        <f t="shared" si="30"/>
        <v>196.067473917009</v>
      </c>
      <c r="G439" s="207">
        <f t="shared" si="31"/>
        <v>196.067473917009</v>
      </c>
      <c r="H439" s="4">
        <v>436</v>
      </c>
      <c r="I439">
        <f t="shared" si="29"/>
        <v>-3</v>
      </c>
      <c r="N439" s="230">
        <v>454</v>
      </c>
      <c r="O439" s="103">
        <f t="shared" si="32"/>
        <v>124.830294102288</v>
      </c>
    </row>
    <row r="440" spans="2:15">
      <c r="B440" s="203">
        <v>434</v>
      </c>
      <c r="C440" s="43" t="s">
        <v>480</v>
      </c>
      <c r="D440" s="44">
        <v>10</v>
      </c>
      <c r="E440" s="205">
        <v>453</v>
      </c>
      <c r="F440" s="206">
        <f t="shared" si="30"/>
        <v>195.610337810683</v>
      </c>
      <c r="G440" s="207">
        <f t="shared" si="31"/>
        <v>195.610337810683</v>
      </c>
      <c r="H440" s="4">
        <v>437</v>
      </c>
      <c r="I440">
        <f t="shared" si="29"/>
        <v>-3</v>
      </c>
      <c r="N440" s="230">
        <v>453</v>
      </c>
      <c r="O440" s="103">
        <f t="shared" si="32"/>
        <v>124.236293085355</v>
      </c>
    </row>
    <row r="441" spans="2:15">
      <c r="B441" s="203">
        <v>435</v>
      </c>
      <c r="C441" s="43" t="s">
        <v>481</v>
      </c>
      <c r="D441" s="44">
        <v>10</v>
      </c>
      <c r="E441" s="205">
        <v>452</v>
      </c>
      <c r="F441" s="206">
        <f t="shared" si="30"/>
        <v>195.154563800394</v>
      </c>
      <c r="G441" s="207">
        <f t="shared" si="31"/>
        <v>195.154563800394</v>
      </c>
      <c r="H441" s="4">
        <v>438</v>
      </c>
      <c r="I441">
        <f t="shared" si="29"/>
        <v>-3</v>
      </c>
      <c r="N441" s="230">
        <v>452</v>
      </c>
      <c r="O441" s="103">
        <f t="shared" si="32"/>
        <v>123.644061971126</v>
      </c>
    </row>
    <row r="442" spans="2:15">
      <c r="B442" s="203">
        <v>436</v>
      </c>
      <c r="C442" s="43" t="s">
        <v>482</v>
      </c>
      <c r="D442" s="44">
        <v>10</v>
      </c>
      <c r="E442" s="205">
        <v>451</v>
      </c>
      <c r="F442" s="206">
        <f t="shared" si="30"/>
        <v>194.700148722485</v>
      </c>
      <c r="G442" s="207">
        <f t="shared" si="31"/>
        <v>194.700148722485</v>
      </c>
      <c r="H442" s="4">
        <v>439</v>
      </c>
      <c r="I442">
        <f t="shared" si="29"/>
        <v>-3</v>
      </c>
      <c r="N442" s="230">
        <v>451</v>
      </c>
      <c r="O442" s="103">
        <f t="shared" si="32"/>
        <v>123.053596648759</v>
      </c>
    </row>
    <row r="443" spans="2:15">
      <c r="B443" s="203">
        <v>437</v>
      </c>
      <c r="C443" s="43" t="s">
        <v>483</v>
      </c>
      <c r="D443" s="44">
        <v>10</v>
      </c>
      <c r="E443" s="205">
        <v>450</v>
      </c>
      <c r="F443" s="206">
        <f t="shared" si="30"/>
        <v>194.247089432481</v>
      </c>
      <c r="G443" s="207">
        <f t="shared" si="31"/>
        <v>194.247089432481</v>
      </c>
      <c r="H443" s="4">
        <v>440</v>
      </c>
      <c r="I443">
        <f t="shared" si="29"/>
        <v>-3</v>
      </c>
      <c r="N443" s="230">
        <v>450</v>
      </c>
      <c r="O443" s="103">
        <f t="shared" si="32"/>
        <v>122.464893032331</v>
      </c>
    </row>
    <row r="444" spans="2:15">
      <c r="B444" s="203">
        <v>438</v>
      </c>
      <c r="C444" s="43" t="s">
        <v>484</v>
      </c>
      <c r="D444" s="44">
        <v>10</v>
      </c>
      <c r="E444" s="205">
        <v>449</v>
      </c>
      <c r="F444" s="206">
        <f t="shared" si="30"/>
        <v>193.795382804937</v>
      </c>
      <c r="G444" s="207">
        <f t="shared" si="31"/>
        <v>193.795382804937</v>
      </c>
      <c r="H444" s="4">
        <v>441</v>
      </c>
      <c r="I444">
        <f t="shared" si="29"/>
        <v>-3</v>
      </c>
      <c r="N444" s="230">
        <v>449</v>
      </c>
      <c r="O444" s="103">
        <f t="shared" si="32"/>
        <v>121.877947060653</v>
      </c>
    </row>
    <row r="445" spans="2:15">
      <c r="B445" s="203">
        <v>439</v>
      </c>
      <c r="C445" s="43" t="s">
        <v>485</v>
      </c>
      <c r="D445" s="44">
        <v>10</v>
      </c>
      <c r="E445" s="205">
        <v>448</v>
      </c>
      <c r="F445" s="206">
        <f t="shared" si="30"/>
        <v>193.345025733296</v>
      </c>
      <c r="G445" s="207">
        <f t="shared" si="31"/>
        <v>193.345025733296</v>
      </c>
      <c r="H445" s="4">
        <v>442</v>
      </c>
      <c r="I445">
        <f t="shared" si="29"/>
        <v>-3</v>
      </c>
      <c r="N445" s="230">
        <v>448</v>
      </c>
      <c r="O445" s="103">
        <f t="shared" si="32"/>
        <v>121.292754697075</v>
      </c>
    </row>
    <row r="446" spans="2:15">
      <c r="B446" s="203">
        <v>440</v>
      </c>
      <c r="C446" s="43" t="s">
        <v>486</v>
      </c>
      <c r="D446" s="44">
        <v>10</v>
      </c>
      <c r="E446" s="205">
        <v>447</v>
      </c>
      <c r="F446" s="206">
        <f t="shared" si="30"/>
        <v>192.896015129746</v>
      </c>
      <c r="G446" s="207">
        <f t="shared" si="31"/>
        <v>192.896015129746</v>
      </c>
      <c r="H446" s="4">
        <v>443</v>
      </c>
      <c r="I446">
        <f t="shared" si="29"/>
        <v>-3</v>
      </c>
      <c r="N446" s="230">
        <v>447</v>
      </c>
      <c r="O446" s="103">
        <f t="shared" si="32"/>
        <v>120.709311929305</v>
      </c>
    </row>
    <row r="447" spans="2:15">
      <c r="B447" s="203">
        <v>441</v>
      </c>
      <c r="C447" s="43" t="s">
        <v>487</v>
      </c>
      <c r="D447" s="44">
        <v>10</v>
      </c>
      <c r="E447" s="205">
        <v>446</v>
      </c>
      <c r="F447" s="206">
        <f t="shared" si="30"/>
        <v>192.448347925079</v>
      </c>
      <c r="G447" s="207">
        <f t="shared" si="31"/>
        <v>192.448347925079</v>
      </c>
      <c r="H447" s="4">
        <v>444</v>
      </c>
      <c r="I447">
        <f t="shared" si="29"/>
        <v>-3</v>
      </c>
      <c r="N447" s="230">
        <v>446</v>
      </c>
      <c r="O447" s="103">
        <f t="shared" si="32"/>
        <v>120.127614769225</v>
      </c>
    </row>
    <row r="448" spans="2:15">
      <c r="B448" s="203">
        <v>442</v>
      </c>
      <c r="C448" s="43" t="s">
        <v>488</v>
      </c>
      <c r="D448" s="44">
        <v>10</v>
      </c>
      <c r="E448" s="205">
        <v>445</v>
      </c>
      <c r="F448" s="206">
        <f t="shared" si="30"/>
        <v>192.002021068546</v>
      </c>
      <c r="G448" s="207">
        <f t="shared" si="31"/>
        <v>192.002021068546</v>
      </c>
      <c r="H448" s="4">
        <v>445</v>
      </c>
      <c r="I448">
        <f t="shared" si="29"/>
        <v>-3</v>
      </c>
      <c r="N448" s="230">
        <v>445</v>
      </c>
      <c r="O448" s="103">
        <f t="shared" si="32"/>
        <v>119.547659252703</v>
      </c>
    </row>
    <row r="449" spans="2:15">
      <c r="B449" s="203">
        <v>443</v>
      </c>
      <c r="C449" s="43" t="s">
        <v>489</v>
      </c>
      <c r="D449" s="44">
        <v>10</v>
      </c>
      <c r="E449" s="205">
        <v>444</v>
      </c>
      <c r="F449" s="206">
        <f t="shared" si="30"/>
        <v>191.557031527724</v>
      </c>
      <c r="G449" s="207">
        <f t="shared" si="31"/>
        <v>191.557031527724</v>
      </c>
      <c r="H449" s="4">
        <v>446</v>
      </c>
      <c r="I449">
        <f t="shared" si="29"/>
        <v>-3</v>
      </c>
      <c r="N449" s="230">
        <v>444</v>
      </c>
      <c r="O449" s="103">
        <f t="shared" si="32"/>
        <v>118.969441439418</v>
      </c>
    </row>
    <row r="450" spans="2:15">
      <c r="B450" s="203">
        <v>444</v>
      </c>
      <c r="C450" s="43" t="s">
        <v>490</v>
      </c>
      <c r="D450" s="44">
        <v>10</v>
      </c>
      <c r="E450" s="205">
        <v>443</v>
      </c>
      <c r="F450" s="206">
        <f t="shared" si="30"/>
        <v>191.113376288373</v>
      </c>
      <c r="G450" s="207">
        <f t="shared" si="31"/>
        <v>191.113376288373</v>
      </c>
      <c r="H450" s="4">
        <v>447</v>
      </c>
      <c r="I450">
        <f t="shared" si="29"/>
        <v>-3</v>
      </c>
      <c r="N450" s="230">
        <v>443</v>
      </c>
      <c r="O450" s="103">
        <f t="shared" si="32"/>
        <v>118.392957412681</v>
      </c>
    </row>
    <row r="451" spans="2:15">
      <c r="B451" s="203">
        <v>445</v>
      </c>
      <c r="C451" s="43" t="s">
        <v>491</v>
      </c>
      <c r="D451" s="44">
        <v>10</v>
      </c>
      <c r="E451" s="205">
        <v>442</v>
      </c>
      <c r="F451" s="206">
        <f t="shared" si="30"/>
        <v>190.671052354305</v>
      </c>
      <c r="G451" s="207">
        <f t="shared" si="31"/>
        <v>190.671052354305</v>
      </c>
      <c r="H451" s="4">
        <v>448</v>
      </c>
      <c r="I451">
        <f t="shared" si="29"/>
        <v>-3</v>
      </c>
      <c r="N451" s="230">
        <v>442</v>
      </c>
      <c r="O451" s="103">
        <f t="shared" si="32"/>
        <v>117.818203279252</v>
      </c>
    </row>
    <row r="452" spans="2:15">
      <c r="B452" s="203">
        <v>446</v>
      </c>
      <c r="C452" s="43" t="s">
        <v>492</v>
      </c>
      <c r="D452" s="44">
        <v>10</v>
      </c>
      <c r="E452" s="205">
        <v>441</v>
      </c>
      <c r="F452" s="206">
        <f t="shared" si="30"/>
        <v>190.230056747244</v>
      </c>
      <c r="G452" s="207">
        <f t="shared" si="31"/>
        <v>190.230056747244</v>
      </c>
      <c r="H452" s="4">
        <v>449</v>
      </c>
      <c r="I452">
        <f t="shared" ref="I452:I515" si="33">B452-H452</f>
        <v>-3</v>
      </c>
      <c r="N452" s="230">
        <v>441</v>
      </c>
      <c r="O452" s="103">
        <f t="shared" si="32"/>
        <v>117.245175169172</v>
      </c>
    </row>
    <row r="453" spans="2:15">
      <c r="B453" s="203">
        <v>447</v>
      </c>
      <c r="C453" s="43" t="s">
        <v>493</v>
      </c>
      <c r="D453" s="44">
        <v>10</v>
      </c>
      <c r="E453" s="205">
        <v>440</v>
      </c>
      <c r="F453" s="206">
        <f t="shared" si="30"/>
        <v>189.790386506697</v>
      </c>
      <c r="G453" s="207">
        <f t="shared" si="31"/>
        <v>189.790386506697</v>
      </c>
      <c r="H453" s="4">
        <v>450</v>
      </c>
      <c r="I453">
        <f t="shared" si="33"/>
        <v>-3</v>
      </c>
      <c r="N453" s="230">
        <v>440</v>
      </c>
      <c r="O453" s="103">
        <f t="shared" si="32"/>
        <v>116.673869235587</v>
      </c>
    </row>
    <row r="454" spans="2:15">
      <c r="B454" s="203">
        <v>448</v>
      </c>
      <c r="C454" s="43" t="s">
        <v>494</v>
      </c>
      <c r="D454" s="44">
        <v>10</v>
      </c>
      <c r="E454" s="205">
        <v>439</v>
      </c>
      <c r="F454" s="206">
        <f t="shared" si="30"/>
        <v>189.35203868982</v>
      </c>
      <c r="G454" s="207">
        <f t="shared" si="31"/>
        <v>189.35203868982</v>
      </c>
      <c r="H454" s="4">
        <v>451</v>
      </c>
      <c r="I454">
        <f t="shared" si="33"/>
        <v>-3</v>
      </c>
      <c r="N454" s="230">
        <v>439</v>
      </c>
      <c r="O454" s="103">
        <f t="shared" si="32"/>
        <v>116.104281654575</v>
      </c>
    </row>
    <row r="455" spans="2:15">
      <c r="B455" s="203">
        <v>449</v>
      </c>
      <c r="C455" s="43" t="s">
        <v>495</v>
      </c>
      <c r="D455" s="44">
        <v>10</v>
      </c>
      <c r="E455" s="205">
        <v>438</v>
      </c>
      <c r="F455" s="206">
        <f t="shared" si="30"/>
        <v>188.915010371285</v>
      </c>
      <c r="G455" s="207">
        <f t="shared" si="31"/>
        <v>188.915010371285</v>
      </c>
      <c r="H455" s="4">
        <v>452</v>
      </c>
      <c r="I455">
        <f t="shared" si="33"/>
        <v>-3</v>
      </c>
      <c r="N455" s="230">
        <v>438</v>
      </c>
      <c r="O455" s="103">
        <f t="shared" si="32"/>
        <v>115.536408624976</v>
      </c>
    </row>
    <row r="456" spans="2:15">
      <c r="B456" s="203">
        <v>450</v>
      </c>
      <c r="C456" s="43" t="s">
        <v>496</v>
      </c>
      <c r="D456" s="44">
        <v>10</v>
      </c>
      <c r="E456" s="205">
        <v>437</v>
      </c>
      <c r="F456" s="206">
        <f t="shared" si="30"/>
        <v>188.479298643155</v>
      </c>
      <c r="G456" s="207">
        <f t="shared" si="31"/>
        <v>188.479298643155</v>
      </c>
      <c r="H456" s="4">
        <v>453</v>
      </c>
      <c r="I456">
        <f t="shared" si="33"/>
        <v>-3</v>
      </c>
      <c r="N456" s="230">
        <v>437</v>
      </c>
      <c r="O456" s="103">
        <f t="shared" si="32"/>
        <v>114.970246368227</v>
      </c>
    </row>
    <row r="457" spans="2:15">
      <c r="B457" s="203">
        <v>451</v>
      </c>
      <c r="C457" s="43" t="s">
        <v>497</v>
      </c>
      <c r="D457" s="44">
        <v>10</v>
      </c>
      <c r="E457" s="205">
        <v>436</v>
      </c>
      <c r="F457" s="206">
        <f t="shared" si="30"/>
        <v>188.044900614752</v>
      </c>
      <c r="G457" s="207">
        <f t="shared" si="31"/>
        <v>188.044900614752</v>
      </c>
      <c r="H457" s="4">
        <v>454</v>
      </c>
      <c r="I457">
        <f t="shared" si="33"/>
        <v>-3</v>
      </c>
      <c r="N457" s="230">
        <v>436</v>
      </c>
      <c r="O457" s="103">
        <f t="shared" si="32"/>
        <v>114.405791128191</v>
      </c>
    </row>
    <row r="458" spans="2:15">
      <c r="B458" s="203">
        <v>452</v>
      </c>
      <c r="C458" s="43" t="s">
        <v>498</v>
      </c>
      <c r="D458" s="44">
        <v>10</v>
      </c>
      <c r="E458" s="205">
        <v>435</v>
      </c>
      <c r="F458" s="206">
        <f t="shared" si="30"/>
        <v>187.611813412532</v>
      </c>
      <c r="G458" s="207">
        <f t="shared" si="31"/>
        <v>187.611813412532</v>
      </c>
      <c r="H458" s="4">
        <v>455</v>
      </c>
      <c r="I458">
        <f t="shared" si="33"/>
        <v>-3</v>
      </c>
      <c r="N458" s="230">
        <v>435</v>
      </c>
      <c r="O458" s="103">
        <f t="shared" si="32"/>
        <v>113.843039170996</v>
      </c>
    </row>
    <row r="459" spans="2:15">
      <c r="B459" s="203">
        <v>453</v>
      </c>
      <c r="C459" s="43" t="s">
        <v>499</v>
      </c>
      <c r="D459" s="44">
        <v>10</v>
      </c>
      <c r="E459" s="205">
        <v>434</v>
      </c>
      <c r="F459" s="206">
        <f t="shared" si="30"/>
        <v>187.180034179959</v>
      </c>
      <c r="G459" s="207">
        <f t="shared" si="31"/>
        <v>187.180034179959</v>
      </c>
      <c r="H459" s="4">
        <v>456</v>
      </c>
      <c r="I459">
        <f t="shared" si="33"/>
        <v>-3</v>
      </c>
      <c r="N459" s="230">
        <v>434</v>
      </c>
      <c r="O459" s="103">
        <f t="shared" si="32"/>
        <v>113.281986784869</v>
      </c>
    </row>
    <row r="460" spans="2:15">
      <c r="B460" s="203">
        <v>454</v>
      </c>
      <c r="C460" s="43" t="s">
        <v>500</v>
      </c>
      <c r="D460" s="44">
        <v>10</v>
      </c>
      <c r="E460" s="205">
        <v>433</v>
      </c>
      <c r="F460" s="206">
        <f t="shared" si="30"/>
        <v>186.74956007738</v>
      </c>
      <c r="G460" s="207">
        <f t="shared" si="31"/>
        <v>186.74956007738</v>
      </c>
      <c r="H460" s="4">
        <v>457</v>
      </c>
      <c r="I460">
        <f t="shared" si="33"/>
        <v>-3</v>
      </c>
      <c r="N460" s="230">
        <v>433</v>
      </c>
      <c r="O460" s="103">
        <f t="shared" si="32"/>
        <v>112.722630279975</v>
      </c>
    </row>
    <row r="461" spans="2:15">
      <c r="B461" s="203">
        <v>455</v>
      </c>
      <c r="C461" s="43" t="s">
        <v>501</v>
      </c>
      <c r="D461" s="44">
        <v>10</v>
      </c>
      <c r="E461" s="205">
        <v>432</v>
      </c>
      <c r="F461" s="206">
        <f t="shared" si="30"/>
        <v>186.320388281903</v>
      </c>
      <c r="G461" s="207">
        <f t="shared" si="31"/>
        <v>186.320388281903</v>
      </c>
      <c r="H461" s="4">
        <v>458</v>
      </c>
      <c r="I461">
        <f t="shared" si="33"/>
        <v>-3</v>
      </c>
      <c r="N461" s="230">
        <v>432</v>
      </c>
      <c r="O461" s="103">
        <f t="shared" si="32"/>
        <v>112.164965988259</v>
      </c>
    </row>
    <row r="462" spans="2:15">
      <c r="B462" s="203">
        <v>456</v>
      </c>
      <c r="C462" s="43" t="s">
        <v>502</v>
      </c>
      <c r="D462" s="44">
        <v>10</v>
      </c>
      <c r="E462" s="205">
        <v>431</v>
      </c>
      <c r="F462" s="206">
        <f t="shared" si="30"/>
        <v>185.892515987273</v>
      </c>
      <c r="G462" s="207">
        <f t="shared" si="31"/>
        <v>185.892515987273</v>
      </c>
      <c r="H462" s="4">
        <v>459</v>
      </c>
      <c r="I462">
        <f t="shared" si="33"/>
        <v>-3</v>
      </c>
      <c r="N462" s="230">
        <v>431</v>
      </c>
      <c r="O462" s="103">
        <f t="shared" si="32"/>
        <v>111.608990263282</v>
      </c>
    </row>
    <row r="463" spans="2:15">
      <c r="B463" s="203">
        <v>457</v>
      </c>
      <c r="C463" s="43" t="s">
        <v>503</v>
      </c>
      <c r="D463" s="44">
        <v>10</v>
      </c>
      <c r="E463" s="205">
        <v>430</v>
      </c>
      <c r="F463" s="206">
        <f t="shared" si="30"/>
        <v>185.465940403755</v>
      </c>
      <c r="G463" s="207">
        <f t="shared" si="31"/>
        <v>185.465940403755</v>
      </c>
      <c r="H463" s="4">
        <v>460</v>
      </c>
      <c r="I463">
        <f t="shared" si="33"/>
        <v>-3</v>
      </c>
      <c r="N463" s="230">
        <v>430</v>
      </c>
      <c r="O463" s="103">
        <f t="shared" si="32"/>
        <v>111.054699480073</v>
      </c>
    </row>
    <row r="464" spans="2:15">
      <c r="B464" s="203">
        <v>458</v>
      </c>
      <c r="C464" s="43" t="s">
        <v>504</v>
      </c>
      <c r="D464" s="44">
        <v>10</v>
      </c>
      <c r="E464" s="205">
        <v>429</v>
      </c>
      <c r="F464" s="206">
        <f t="shared" si="30"/>
        <v>185.040658758009</v>
      </c>
      <c r="G464" s="207">
        <f t="shared" si="31"/>
        <v>185.040658758009</v>
      </c>
      <c r="H464" s="4">
        <v>461</v>
      </c>
      <c r="I464">
        <f t="shared" si="33"/>
        <v>-3</v>
      </c>
      <c r="N464" s="230">
        <v>429</v>
      </c>
      <c r="O464" s="103">
        <f t="shared" si="32"/>
        <v>110.502090034964</v>
      </c>
    </row>
    <row r="465" spans="2:15">
      <c r="B465" s="203">
        <v>459</v>
      </c>
      <c r="C465" s="43" t="s">
        <v>505</v>
      </c>
      <c r="D465" s="44">
        <v>10</v>
      </c>
      <c r="E465" s="205">
        <v>428</v>
      </c>
      <c r="F465" s="206">
        <f t="shared" si="30"/>
        <v>184.616668292976</v>
      </c>
      <c r="G465" s="207">
        <f t="shared" si="31"/>
        <v>184.616668292976</v>
      </c>
      <c r="H465" s="4">
        <v>462</v>
      </c>
      <c r="I465">
        <f t="shared" si="33"/>
        <v>-3</v>
      </c>
      <c r="N465" s="230">
        <v>428</v>
      </c>
      <c r="O465" s="103">
        <f t="shared" si="32"/>
        <v>109.951158345442</v>
      </c>
    </row>
    <row r="466" spans="2:15">
      <c r="B466" s="203">
        <v>460</v>
      </c>
      <c r="C466" s="43" t="s">
        <v>506</v>
      </c>
      <c r="D466" s="44">
        <v>10</v>
      </c>
      <c r="E466" s="205">
        <v>427</v>
      </c>
      <c r="F466" s="206">
        <f t="shared" si="30"/>
        <v>184.193966267759</v>
      </c>
      <c r="G466" s="207">
        <f t="shared" si="31"/>
        <v>184.193966267759</v>
      </c>
      <c r="H466" s="4">
        <v>463</v>
      </c>
      <c r="I466">
        <f t="shared" si="33"/>
        <v>-3</v>
      </c>
      <c r="N466" s="230">
        <v>427</v>
      </c>
      <c r="O466" s="103">
        <f t="shared" si="32"/>
        <v>109.401900849996</v>
      </c>
    </row>
    <row r="467" spans="2:15">
      <c r="B467" s="203">
        <v>461</v>
      </c>
      <c r="C467" s="43" t="s">
        <v>507</v>
      </c>
      <c r="D467" s="44">
        <v>10</v>
      </c>
      <c r="E467" s="205">
        <v>426</v>
      </c>
      <c r="F467" s="206">
        <f t="shared" si="30"/>
        <v>183.772549957508</v>
      </c>
      <c r="G467" s="207">
        <f t="shared" si="31"/>
        <v>183.772549957508</v>
      </c>
      <c r="H467" s="4">
        <v>464</v>
      </c>
      <c r="I467">
        <f t="shared" si="33"/>
        <v>-3</v>
      </c>
      <c r="N467" s="230">
        <v>426</v>
      </c>
      <c r="O467" s="103">
        <f t="shared" si="32"/>
        <v>108.854314007964</v>
      </c>
    </row>
    <row r="468" spans="2:15">
      <c r="B468" s="203">
        <v>462</v>
      </c>
      <c r="C468" s="43" t="s">
        <v>508</v>
      </c>
      <c r="D468" s="44">
        <v>10</v>
      </c>
      <c r="E468" s="205">
        <v>425</v>
      </c>
      <c r="F468" s="206">
        <f t="shared" si="30"/>
        <v>183.352416653302</v>
      </c>
      <c r="G468" s="207">
        <f t="shared" si="31"/>
        <v>183.352416653302</v>
      </c>
      <c r="H468" s="4">
        <v>465</v>
      </c>
      <c r="I468">
        <f t="shared" si="33"/>
        <v>-3</v>
      </c>
      <c r="N468" s="230">
        <v>425</v>
      </c>
      <c r="O468" s="103">
        <f t="shared" si="32"/>
        <v>108.308394299387</v>
      </c>
    </row>
    <row r="469" spans="2:15">
      <c r="B469" s="203">
        <v>463</v>
      </c>
      <c r="C469" s="43" t="s">
        <v>509</v>
      </c>
      <c r="D469" s="44">
        <v>10</v>
      </c>
      <c r="E469" s="205">
        <v>424</v>
      </c>
      <c r="F469" s="206">
        <f t="shared" si="30"/>
        <v>182.933563662041</v>
      </c>
      <c r="G469" s="207">
        <f t="shared" si="31"/>
        <v>182.933563662041</v>
      </c>
      <c r="H469" s="4">
        <v>466</v>
      </c>
      <c r="I469">
        <f t="shared" si="33"/>
        <v>-3</v>
      </c>
      <c r="N469" s="230">
        <v>424</v>
      </c>
      <c r="O469" s="103">
        <f t="shared" si="32"/>
        <v>107.764138224857</v>
      </c>
    </row>
    <row r="470" spans="2:15">
      <c r="B470" s="203">
        <v>464</v>
      </c>
      <c r="C470" s="43" t="s">
        <v>510</v>
      </c>
      <c r="D470" s="44">
        <v>10</v>
      </c>
      <c r="E470" s="205">
        <v>423</v>
      </c>
      <c r="F470" s="206">
        <f t="shared" si="30"/>
        <v>182.515988306325</v>
      </c>
      <c r="G470" s="207">
        <f t="shared" si="31"/>
        <v>182.515988306325</v>
      </c>
      <c r="H470" s="4">
        <v>467</v>
      </c>
      <c r="I470">
        <f t="shared" si="33"/>
        <v>-3</v>
      </c>
      <c r="N470" s="230">
        <v>423</v>
      </c>
      <c r="O470" s="103">
        <f t="shared" si="32"/>
        <v>107.221542305373</v>
      </c>
    </row>
    <row r="471" spans="2:15">
      <c r="B471" s="203">
        <v>465</v>
      </c>
      <c r="C471" s="43" t="s">
        <v>511</v>
      </c>
      <c r="D471" s="44">
        <v>10</v>
      </c>
      <c r="E471" s="205">
        <v>422</v>
      </c>
      <c r="F471" s="206">
        <f t="shared" si="30"/>
        <v>182.099687924352</v>
      </c>
      <c r="G471" s="207">
        <f t="shared" si="31"/>
        <v>182.099687924352</v>
      </c>
      <c r="H471" s="4">
        <v>468</v>
      </c>
      <c r="I471">
        <f t="shared" si="33"/>
        <v>-3</v>
      </c>
      <c r="N471" s="230">
        <v>422</v>
      </c>
      <c r="O471" s="103">
        <f t="shared" si="32"/>
        <v>106.680603082197</v>
      </c>
    </row>
    <row r="472" spans="2:15">
      <c r="B472" s="203">
        <v>466</v>
      </c>
      <c r="C472" s="43" t="s">
        <v>512</v>
      </c>
      <c r="D472" s="44">
        <v>10</v>
      </c>
      <c r="E472" s="205">
        <v>421</v>
      </c>
      <c r="F472" s="206">
        <f t="shared" si="30"/>
        <v>181.684659869798</v>
      </c>
      <c r="G472" s="207">
        <f t="shared" si="31"/>
        <v>181.684659869798</v>
      </c>
      <c r="H472" s="4">
        <v>469</v>
      </c>
      <c r="I472">
        <f t="shared" si="33"/>
        <v>-3</v>
      </c>
      <c r="N472" s="230">
        <v>421</v>
      </c>
      <c r="O472" s="103">
        <f t="shared" si="32"/>
        <v>106.141317116706</v>
      </c>
    </row>
    <row r="473" spans="2:15">
      <c r="B473" s="203">
        <v>467</v>
      </c>
      <c r="C473" s="43" t="s">
        <v>513</v>
      </c>
      <c r="D473" s="44">
        <v>10</v>
      </c>
      <c r="E473" s="205">
        <v>420</v>
      </c>
      <c r="F473" s="206">
        <f t="shared" si="30"/>
        <v>181.270901511714</v>
      </c>
      <c r="G473" s="207">
        <f t="shared" si="31"/>
        <v>181.270901511714</v>
      </c>
      <c r="H473" s="4">
        <v>470</v>
      </c>
      <c r="I473">
        <f t="shared" si="33"/>
        <v>-3</v>
      </c>
      <c r="N473" s="230">
        <v>420</v>
      </c>
      <c r="O473" s="103">
        <f t="shared" si="32"/>
        <v>105.603680990254</v>
      </c>
    </row>
    <row r="474" spans="2:15">
      <c r="B474" s="203">
        <v>468</v>
      </c>
      <c r="C474" s="43" t="s">
        <v>514</v>
      </c>
      <c r="D474" s="44">
        <v>10</v>
      </c>
      <c r="E474" s="205">
        <v>419</v>
      </c>
      <c r="F474" s="206">
        <f t="shared" si="30"/>
        <v>180.858410234417</v>
      </c>
      <c r="G474" s="207">
        <f t="shared" si="31"/>
        <v>180.858410234417</v>
      </c>
      <c r="H474" s="4">
        <v>471</v>
      </c>
      <c r="I474">
        <f t="shared" si="33"/>
        <v>-3</v>
      </c>
      <c r="N474" s="230">
        <v>419</v>
      </c>
      <c r="O474" s="103">
        <f t="shared" si="32"/>
        <v>105.067691304031</v>
      </c>
    </row>
    <row r="475" spans="2:15">
      <c r="B475" s="203">
        <v>469</v>
      </c>
      <c r="C475" s="43" t="s">
        <v>515</v>
      </c>
      <c r="D475" s="44">
        <v>10</v>
      </c>
      <c r="E475" s="205">
        <v>418</v>
      </c>
      <c r="F475" s="206">
        <f t="shared" si="30"/>
        <v>180.447183437377</v>
      </c>
      <c r="G475" s="207">
        <f t="shared" si="31"/>
        <v>180.447183437377</v>
      </c>
      <c r="H475" s="4">
        <v>472</v>
      </c>
      <c r="I475">
        <f t="shared" si="33"/>
        <v>-3</v>
      </c>
      <c r="N475" s="230">
        <v>418</v>
      </c>
      <c r="O475" s="103">
        <f t="shared" si="32"/>
        <v>104.53334467892</v>
      </c>
    </row>
    <row r="476" spans="2:15">
      <c r="B476" s="203">
        <v>470</v>
      </c>
      <c r="C476" s="43" t="s">
        <v>516</v>
      </c>
      <c r="D476" s="44">
        <v>10</v>
      </c>
      <c r="E476" s="205">
        <v>417</v>
      </c>
      <c r="F476" s="206">
        <f t="shared" ref="F476:F539" si="34">G476</f>
        <v>180.037218535119</v>
      </c>
      <c r="G476" s="207">
        <f t="shared" ref="G476:G539" si="35">O476*($P$91-$P$892)/($O$91-$O$892)+$P$892-$O$892*($P$91-$P$892)/($O$91-$O$892)</f>
        <v>180.037218535119</v>
      </c>
      <c r="H476" s="4">
        <v>473</v>
      </c>
      <c r="I476">
        <f t="shared" si="33"/>
        <v>-3</v>
      </c>
      <c r="N476" s="230">
        <v>417</v>
      </c>
      <c r="O476" s="103">
        <f t="shared" ref="O476:O539" si="36">-(($T$2^2-N476^2)^(1/2))+$T$2</f>
        <v>104.000637755361</v>
      </c>
    </row>
    <row r="477" spans="2:15">
      <c r="B477" s="203">
        <v>471</v>
      </c>
      <c r="C477" s="43" t="s">
        <v>517</v>
      </c>
      <c r="D477" s="44">
        <v>10</v>
      </c>
      <c r="E477" s="205">
        <v>416</v>
      </c>
      <c r="F477" s="206">
        <f t="shared" si="34"/>
        <v>179.62851295711</v>
      </c>
      <c r="G477" s="207">
        <f t="shared" si="35"/>
        <v>179.62851295711</v>
      </c>
      <c r="H477" s="4">
        <v>474</v>
      </c>
      <c r="I477">
        <f t="shared" si="33"/>
        <v>-3</v>
      </c>
      <c r="N477" s="230">
        <v>416</v>
      </c>
      <c r="O477" s="103">
        <f t="shared" si="36"/>
        <v>103.469567193216</v>
      </c>
    </row>
    <row r="478" spans="2:15">
      <c r="B478" s="203">
        <v>472</v>
      </c>
      <c r="C478" s="43" t="s">
        <v>518</v>
      </c>
      <c r="D478" s="44">
        <v>10</v>
      </c>
      <c r="E478" s="205">
        <v>415</v>
      </c>
      <c r="F478" s="206">
        <f t="shared" si="34"/>
        <v>179.22106414766</v>
      </c>
      <c r="G478" s="207">
        <f t="shared" si="35"/>
        <v>179.22106414766</v>
      </c>
      <c r="H478" s="4">
        <v>475</v>
      </c>
      <c r="I478">
        <f t="shared" si="33"/>
        <v>-3</v>
      </c>
      <c r="N478" s="230">
        <v>415</v>
      </c>
      <c r="O478" s="103">
        <f t="shared" si="36"/>
        <v>102.940129671628</v>
      </c>
    </row>
    <row r="479" spans="2:15">
      <c r="B479" s="203">
        <v>473</v>
      </c>
      <c r="C479" s="43" t="s">
        <v>519</v>
      </c>
      <c r="D479" s="44">
        <v>10</v>
      </c>
      <c r="E479" s="205">
        <v>414</v>
      </c>
      <c r="F479" s="206">
        <f t="shared" si="34"/>
        <v>178.814869565816</v>
      </c>
      <c r="G479" s="207">
        <f t="shared" si="35"/>
        <v>178.814869565816</v>
      </c>
      <c r="H479" s="4">
        <v>476</v>
      </c>
      <c r="I479">
        <f t="shared" si="33"/>
        <v>-3</v>
      </c>
      <c r="N479" s="230">
        <v>414</v>
      </c>
      <c r="O479" s="103">
        <f t="shared" si="36"/>
        <v>102.412321888893</v>
      </c>
    </row>
    <row r="480" spans="2:15">
      <c r="B480" s="203">
        <v>474</v>
      </c>
      <c r="C480" s="43" t="s">
        <v>520</v>
      </c>
      <c r="D480" s="44">
        <v>10</v>
      </c>
      <c r="E480" s="205">
        <v>413</v>
      </c>
      <c r="F480" s="206">
        <f t="shared" si="34"/>
        <v>178.409926685261</v>
      </c>
      <c r="G480" s="207">
        <f t="shared" si="35"/>
        <v>178.409926685261</v>
      </c>
      <c r="H480" s="4">
        <v>477</v>
      </c>
      <c r="I480">
        <f t="shared" si="33"/>
        <v>-3</v>
      </c>
      <c r="N480" s="230">
        <v>413</v>
      </c>
      <c r="O480" s="103">
        <f t="shared" si="36"/>
        <v>101.886140562323</v>
      </c>
    </row>
    <row r="481" spans="2:15">
      <c r="B481" s="203">
        <v>475</v>
      </c>
      <c r="C481" s="43" t="s">
        <v>521</v>
      </c>
      <c r="D481" s="44">
        <v>10</v>
      </c>
      <c r="E481" s="205">
        <v>412</v>
      </c>
      <c r="F481" s="206">
        <f t="shared" si="34"/>
        <v>178.00623299421</v>
      </c>
      <c r="G481" s="207">
        <f t="shared" si="35"/>
        <v>178.00623299421</v>
      </c>
      <c r="H481" s="4">
        <v>478</v>
      </c>
      <c r="I481">
        <f t="shared" si="33"/>
        <v>-3</v>
      </c>
      <c r="N481" s="230">
        <v>412</v>
      </c>
      <c r="O481" s="103">
        <f t="shared" si="36"/>
        <v>101.361582428115</v>
      </c>
    </row>
    <row r="482" spans="2:15">
      <c r="B482" s="203">
        <v>476</v>
      </c>
      <c r="C482" s="43" t="s">
        <v>522</v>
      </c>
      <c r="D482" s="44">
        <v>10</v>
      </c>
      <c r="E482" s="205">
        <v>411</v>
      </c>
      <c r="F482" s="206">
        <f t="shared" si="34"/>
        <v>177.603785995314</v>
      </c>
      <c r="G482" s="207">
        <f t="shared" si="35"/>
        <v>177.603785995314</v>
      </c>
      <c r="H482" s="4">
        <v>479</v>
      </c>
      <c r="I482">
        <f t="shared" si="33"/>
        <v>-3</v>
      </c>
      <c r="N482" s="230">
        <v>411</v>
      </c>
      <c r="O482" s="103">
        <f t="shared" si="36"/>
        <v>100.83864424122</v>
      </c>
    </row>
    <row r="483" spans="2:15">
      <c r="B483" s="203">
        <v>477</v>
      </c>
      <c r="C483" s="43" t="s">
        <v>523</v>
      </c>
      <c r="D483" s="44">
        <v>10</v>
      </c>
      <c r="E483" s="205">
        <v>410</v>
      </c>
      <c r="F483" s="206">
        <f t="shared" si="34"/>
        <v>177.202583205556</v>
      </c>
      <c r="G483" s="207">
        <f t="shared" si="35"/>
        <v>177.202583205556</v>
      </c>
      <c r="H483" s="4">
        <v>480</v>
      </c>
      <c r="I483">
        <f t="shared" si="33"/>
        <v>-3</v>
      </c>
      <c r="N483" s="230">
        <v>410</v>
      </c>
      <c r="O483" s="103">
        <f t="shared" si="36"/>
        <v>100.317322775218</v>
      </c>
    </row>
    <row r="484" spans="2:15">
      <c r="B484" s="203">
        <v>478</v>
      </c>
      <c r="C484" s="43" t="s">
        <v>524</v>
      </c>
      <c r="D484" s="44">
        <v>10</v>
      </c>
      <c r="E484" s="205">
        <v>409</v>
      </c>
      <c r="F484" s="206">
        <f t="shared" si="34"/>
        <v>176.802622156156</v>
      </c>
      <c r="G484" s="207">
        <f t="shared" si="35"/>
        <v>176.802622156156</v>
      </c>
      <c r="H484" s="4">
        <v>481</v>
      </c>
      <c r="I484">
        <f t="shared" si="33"/>
        <v>-3</v>
      </c>
      <c r="N484" s="230">
        <v>409</v>
      </c>
      <c r="O484" s="103">
        <f t="shared" si="36"/>
        <v>99.7976148221828</v>
      </c>
    </row>
    <row r="485" spans="2:15">
      <c r="B485" s="203">
        <v>479</v>
      </c>
      <c r="C485" s="43" t="s">
        <v>525</v>
      </c>
      <c r="D485" s="44">
        <v>10</v>
      </c>
      <c r="E485" s="205">
        <v>408</v>
      </c>
      <c r="F485" s="206">
        <f t="shared" si="34"/>
        <v>176.403900392472</v>
      </c>
      <c r="G485" s="207">
        <f t="shared" si="35"/>
        <v>176.403900392472</v>
      </c>
      <c r="H485" s="4">
        <v>482</v>
      </c>
      <c r="I485">
        <f t="shared" si="33"/>
        <v>-3</v>
      </c>
      <c r="N485" s="230">
        <v>408</v>
      </c>
      <c r="O485" s="103">
        <f t="shared" si="36"/>
        <v>99.2795171925608</v>
      </c>
    </row>
    <row r="486" spans="2:15">
      <c r="B486" s="203">
        <v>480</v>
      </c>
      <c r="C486" s="43" t="s">
        <v>526</v>
      </c>
      <c r="D486" s="44">
        <v>10</v>
      </c>
      <c r="E486" s="205">
        <v>407</v>
      </c>
      <c r="F486" s="206">
        <f t="shared" si="34"/>
        <v>176.0064154739</v>
      </c>
      <c r="G486" s="207">
        <f t="shared" si="35"/>
        <v>176.0064154739</v>
      </c>
      <c r="H486" s="4">
        <v>483</v>
      </c>
      <c r="I486">
        <f t="shared" si="33"/>
        <v>-3</v>
      </c>
      <c r="N486" s="230">
        <v>407</v>
      </c>
      <c r="O486" s="103">
        <f t="shared" si="36"/>
        <v>98.763026715043</v>
      </c>
    </row>
    <row r="487" spans="2:15">
      <c r="B487" s="203">
        <v>481</v>
      </c>
      <c r="C487" s="43" t="s">
        <v>527</v>
      </c>
      <c r="D487" s="44">
        <v>10</v>
      </c>
      <c r="E487" s="205">
        <v>406</v>
      </c>
      <c r="F487" s="206">
        <f t="shared" si="34"/>
        <v>175.610164973787</v>
      </c>
      <c r="G487" s="207">
        <f t="shared" si="35"/>
        <v>175.610164973787</v>
      </c>
      <c r="H487" s="4">
        <v>484</v>
      </c>
      <c r="I487">
        <f t="shared" si="33"/>
        <v>-3</v>
      </c>
      <c r="N487" s="230">
        <v>406</v>
      </c>
      <c r="O487" s="103">
        <f t="shared" si="36"/>
        <v>98.2481402364411</v>
      </c>
    </row>
    <row r="488" spans="2:15">
      <c r="B488" s="203">
        <v>482</v>
      </c>
      <c r="C488" s="43" t="s">
        <v>528</v>
      </c>
      <c r="D488" s="44">
        <v>10</v>
      </c>
      <c r="E488" s="205">
        <v>405</v>
      </c>
      <c r="F488" s="206">
        <f t="shared" si="34"/>
        <v>175.215146479325</v>
      </c>
      <c r="G488" s="207">
        <f t="shared" si="35"/>
        <v>175.215146479325</v>
      </c>
      <c r="H488" s="4">
        <v>485</v>
      </c>
      <c r="I488">
        <f t="shared" si="33"/>
        <v>-3</v>
      </c>
      <c r="N488" s="230">
        <v>405</v>
      </c>
      <c r="O488" s="103">
        <f t="shared" si="36"/>
        <v>97.7348546215644</v>
      </c>
    </row>
    <row r="489" spans="2:15">
      <c r="B489" s="203">
        <v>483</v>
      </c>
      <c r="C489" s="43" t="s">
        <v>529</v>
      </c>
      <c r="D489" s="44">
        <v>10</v>
      </c>
      <c r="E489" s="205">
        <v>404</v>
      </c>
      <c r="F489" s="206">
        <f t="shared" si="34"/>
        <v>174.821357591465</v>
      </c>
      <c r="G489" s="207">
        <f t="shared" si="35"/>
        <v>174.821357591465</v>
      </c>
      <c r="H489" s="4">
        <v>486</v>
      </c>
      <c r="I489">
        <f t="shared" si="33"/>
        <v>-3</v>
      </c>
      <c r="N489" s="230">
        <v>404</v>
      </c>
      <c r="O489" s="103">
        <f t="shared" si="36"/>
        <v>97.2231667530972</v>
      </c>
    </row>
    <row r="490" spans="2:15">
      <c r="B490" s="203">
        <v>484</v>
      </c>
      <c r="C490" s="43" t="s">
        <v>530</v>
      </c>
      <c r="D490" s="44">
        <v>10</v>
      </c>
      <c r="E490" s="205">
        <v>403</v>
      </c>
      <c r="F490" s="206">
        <f t="shared" si="34"/>
        <v>174.428795924824</v>
      </c>
      <c r="G490" s="207">
        <f t="shared" si="35"/>
        <v>174.428795924824</v>
      </c>
      <c r="H490" s="4">
        <v>487</v>
      </c>
      <c r="I490">
        <f t="shared" si="33"/>
        <v>-3</v>
      </c>
      <c r="N490" s="230">
        <v>403</v>
      </c>
      <c r="O490" s="103">
        <f t="shared" si="36"/>
        <v>96.7130735314781</v>
      </c>
    </row>
    <row r="491" spans="2:15">
      <c r="B491" s="203">
        <v>485</v>
      </c>
      <c r="C491" s="43" t="s">
        <v>531</v>
      </c>
      <c r="D491" s="44">
        <v>10</v>
      </c>
      <c r="E491" s="205">
        <v>402</v>
      </c>
      <c r="F491" s="206">
        <f t="shared" si="34"/>
        <v>174.037459107585</v>
      </c>
      <c r="G491" s="207">
        <f t="shared" si="35"/>
        <v>174.037459107585</v>
      </c>
      <c r="H491" s="4">
        <v>488</v>
      </c>
      <c r="I491">
        <f t="shared" si="33"/>
        <v>-3</v>
      </c>
      <c r="N491" s="230">
        <v>402</v>
      </c>
      <c r="O491" s="103">
        <f t="shared" si="36"/>
        <v>96.2045718747803</v>
      </c>
    </row>
    <row r="492" spans="2:15">
      <c r="B492" s="203">
        <v>486</v>
      </c>
      <c r="C492" s="43" t="s">
        <v>532</v>
      </c>
      <c r="D492" s="44">
        <v>10</v>
      </c>
      <c r="E492" s="205">
        <v>401</v>
      </c>
      <c r="F492" s="206">
        <f t="shared" si="34"/>
        <v>173.647344781415</v>
      </c>
      <c r="G492" s="207">
        <f t="shared" si="35"/>
        <v>173.647344781415</v>
      </c>
      <c r="H492" s="4">
        <v>489</v>
      </c>
      <c r="I492">
        <f t="shared" si="33"/>
        <v>-3</v>
      </c>
      <c r="N492" s="230">
        <v>401</v>
      </c>
      <c r="O492" s="103">
        <f t="shared" si="36"/>
        <v>95.6976587185925</v>
      </c>
    </row>
    <row r="493" spans="2:15">
      <c r="B493" s="203">
        <v>487</v>
      </c>
      <c r="C493" s="43" t="s">
        <v>533</v>
      </c>
      <c r="D493" s="44">
        <v>10</v>
      </c>
      <c r="E493" s="205">
        <v>400</v>
      </c>
      <c r="F493" s="206">
        <f t="shared" si="34"/>
        <v>173.258450601369</v>
      </c>
      <c r="G493" s="207">
        <f t="shared" si="35"/>
        <v>173.258450601369</v>
      </c>
      <c r="H493" s="4">
        <v>490</v>
      </c>
      <c r="I493">
        <f t="shared" si="33"/>
        <v>-3</v>
      </c>
      <c r="N493" s="230">
        <v>400</v>
      </c>
      <c r="O493" s="103">
        <f t="shared" si="36"/>
        <v>95.1923310159015</v>
      </c>
    </row>
    <row r="494" spans="2:15">
      <c r="B494" s="203">
        <v>488</v>
      </c>
      <c r="C494" s="43" t="s">
        <v>534</v>
      </c>
      <c r="D494" s="44">
        <v>10</v>
      </c>
      <c r="E494" s="205">
        <v>399</v>
      </c>
      <c r="F494" s="206">
        <f t="shared" si="34"/>
        <v>172.870774235801</v>
      </c>
      <c r="G494" s="207">
        <f t="shared" si="35"/>
        <v>172.870774235801</v>
      </c>
      <c r="H494" s="4">
        <v>491</v>
      </c>
      <c r="I494">
        <f t="shared" si="33"/>
        <v>-3</v>
      </c>
      <c r="N494" s="230">
        <v>399</v>
      </c>
      <c r="O494" s="103">
        <f t="shared" si="36"/>
        <v>94.6885857369756</v>
      </c>
    </row>
    <row r="495" spans="2:15">
      <c r="B495" s="203">
        <v>489</v>
      </c>
      <c r="C495" s="43" t="s">
        <v>535</v>
      </c>
      <c r="D495" s="44">
        <v>10</v>
      </c>
      <c r="E495" s="205">
        <v>398</v>
      </c>
      <c r="F495" s="206">
        <f t="shared" si="34"/>
        <v>172.484313366277</v>
      </c>
      <c r="G495" s="207">
        <f t="shared" si="35"/>
        <v>172.484313366277</v>
      </c>
      <c r="H495" s="4">
        <v>492</v>
      </c>
      <c r="I495">
        <f t="shared" si="33"/>
        <v>-3</v>
      </c>
      <c r="N495" s="230">
        <v>398</v>
      </c>
      <c r="O495" s="103">
        <f t="shared" si="36"/>
        <v>94.1864198692491</v>
      </c>
    </row>
    <row r="496" spans="2:15">
      <c r="B496" s="203">
        <v>490</v>
      </c>
      <c r="C496" s="43" t="s">
        <v>536</v>
      </c>
      <c r="D496" s="44">
        <v>10</v>
      </c>
      <c r="E496" s="205">
        <v>397</v>
      </c>
      <c r="F496" s="206">
        <f t="shared" si="34"/>
        <v>172.099065687485</v>
      </c>
      <c r="G496" s="207">
        <f t="shared" si="35"/>
        <v>172.099065687485</v>
      </c>
      <c r="H496" s="4">
        <v>493</v>
      </c>
      <c r="I496">
        <f t="shared" si="33"/>
        <v>-3</v>
      </c>
      <c r="N496" s="230">
        <v>397</v>
      </c>
      <c r="O496" s="103">
        <f t="shared" si="36"/>
        <v>93.6858304172083</v>
      </c>
    </row>
    <row r="497" spans="2:15">
      <c r="B497" s="203">
        <v>491</v>
      </c>
      <c r="C497" s="43" t="s">
        <v>537</v>
      </c>
      <c r="D497" s="44">
        <v>10</v>
      </c>
      <c r="E497" s="205">
        <v>396</v>
      </c>
      <c r="F497" s="206">
        <f t="shared" si="34"/>
        <v>171.715028907148</v>
      </c>
      <c r="G497" s="207">
        <f t="shared" si="35"/>
        <v>171.715028907148</v>
      </c>
      <c r="H497" s="4">
        <v>494</v>
      </c>
      <c r="I497">
        <f t="shared" si="33"/>
        <v>-3</v>
      </c>
      <c r="N497" s="230">
        <v>396</v>
      </c>
      <c r="O497" s="103">
        <f t="shared" si="36"/>
        <v>93.1868144022773</v>
      </c>
    </row>
    <row r="498" spans="2:15">
      <c r="B498" s="203">
        <v>492</v>
      </c>
      <c r="C498" s="43" t="s">
        <v>538</v>
      </c>
      <c r="D498" s="44">
        <v>10</v>
      </c>
      <c r="E498" s="205">
        <v>395</v>
      </c>
      <c r="F498" s="206">
        <f t="shared" si="34"/>
        <v>171.332200745939</v>
      </c>
      <c r="G498" s="207">
        <f t="shared" si="35"/>
        <v>171.332200745939</v>
      </c>
      <c r="H498" s="4">
        <v>495</v>
      </c>
      <c r="I498">
        <f t="shared" si="33"/>
        <v>-3</v>
      </c>
      <c r="N498" s="230">
        <v>395</v>
      </c>
      <c r="O498" s="103">
        <f t="shared" si="36"/>
        <v>92.6893688627066</v>
      </c>
    </row>
    <row r="499" spans="2:15">
      <c r="B499" s="203">
        <v>493</v>
      </c>
      <c r="C499" s="43" t="s">
        <v>539</v>
      </c>
      <c r="D499" s="44">
        <v>10</v>
      </c>
      <c r="E499" s="205">
        <v>394</v>
      </c>
      <c r="F499" s="206">
        <f t="shared" si="34"/>
        <v>170.950578937395</v>
      </c>
      <c r="G499" s="207">
        <f t="shared" si="35"/>
        <v>170.950578937395</v>
      </c>
      <c r="H499" s="4">
        <v>496</v>
      </c>
      <c r="I499">
        <f t="shared" si="33"/>
        <v>-3</v>
      </c>
      <c r="N499" s="230">
        <v>394</v>
      </c>
      <c r="O499" s="103">
        <f t="shared" si="36"/>
        <v>92.1934908534613</v>
      </c>
    </row>
    <row r="500" spans="2:15">
      <c r="B500" s="203">
        <v>494</v>
      </c>
      <c r="C500" s="43" t="s">
        <v>540</v>
      </c>
      <c r="D500" s="44">
        <v>10</v>
      </c>
      <c r="E500" s="205">
        <v>393</v>
      </c>
      <c r="F500" s="206">
        <f t="shared" si="34"/>
        <v>170.57016122783</v>
      </c>
      <c r="G500" s="207">
        <f t="shared" si="35"/>
        <v>170.57016122783</v>
      </c>
      <c r="H500" s="4">
        <v>497</v>
      </c>
      <c r="I500">
        <f t="shared" si="33"/>
        <v>-3</v>
      </c>
      <c r="N500" s="230">
        <v>393</v>
      </c>
      <c r="O500" s="103">
        <f t="shared" si="36"/>
        <v>91.6991774461111</v>
      </c>
    </row>
    <row r="501" spans="2:15">
      <c r="B501" s="203">
        <v>495</v>
      </c>
      <c r="C501" s="43" t="s">
        <v>541</v>
      </c>
      <c r="D501" s="44">
        <v>10</v>
      </c>
      <c r="E501" s="205">
        <v>392</v>
      </c>
      <c r="F501" s="206">
        <f t="shared" si="34"/>
        <v>170.190945376255</v>
      </c>
      <c r="G501" s="207">
        <f t="shared" si="35"/>
        <v>170.190945376255</v>
      </c>
      <c r="H501" s="4">
        <v>498</v>
      </c>
      <c r="I501">
        <f t="shared" si="33"/>
        <v>-3</v>
      </c>
      <c r="N501" s="230">
        <v>392</v>
      </c>
      <c r="O501" s="103">
        <f t="shared" si="36"/>
        <v>91.2064257287211</v>
      </c>
    </row>
    <row r="502" spans="2:15">
      <c r="B502" s="203">
        <v>496</v>
      </c>
      <c r="C502" s="43" t="s">
        <v>542</v>
      </c>
      <c r="D502" s="44">
        <v>10</v>
      </c>
      <c r="E502" s="205">
        <v>391</v>
      </c>
      <c r="F502" s="206">
        <f t="shared" si="34"/>
        <v>169.812929154289</v>
      </c>
      <c r="G502" s="207">
        <f t="shared" si="35"/>
        <v>169.812929154289</v>
      </c>
      <c r="H502" s="4">
        <v>499</v>
      </c>
      <c r="I502">
        <f t="shared" si="33"/>
        <v>-3</v>
      </c>
      <c r="N502" s="230">
        <v>391</v>
      </c>
      <c r="O502" s="103">
        <f t="shared" si="36"/>
        <v>90.7152328057433</v>
      </c>
    </row>
    <row r="503" spans="2:15">
      <c r="B503" s="203">
        <v>497</v>
      </c>
      <c r="C503" s="43" t="s">
        <v>543</v>
      </c>
      <c r="D503" s="44">
        <v>10</v>
      </c>
      <c r="E503" s="205">
        <v>390</v>
      </c>
      <c r="F503" s="206">
        <f t="shared" si="34"/>
        <v>169.436110346083</v>
      </c>
      <c r="G503" s="207">
        <f t="shared" si="35"/>
        <v>169.436110346083</v>
      </c>
      <c r="H503" s="4">
        <v>500</v>
      </c>
      <c r="I503">
        <f t="shared" si="33"/>
        <v>-3</v>
      </c>
      <c r="N503" s="230">
        <v>390</v>
      </c>
      <c r="O503" s="103">
        <f t="shared" si="36"/>
        <v>90.2255957979098</v>
      </c>
    </row>
    <row r="504" spans="2:15">
      <c r="B504" s="203">
        <v>498</v>
      </c>
      <c r="C504" s="43" t="s">
        <v>544</v>
      </c>
      <c r="D504" s="44">
        <v>10</v>
      </c>
      <c r="E504" s="205">
        <v>389</v>
      </c>
      <c r="F504" s="206">
        <f t="shared" si="34"/>
        <v>169.060486748232</v>
      </c>
      <c r="G504" s="207">
        <f t="shared" si="35"/>
        <v>169.060486748232</v>
      </c>
      <c r="H504" s="4">
        <v>501</v>
      </c>
      <c r="I504">
        <f t="shared" si="33"/>
        <v>-3</v>
      </c>
      <c r="N504" s="230">
        <v>389</v>
      </c>
      <c r="O504" s="103">
        <f t="shared" si="36"/>
        <v>89.737511842126</v>
      </c>
    </row>
    <row r="505" spans="2:15">
      <c r="B505" s="203">
        <v>499</v>
      </c>
      <c r="C505" s="43" t="s">
        <v>545</v>
      </c>
      <c r="D505" s="44">
        <v>10</v>
      </c>
      <c r="E505" s="205">
        <v>388</v>
      </c>
      <c r="F505" s="206">
        <f t="shared" si="34"/>
        <v>168.686056169701</v>
      </c>
      <c r="G505" s="207">
        <f t="shared" si="35"/>
        <v>168.686056169701</v>
      </c>
      <c r="H505" s="4">
        <v>502</v>
      </c>
      <c r="I505">
        <f t="shared" si="33"/>
        <v>-3</v>
      </c>
      <c r="N505" s="230">
        <v>388</v>
      </c>
      <c r="O505" s="103">
        <f t="shared" si="36"/>
        <v>89.2509780913657</v>
      </c>
    </row>
    <row r="506" spans="2:15">
      <c r="B506" s="203">
        <v>500</v>
      </c>
      <c r="C506" s="43" t="s">
        <v>546</v>
      </c>
      <c r="D506" s="44">
        <v>10</v>
      </c>
      <c r="E506" s="205">
        <v>387</v>
      </c>
      <c r="F506" s="206">
        <f t="shared" si="34"/>
        <v>168.312816431736</v>
      </c>
      <c r="G506" s="207">
        <f t="shared" si="35"/>
        <v>168.312816431736</v>
      </c>
      <c r="H506" s="4">
        <v>503</v>
      </c>
      <c r="I506">
        <f t="shared" si="33"/>
        <v>-3</v>
      </c>
      <c r="N506" s="230">
        <v>387</v>
      </c>
      <c r="O506" s="103">
        <f t="shared" si="36"/>
        <v>88.7659917145668</v>
      </c>
    </row>
    <row r="507" spans="2:15">
      <c r="B507" s="203">
        <v>501</v>
      </c>
      <c r="C507" s="43" t="s">
        <v>547</v>
      </c>
      <c r="D507" s="44">
        <v>10</v>
      </c>
      <c r="E507" s="205">
        <v>386</v>
      </c>
      <c r="F507" s="206">
        <f t="shared" si="34"/>
        <v>167.940765367792</v>
      </c>
      <c r="G507" s="207">
        <f t="shared" si="35"/>
        <v>167.940765367792</v>
      </c>
      <c r="H507" s="4">
        <v>504</v>
      </c>
      <c r="I507">
        <f t="shared" si="33"/>
        <v>-3</v>
      </c>
      <c r="N507" s="230">
        <v>386</v>
      </c>
      <c r="O507" s="103">
        <f t="shared" si="36"/>
        <v>88.2825498965275</v>
      </c>
    </row>
    <row r="508" spans="2:15">
      <c r="B508" s="203">
        <v>502</v>
      </c>
      <c r="C508" s="43" t="s">
        <v>548</v>
      </c>
      <c r="D508" s="44">
        <v>10</v>
      </c>
      <c r="E508" s="205">
        <v>385</v>
      </c>
      <c r="F508" s="206">
        <f t="shared" si="34"/>
        <v>167.569900823451</v>
      </c>
      <c r="G508" s="207">
        <f t="shared" si="35"/>
        <v>167.569900823451</v>
      </c>
      <c r="H508" s="4">
        <v>505</v>
      </c>
      <c r="I508">
        <f t="shared" si="33"/>
        <v>-3</v>
      </c>
      <c r="N508" s="230">
        <v>385</v>
      </c>
      <c r="O508" s="103">
        <f t="shared" si="36"/>
        <v>87.8006498378045</v>
      </c>
    </row>
    <row r="509" spans="2:15">
      <c r="B509" s="203">
        <v>503</v>
      </c>
      <c r="C509" s="43" t="s">
        <v>549</v>
      </c>
      <c r="D509" s="44">
        <v>10</v>
      </c>
      <c r="E509" s="205">
        <v>384</v>
      </c>
      <c r="F509" s="206">
        <f t="shared" si="34"/>
        <v>167.200220656344</v>
      </c>
      <c r="G509" s="207">
        <f t="shared" si="35"/>
        <v>167.200220656344</v>
      </c>
      <c r="H509" s="4">
        <v>506</v>
      </c>
      <c r="I509">
        <f t="shared" si="33"/>
        <v>-3</v>
      </c>
      <c r="N509" s="230">
        <v>384</v>
      </c>
      <c r="O509" s="103">
        <f t="shared" si="36"/>
        <v>87.3202887546107</v>
      </c>
    </row>
    <row r="510" spans="2:15">
      <c r="B510" s="203">
        <v>504</v>
      </c>
      <c r="C510" s="43" t="s">
        <v>550</v>
      </c>
      <c r="D510" s="44">
        <v>10</v>
      </c>
      <c r="E510" s="205">
        <v>383</v>
      </c>
      <c r="F510" s="206">
        <f t="shared" si="34"/>
        <v>166.831722736073</v>
      </c>
      <c r="G510" s="207">
        <f t="shared" si="35"/>
        <v>166.831722736073</v>
      </c>
      <c r="H510" s="4">
        <v>507</v>
      </c>
      <c r="I510">
        <f t="shared" si="33"/>
        <v>-3</v>
      </c>
      <c r="N510" s="230">
        <v>383</v>
      </c>
      <c r="O510" s="103">
        <f t="shared" si="36"/>
        <v>86.8414638787152</v>
      </c>
    </row>
    <row r="511" spans="2:15">
      <c r="B511" s="203">
        <v>505</v>
      </c>
      <c r="C511" s="43" t="s">
        <v>551</v>
      </c>
      <c r="D511" s="44">
        <v>10</v>
      </c>
      <c r="E511" s="205">
        <v>382</v>
      </c>
      <c r="F511" s="206">
        <f t="shared" si="34"/>
        <v>166.464404944135</v>
      </c>
      <c r="G511" s="207">
        <f t="shared" si="35"/>
        <v>166.464404944135</v>
      </c>
      <c r="H511" s="4">
        <v>508</v>
      </c>
      <c r="I511">
        <f t="shared" si="33"/>
        <v>-3</v>
      </c>
      <c r="N511" s="230">
        <v>382</v>
      </c>
      <c r="O511" s="103">
        <f t="shared" si="36"/>
        <v>86.3641724573433</v>
      </c>
    </row>
    <row r="512" spans="2:15">
      <c r="B512" s="203">
        <v>506</v>
      </c>
      <c r="C512" s="43" t="s">
        <v>552</v>
      </c>
      <c r="D512" s="44">
        <v>10</v>
      </c>
      <c r="E512" s="205">
        <v>381</v>
      </c>
      <c r="F512" s="206">
        <f t="shared" si="34"/>
        <v>166.098265173847</v>
      </c>
      <c r="G512" s="207">
        <f t="shared" si="35"/>
        <v>166.098265173847</v>
      </c>
      <c r="H512" s="4">
        <v>509</v>
      </c>
      <c r="I512">
        <f t="shared" si="33"/>
        <v>-3</v>
      </c>
      <c r="N512" s="230">
        <v>381</v>
      </c>
      <c r="O512" s="103">
        <f t="shared" si="36"/>
        <v>85.8884117530779</v>
      </c>
    </row>
    <row r="513" spans="2:15">
      <c r="B513" s="203">
        <v>507</v>
      </c>
      <c r="C513" s="43" t="s">
        <v>553</v>
      </c>
      <c r="D513" s="44">
        <v>10</v>
      </c>
      <c r="E513" s="205">
        <v>380</v>
      </c>
      <c r="F513" s="206">
        <f t="shared" si="34"/>
        <v>165.733301330269</v>
      </c>
      <c r="G513" s="207">
        <f t="shared" si="35"/>
        <v>165.733301330269</v>
      </c>
      <c r="H513" s="4">
        <v>510</v>
      </c>
      <c r="I513">
        <f t="shared" si="33"/>
        <v>-3</v>
      </c>
      <c r="N513" s="230">
        <v>380</v>
      </c>
      <c r="O513" s="103">
        <f t="shared" si="36"/>
        <v>85.4141790437611</v>
      </c>
    </row>
    <row r="514" spans="2:15">
      <c r="B514" s="203">
        <v>508</v>
      </c>
      <c r="C514" s="43" t="s">
        <v>554</v>
      </c>
      <c r="D514" s="44">
        <v>10</v>
      </c>
      <c r="E514" s="205">
        <v>379</v>
      </c>
      <c r="F514" s="206">
        <f t="shared" si="34"/>
        <v>165.369511330128</v>
      </c>
      <c r="G514" s="207">
        <f t="shared" si="35"/>
        <v>165.369511330128</v>
      </c>
      <c r="H514" s="4">
        <v>511</v>
      </c>
      <c r="I514">
        <f t="shared" si="33"/>
        <v>-3</v>
      </c>
      <c r="N514" s="230">
        <v>379</v>
      </c>
      <c r="O514" s="103">
        <f t="shared" si="36"/>
        <v>84.9414716223979</v>
      </c>
    </row>
    <row r="515" spans="2:15">
      <c r="B515" s="203">
        <v>509</v>
      </c>
      <c r="C515" s="43" t="s">
        <v>555</v>
      </c>
      <c r="D515" s="44">
        <v>10</v>
      </c>
      <c r="E515" s="205">
        <v>378</v>
      </c>
      <c r="F515" s="206">
        <f t="shared" si="34"/>
        <v>165.00689310175</v>
      </c>
      <c r="G515" s="207">
        <f t="shared" si="35"/>
        <v>165.00689310175</v>
      </c>
      <c r="H515" s="4">
        <v>512</v>
      </c>
      <c r="I515">
        <f t="shared" si="33"/>
        <v>-3</v>
      </c>
      <c r="N515" s="230">
        <v>378</v>
      </c>
      <c r="O515" s="103">
        <f t="shared" si="36"/>
        <v>84.4702867970594</v>
      </c>
    </row>
    <row r="516" spans="2:15">
      <c r="B516" s="203">
        <v>510</v>
      </c>
      <c r="C516" s="43" t="s">
        <v>556</v>
      </c>
      <c r="D516" s="44">
        <v>10</v>
      </c>
      <c r="E516" s="205">
        <v>377</v>
      </c>
      <c r="F516" s="206">
        <f t="shared" si="34"/>
        <v>164.645444584979</v>
      </c>
      <c r="G516" s="207">
        <f t="shared" si="35"/>
        <v>164.645444584979</v>
      </c>
      <c r="H516" s="4">
        <v>513</v>
      </c>
      <c r="I516">
        <f t="shared" ref="I516:I579" si="37">B516-H516</f>
        <v>-3</v>
      </c>
      <c r="N516" s="230">
        <v>377</v>
      </c>
      <c r="O516" s="103">
        <f t="shared" si="36"/>
        <v>84.0006218907878</v>
      </c>
    </row>
    <row r="517" spans="2:15">
      <c r="B517" s="203">
        <v>511</v>
      </c>
      <c r="C517" s="43" t="s">
        <v>557</v>
      </c>
      <c r="D517" s="44">
        <v>10</v>
      </c>
      <c r="E517" s="205">
        <v>376</v>
      </c>
      <c r="F517" s="206">
        <f t="shared" si="34"/>
        <v>164.285163731109</v>
      </c>
      <c r="G517" s="207">
        <f t="shared" si="35"/>
        <v>164.285163731109</v>
      </c>
      <c r="H517" s="4">
        <v>514</v>
      </c>
      <c r="I517">
        <f t="shared" si="37"/>
        <v>-3</v>
      </c>
      <c r="N517" s="230">
        <v>376</v>
      </c>
      <c r="O517" s="103">
        <f t="shared" si="36"/>
        <v>83.5324742415017</v>
      </c>
    </row>
    <row r="518" spans="2:15">
      <c r="B518" s="203">
        <v>512</v>
      </c>
      <c r="C518" s="43" t="s">
        <v>558</v>
      </c>
      <c r="D518" s="44">
        <v>10</v>
      </c>
      <c r="E518" s="205">
        <v>375</v>
      </c>
      <c r="F518" s="206">
        <f t="shared" si="34"/>
        <v>163.926048502811</v>
      </c>
      <c r="G518" s="207">
        <f t="shared" si="35"/>
        <v>163.926048502811</v>
      </c>
      <c r="H518" s="4">
        <v>515</v>
      </c>
      <c r="I518">
        <f t="shared" si="37"/>
        <v>-3</v>
      </c>
      <c r="N518" s="230">
        <v>375</v>
      </c>
      <c r="O518" s="103">
        <f t="shared" si="36"/>
        <v>83.065841201903</v>
      </c>
    </row>
    <row r="519" spans="2:15">
      <c r="B519" s="203">
        <v>513</v>
      </c>
      <c r="C519" s="43" t="s">
        <v>559</v>
      </c>
      <c r="D519" s="44">
        <v>10</v>
      </c>
      <c r="E519" s="205">
        <v>374</v>
      </c>
      <c r="F519" s="206">
        <f t="shared" si="34"/>
        <v>163.568096874061</v>
      </c>
      <c r="G519" s="207">
        <f t="shared" si="35"/>
        <v>163.568096874061</v>
      </c>
      <c r="H519" s="4">
        <v>516</v>
      </c>
      <c r="I519">
        <f t="shared" si="37"/>
        <v>-3</v>
      </c>
      <c r="N519" s="230">
        <v>374</v>
      </c>
      <c r="O519" s="103">
        <f t="shared" si="36"/>
        <v>82.6007201393833</v>
      </c>
    </row>
    <row r="520" spans="2:15">
      <c r="B520" s="203">
        <v>514</v>
      </c>
      <c r="C520" s="43" t="s">
        <v>560</v>
      </c>
      <c r="D520" s="44">
        <v>10</v>
      </c>
      <c r="E520" s="205">
        <v>373</v>
      </c>
      <c r="F520" s="206">
        <f t="shared" si="34"/>
        <v>163.21130683007</v>
      </c>
      <c r="G520" s="207">
        <f t="shared" si="35"/>
        <v>163.21130683007</v>
      </c>
      <c r="H520" s="4">
        <v>517</v>
      </c>
      <c r="I520">
        <f t="shared" si="37"/>
        <v>-3</v>
      </c>
      <c r="N520" s="230">
        <v>373</v>
      </c>
      <c r="O520" s="103">
        <f t="shared" si="36"/>
        <v>82.1371084359325</v>
      </c>
    </row>
    <row r="521" spans="2:15">
      <c r="B521" s="203">
        <v>515</v>
      </c>
      <c r="C521" s="43" t="s">
        <v>561</v>
      </c>
      <c r="D521" s="44">
        <v>10</v>
      </c>
      <c r="E521" s="205">
        <v>372</v>
      </c>
      <c r="F521" s="206">
        <f t="shared" si="34"/>
        <v>162.855676367212</v>
      </c>
      <c r="G521" s="207">
        <f t="shared" si="35"/>
        <v>162.855676367212</v>
      </c>
      <c r="H521" s="4">
        <v>518</v>
      </c>
      <c r="I521">
        <f t="shared" si="37"/>
        <v>-3</v>
      </c>
      <c r="N521" s="230">
        <v>372</v>
      </c>
      <c r="O521" s="103">
        <f t="shared" si="36"/>
        <v>81.6750034880477</v>
      </c>
    </row>
    <row r="522" spans="2:15">
      <c r="B522" s="203">
        <v>516</v>
      </c>
      <c r="C522" s="43" t="s">
        <v>562</v>
      </c>
      <c r="D522" s="44">
        <v>10</v>
      </c>
      <c r="E522" s="205">
        <v>371</v>
      </c>
      <c r="F522" s="206">
        <f t="shared" si="34"/>
        <v>162.501203492957</v>
      </c>
      <c r="G522" s="207">
        <f t="shared" si="35"/>
        <v>162.501203492957</v>
      </c>
      <c r="H522" s="4">
        <v>519</v>
      </c>
      <c r="I522">
        <f t="shared" si="37"/>
        <v>-3</v>
      </c>
      <c r="N522" s="230">
        <v>371</v>
      </c>
      <c r="O522" s="103">
        <f t="shared" si="36"/>
        <v>81.2144027066423</v>
      </c>
    </row>
    <row r="523" spans="2:15">
      <c r="B523" s="203">
        <v>517</v>
      </c>
      <c r="C523" s="43" t="s">
        <v>563</v>
      </c>
      <c r="D523" s="44">
        <v>10</v>
      </c>
      <c r="E523" s="205">
        <v>370</v>
      </c>
      <c r="F523" s="206">
        <f t="shared" si="34"/>
        <v>162.147886225802</v>
      </c>
      <c r="G523" s="207">
        <f t="shared" si="35"/>
        <v>162.147886225802</v>
      </c>
      <c r="H523" s="4">
        <v>520</v>
      </c>
      <c r="I523">
        <f t="shared" si="37"/>
        <v>-3</v>
      </c>
      <c r="N523" s="230">
        <v>370</v>
      </c>
      <c r="O523" s="103">
        <f t="shared" si="36"/>
        <v>80.7553035169572</v>
      </c>
    </row>
    <row r="524" spans="2:15">
      <c r="B524" s="203">
        <v>518</v>
      </c>
      <c r="C524" s="43" t="s">
        <v>564</v>
      </c>
      <c r="D524" s="44">
        <v>10</v>
      </c>
      <c r="E524" s="205">
        <v>369</v>
      </c>
      <c r="F524" s="206">
        <f t="shared" si="34"/>
        <v>161.795722595201</v>
      </c>
      <c r="G524" s="207">
        <f t="shared" si="35"/>
        <v>161.795722595201</v>
      </c>
      <c r="H524" s="4">
        <v>521</v>
      </c>
      <c r="I524">
        <f t="shared" si="37"/>
        <v>-3</v>
      </c>
      <c r="N524" s="230">
        <v>369</v>
      </c>
      <c r="O524" s="103">
        <f t="shared" si="36"/>
        <v>80.2977033584713</v>
      </c>
    </row>
    <row r="525" spans="2:15">
      <c r="B525" s="203">
        <v>519</v>
      </c>
      <c r="C525" s="43" t="s">
        <v>565</v>
      </c>
      <c r="D525" s="44">
        <v>10</v>
      </c>
      <c r="E525" s="205">
        <v>368</v>
      </c>
      <c r="F525" s="206">
        <f t="shared" si="34"/>
        <v>161.444710641496</v>
      </c>
      <c r="G525" s="207">
        <f t="shared" si="35"/>
        <v>161.444710641496</v>
      </c>
      <c r="H525" s="4">
        <v>522</v>
      </c>
      <c r="I525">
        <f t="shared" si="37"/>
        <v>-3</v>
      </c>
      <c r="N525" s="230">
        <v>368</v>
      </c>
      <c r="O525" s="103">
        <f t="shared" si="36"/>
        <v>79.8415996848142</v>
      </c>
    </row>
    <row r="526" spans="2:15">
      <c r="B526" s="203">
        <v>520</v>
      </c>
      <c r="C526" s="43" t="s">
        <v>566</v>
      </c>
      <c r="D526" s="44">
        <v>10</v>
      </c>
      <c r="E526" s="205">
        <v>367</v>
      </c>
      <c r="F526" s="206">
        <f t="shared" si="34"/>
        <v>161.094848415854</v>
      </c>
      <c r="G526" s="207">
        <f t="shared" si="35"/>
        <v>161.094848415854</v>
      </c>
      <c r="H526" s="4">
        <v>523</v>
      </c>
      <c r="I526">
        <f t="shared" si="37"/>
        <v>-3</v>
      </c>
      <c r="N526" s="230">
        <v>367</v>
      </c>
      <c r="O526" s="103">
        <f t="shared" si="36"/>
        <v>79.3869899636786</v>
      </c>
    </row>
    <row r="527" spans="2:15">
      <c r="B527" s="203">
        <v>521</v>
      </c>
      <c r="C527" s="43" t="s">
        <v>567</v>
      </c>
      <c r="D527" s="44">
        <v>10</v>
      </c>
      <c r="E527" s="205">
        <v>366</v>
      </c>
      <c r="F527" s="206">
        <f t="shared" si="34"/>
        <v>160.746133980197</v>
      </c>
      <c r="G527" s="207">
        <f t="shared" si="35"/>
        <v>160.746133980197</v>
      </c>
      <c r="H527" s="4">
        <v>524</v>
      </c>
      <c r="I527">
        <f t="shared" si="37"/>
        <v>-3</v>
      </c>
      <c r="N527" s="230">
        <v>366</v>
      </c>
      <c r="O527" s="103">
        <f t="shared" si="36"/>
        <v>78.9338716767337</v>
      </c>
    </row>
    <row r="528" spans="2:15">
      <c r="B528" s="203">
        <v>522</v>
      </c>
      <c r="C528" s="43" t="s">
        <v>568</v>
      </c>
      <c r="D528" s="44">
        <v>10</v>
      </c>
      <c r="E528" s="205">
        <v>365</v>
      </c>
      <c r="F528" s="206">
        <f t="shared" si="34"/>
        <v>160.39856540714</v>
      </c>
      <c r="G528" s="207">
        <f t="shared" si="35"/>
        <v>160.39856540714</v>
      </c>
      <c r="H528" s="4">
        <v>525</v>
      </c>
      <c r="I528">
        <f t="shared" si="37"/>
        <v>-3</v>
      </c>
      <c r="N528" s="230">
        <v>365</v>
      </c>
      <c r="O528" s="103">
        <f t="shared" si="36"/>
        <v>78.48224231954</v>
      </c>
    </row>
    <row r="529" spans="2:15">
      <c r="B529" s="203">
        <v>523</v>
      </c>
      <c r="C529" s="43" t="s">
        <v>569</v>
      </c>
      <c r="D529" s="44">
        <v>10</v>
      </c>
      <c r="E529" s="205">
        <v>364</v>
      </c>
      <c r="F529" s="206">
        <f t="shared" si="34"/>
        <v>160.05214077992</v>
      </c>
      <c r="G529" s="207">
        <f t="shared" si="35"/>
        <v>160.05214077992</v>
      </c>
      <c r="H529" s="4">
        <v>526</v>
      </c>
      <c r="I529">
        <f t="shared" si="37"/>
        <v>-3</v>
      </c>
      <c r="N529" s="230">
        <v>364</v>
      </c>
      <c r="O529" s="103">
        <f t="shared" si="36"/>
        <v>78.0320994014639</v>
      </c>
    </row>
    <row r="530" spans="2:15">
      <c r="B530" s="203">
        <v>524</v>
      </c>
      <c r="C530" s="43" t="s">
        <v>570</v>
      </c>
      <c r="D530" s="44">
        <v>10</v>
      </c>
      <c r="E530" s="205">
        <v>363</v>
      </c>
      <c r="F530" s="206">
        <f t="shared" si="34"/>
        <v>159.706858192335</v>
      </c>
      <c r="G530" s="207">
        <f t="shared" si="35"/>
        <v>159.706858192335</v>
      </c>
      <c r="H530" s="4">
        <v>527</v>
      </c>
      <c r="I530">
        <f t="shared" si="37"/>
        <v>-3</v>
      </c>
      <c r="N530" s="230">
        <v>363</v>
      </c>
      <c r="O530" s="103">
        <f t="shared" si="36"/>
        <v>77.5834404455941</v>
      </c>
    </row>
    <row r="531" spans="2:15">
      <c r="B531" s="203">
        <v>525</v>
      </c>
      <c r="C531" s="43" t="s">
        <v>571</v>
      </c>
      <c r="D531" s="44">
        <v>10</v>
      </c>
      <c r="E531" s="205">
        <v>362</v>
      </c>
      <c r="F531" s="206">
        <f t="shared" si="34"/>
        <v>159.36271574868</v>
      </c>
      <c r="G531" s="207">
        <f t="shared" si="35"/>
        <v>159.36271574868</v>
      </c>
      <c r="H531" s="4">
        <v>528</v>
      </c>
      <c r="I531">
        <f t="shared" si="37"/>
        <v>-3</v>
      </c>
      <c r="N531" s="230">
        <v>362</v>
      </c>
      <c r="O531" s="103">
        <f t="shared" si="36"/>
        <v>77.1362629886572</v>
      </c>
    </row>
    <row r="532" spans="2:15">
      <c r="B532" s="203">
        <v>526</v>
      </c>
      <c r="C532" s="43" t="s">
        <v>572</v>
      </c>
      <c r="D532" s="44">
        <v>10</v>
      </c>
      <c r="E532" s="205">
        <v>361</v>
      </c>
      <c r="F532" s="206">
        <f t="shared" si="34"/>
        <v>159.019711563682</v>
      </c>
      <c r="G532" s="207">
        <f t="shared" si="35"/>
        <v>159.019711563682</v>
      </c>
      <c r="H532" s="4">
        <v>529</v>
      </c>
      <c r="I532">
        <f t="shared" si="37"/>
        <v>-3</v>
      </c>
      <c r="N532" s="230">
        <v>361</v>
      </c>
      <c r="O532" s="103">
        <f t="shared" si="36"/>
        <v>76.6905645809362</v>
      </c>
    </row>
    <row r="533" spans="2:15">
      <c r="B533" s="203">
        <v>527</v>
      </c>
      <c r="C533" s="43" t="s">
        <v>573</v>
      </c>
      <c r="D533" s="44">
        <v>10</v>
      </c>
      <c r="E533" s="205">
        <v>360</v>
      </c>
      <c r="F533" s="206">
        <f t="shared" si="34"/>
        <v>158.677843762436</v>
      </c>
      <c r="G533" s="207">
        <f t="shared" si="35"/>
        <v>158.677843762436</v>
      </c>
      <c r="H533" s="4">
        <v>530</v>
      </c>
      <c r="I533">
        <f t="shared" si="37"/>
        <v>-3</v>
      </c>
      <c r="N533" s="230">
        <v>360</v>
      </c>
      <c r="O533" s="103">
        <f t="shared" si="36"/>
        <v>76.2463427861874</v>
      </c>
    </row>
    <row r="534" spans="2:15">
      <c r="B534" s="203">
        <v>528</v>
      </c>
      <c r="C534" s="43" t="s">
        <v>574</v>
      </c>
      <c r="D534" s="44">
        <v>10</v>
      </c>
      <c r="E534" s="205">
        <v>359</v>
      </c>
      <c r="F534" s="206">
        <f t="shared" si="34"/>
        <v>158.337110480346</v>
      </c>
      <c r="G534" s="207">
        <f t="shared" si="35"/>
        <v>158.337110480346</v>
      </c>
      <c r="H534" s="4">
        <v>531</v>
      </c>
      <c r="I534">
        <f t="shared" si="37"/>
        <v>-3</v>
      </c>
      <c r="N534" s="230">
        <v>359</v>
      </c>
      <c r="O534" s="103">
        <f t="shared" si="36"/>
        <v>75.8035951815596</v>
      </c>
    </row>
    <row r="535" spans="2:15">
      <c r="B535" s="203">
        <v>529</v>
      </c>
      <c r="C535" s="43" t="s">
        <v>575</v>
      </c>
      <c r="D535" s="44">
        <v>10</v>
      </c>
      <c r="E535" s="205">
        <v>358</v>
      </c>
      <c r="F535" s="206">
        <f t="shared" si="34"/>
        <v>157.997509863058</v>
      </c>
      <c r="G535" s="207">
        <f t="shared" si="35"/>
        <v>157.997509863058</v>
      </c>
      <c r="H535" s="4">
        <v>532</v>
      </c>
      <c r="I535">
        <f t="shared" si="37"/>
        <v>-3</v>
      </c>
      <c r="N535" s="230">
        <v>358</v>
      </c>
      <c r="O535" s="103">
        <f t="shared" si="36"/>
        <v>75.3623193575135</v>
      </c>
    </row>
    <row r="536" spans="2:15">
      <c r="B536" s="203">
        <v>530</v>
      </c>
      <c r="C536" s="43" t="s">
        <v>576</v>
      </c>
      <c r="D536" s="44">
        <v>10</v>
      </c>
      <c r="E536" s="205">
        <v>357</v>
      </c>
      <c r="F536" s="206">
        <f t="shared" si="34"/>
        <v>157.659040066403</v>
      </c>
      <c r="G536" s="207">
        <f t="shared" si="35"/>
        <v>157.659040066403</v>
      </c>
      <c r="H536" s="4">
        <v>533</v>
      </c>
      <c r="I536">
        <f t="shared" si="37"/>
        <v>-3</v>
      </c>
      <c r="N536" s="230">
        <v>357</v>
      </c>
      <c r="O536" s="103">
        <f t="shared" si="36"/>
        <v>74.9225129177416</v>
      </c>
    </row>
    <row r="537" spans="2:15">
      <c r="B537" s="203">
        <v>531</v>
      </c>
      <c r="C537" s="43" t="s">
        <v>577</v>
      </c>
      <c r="D537" s="44">
        <v>10</v>
      </c>
      <c r="E537" s="205">
        <v>356</v>
      </c>
      <c r="F537" s="206">
        <f t="shared" si="34"/>
        <v>157.321699256333</v>
      </c>
      <c r="G537" s="207">
        <f t="shared" si="35"/>
        <v>157.321699256333</v>
      </c>
      <c r="H537" s="4">
        <v>534</v>
      </c>
      <c r="I537">
        <f t="shared" si="37"/>
        <v>-3</v>
      </c>
      <c r="N537" s="230">
        <v>356</v>
      </c>
      <c r="O537" s="103">
        <f t="shared" si="36"/>
        <v>74.4841734790896</v>
      </c>
    </row>
    <row r="538" spans="2:15">
      <c r="B538" s="203">
        <v>532</v>
      </c>
      <c r="C538" s="43" t="s">
        <v>578</v>
      </c>
      <c r="D538" s="44">
        <v>10</v>
      </c>
      <c r="E538" s="205">
        <v>355</v>
      </c>
      <c r="F538" s="206">
        <f t="shared" si="34"/>
        <v>156.985485608863</v>
      </c>
      <c r="G538" s="207">
        <f t="shared" si="35"/>
        <v>156.985485608863</v>
      </c>
      <c r="H538" s="4">
        <v>535</v>
      </c>
      <c r="I538">
        <f t="shared" si="37"/>
        <v>-3</v>
      </c>
      <c r="N538" s="230">
        <v>355</v>
      </c>
      <c r="O538" s="103">
        <f t="shared" si="36"/>
        <v>74.0472986714768</v>
      </c>
    </row>
    <row r="539" spans="2:15">
      <c r="B539" s="203">
        <v>533</v>
      </c>
      <c r="C539" s="43" t="s">
        <v>579</v>
      </c>
      <c r="D539" s="44">
        <v>10</v>
      </c>
      <c r="E539" s="205">
        <v>354</v>
      </c>
      <c r="F539" s="206">
        <f t="shared" si="34"/>
        <v>156.650397310009</v>
      </c>
      <c r="G539" s="207">
        <f t="shared" si="35"/>
        <v>156.650397310009</v>
      </c>
      <c r="H539" s="4">
        <v>536</v>
      </c>
      <c r="I539">
        <f t="shared" si="37"/>
        <v>-3</v>
      </c>
      <c r="N539" s="230">
        <v>354</v>
      </c>
      <c r="O539" s="103">
        <f t="shared" si="36"/>
        <v>73.6118861378194</v>
      </c>
    </row>
    <row r="540" spans="2:15">
      <c r="B540" s="203">
        <v>534</v>
      </c>
      <c r="C540" s="43" t="s">
        <v>580</v>
      </c>
      <c r="D540" s="44">
        <v>10</v>
      </c>
      <c r="E540" s="205">
        <v>353</v>
      </c>
      <c r="F540" s="206">
        <f t="shared" ref="F540:F603" si="38">G540</f>
        <v>156.31643255573</v>
      </c>
      <c r="G540" s="207">
        <f t="shared" ref="G540:G603" si="39">O540*($P$91-$P$892)/($O$91-$O$892)+$P$892-$O$892*($P$91-$P$892)/($O$91-$O$892)</f>
        <v>156.31643255573</v>
      </c>
      <c r="H540" s="4">
        <v>537</v>
      </c>
      <c r="I540">
        <f t="shared" si="37"/>
        <v>-3</v>
      </c>
      <c r="N540" s="230">
        <v>353</v>
      </c>
      <c r="O540" s="103">
        <f t="shared" ref="O540:O603" si="40">-(($T$2^2-N540^2)^(1/2))+$T$2</f>
        <v>73.1779335339525</v>
      </c>
    </row>
    <row r="541" spans="2:15">
      <c r="B541" s="203">
        <v>535</v>
      </c>
      <c r="C541" s="43" t="s">
        <v>581</v>
      </c>
      <c r="D541" s="44">
        <v>10</v>
      </c>
      <c r="E541" s="205">
        <v>352</v>
      </c>
      <c r="F541" s="206">
        <f t="shared" si="38"/>
        <v>155.983589551867</v>
      </c>
      <c r="G541" s="207">
        <f t="shared" si="39"/>
        <v>155.983589551867</v>
      </c>
      <c r="H541" s="4">
        <v>538</v>
      </c>
      <c r="I541">
        <f t="shared" si="37"/>
        <v>-3</v>
      </c>
      <c r="N541" s="230">
        <v>352</v>
      </c>
      <c r="O541" s="103">
        <f t="shared" si="40"/>
        <v>72.7454385285538</v>
      </c>
    </row>
    <row r="542" spans="2:15">
      <c r="B542" s="203">
        <v>536</v>
      </c>
      <c r="C542" s="43" t="s">
        <v>582</v>
      </c>
      <c r="D542" s="44">
        <v>10</v>
      </c>
      <c r="E542" s="205">
        <v>351</v>
      </c>
      <c r="F542" s="206">
        <f t="shared" si="38"/>
        <v>155.651866514089</v>
      </c>
      <c r="G542" s="207">
        <f t="shared" si="39"/>
        <v>155.651866514089</v>
      </c>
      <c r="H542" s="4">
        <v>539</v>
      </c>
      <c r="I542">
        <f t="shared" si="37"/>
        <v>-3</v>
      </c>
      <c r="N542" s="230">
        <v>351</v>
      </c>
      <c r="O542" s="103">
        <f t="shared" si="40"/>
        <v>72.3143988030682</v>
      </c>
    </row>
    <row r="543" spans="2:15">
      <c r="B543" s="203">
        <v>537</v>
      </c>
      <c r="C543" s="43" t="s">
        <v>583</v>
      </c>
      <c r="D543" s="44">
        <v>10</v>
      </c>
      <c r="E543" s="205">
        <v>350</v>
      </c>
      <c r="F543" s="206">
        <f t="shared" si="38"/>
        <v>155.321261667831</v>
      </c>
      <c r="G543" s="207">
        <f t="shared" si="39"/>
        <v>155.321261667831</v>
      </c>
      <c r="H543" s="4">
        <v>540</v>
      </c>
      <c r="I543">
        <f t="shared" si="37"/>
        <v>-3</v>
      </c>
      <c r="N543" s="230">
        <v>350</v>
      </c>
      <c r="O543" s="103">
        <f t="shared" si="40"/>
        <v>71.884812051632</v>
      </c>
    </row>
    <row r="544" spans="2:15">
      <c r="B544" s="203">
        <v>538</v>
      </c>
      <c r="C544" s="43" t="s">
        <v>584</v>
      </c>
      <c r="D544" s="44">
        <v>10</v>
      </c>
      <c r="E544" s="205">
        <v>349</v>
      </c>
      <c r="F544" s="206">
        <f t="shared" si="38"/>
        <v>154.991773248236</v>
      </c>
      <c r="G544" s="207">
        <f t="shared" si="39"/>
        <v>154.991773248236</v>
      </c>
      <c r="H544" s="4">
        <v>541</v>
      </c>
      <c r="I544">
        <f t="shared" si="37"/>
        <v>-3</v>
      </c>
      <c r="N544" s="230">
        <v>349</v>
      </c>
      <c r="O544" s="103">
        <f t="shared" si="40"/>
        <v>71.4566759809985</v>
      </c>
    </row>
    <row r="545" spans="2:15">
      <c r="B545" s="203">
        <v>539</v>
      </c>
      <c r="C545" s="43" t="s">
        <v>585</v>
      </c>
      <c r="D545" s="44">
        <v>10</v>
      </c>
      <c r="E545" s="205">
        <v>348</v>
      </c>
      <c r="F545" s="206">
        <f t="shared" si="38"/>
        <v>154.663399500102</v>
      </c>
      <c r="G545" s="207">
        <f t="shared" si="39"/>
        <v>154.663399500102</v>
      </c>
      <c r="H545" s="4">
        <v>542</v>
      </c>
      <c r="I545">
        <f t="shared" si="37"/>
        <v>-3</v>
      </c>
      <c r="N545" s="230">
        <v>348</v>
      </c>
      <c r="O545" s="103">
        <f t="shared" si="40"/>
        <v>71.0299883104643</v>
      </c>
    </row>
    <row r="546" spans="2:15">
      <c r="B546" s="203">
        <v>540</v>
      </c>
      <c r="C546" s="43" t="s">
        <v>586</v>
      </c>
      <c r="D546" s="44">
        <v>10</v>
      </c>
      <c r="E546" s="205">
        <v>347</v>
      </c>
      <c r="F546" s="206">
        <f t="shared" si="38"/>
        <v>154.336138677825</v>
      </c>
      <c r="G546" s="207">
        <f t="shared" si="39"/>
        <v>154.336138677825</v>
      </c>
      <c r="H546" s="4">
        <v>543</v>
      </c>
      <c r="I546">
        <f t="shared" si="37"/>
        <v>-3</v>
      </c>
      <c r="N546" s="230">
        <v>347</v>
      </c>
      <c r="O546" s="103">
        <f t="shared" si="40"/>
        <v>70.6047467717958</v>
      </c>
    </row>
    <row r="547" spans="2:15">
      <c r="B547" s="203">
        <v>541</v>
      </c>
      <c r="C547" s="43" t="s">
        <v>587</v>
      </c>
      <c r="D547" s="44">
        <v>10</v>
      </c>
      <c r="E547" s="205">
        <v>346</v>
      </c>
      <c r="F547" s="206">
        <f t="shared" si="38"/>
        <v>154.00998904534</v>
      </c>
      <c r="G547" s="207">
        <f t="shared" si="39"/>
        <v>154.00998904534</v>
      </c>
      <c r="H547" s="4">
        <v>544</v>
      </c>
      <c r="I547">
        <f t="shared" si="37"/>
        <v>-3</v>
      </c>
      <c r="N547" s="230">
        <v>346</v>
      </c>
      <c r="O547" s="103">
        <f t="shared" si="40"/>
        <v>70.1809491091566</v>
      </c>
    </row>
    <row r="548" spans="2:15">
      <c r="B548" s="203">
        <v>542</v>
      </c>
      <c r="C548" s="43" t="s">
        <v>588</v>
      </c>
      <c r="D548" s="44">
        <v>10</v>
      </c>
      <c r="E548" s="205">
        <v>345</v>
      </c>
      <c r="F548" s="206">
        <f t="shared" si="38"/>
        <v>153.684948876065</v>
      </c>
      <c r="G548" s="207">
        <f t="shared" si="39"/>
        <v>153.684948876065</v>
      </c>
      <c r="H548" s="4">
        <v>545</v>
      </c>
      <c r="I548">
        <f t="shared" si="37"/>
        <v>-3</v>
      </c>
      <c r="N548" s="230">
        <v>345</v>
      </c>
      <c r="O548" s="103">
        <f t="shared" si="40"/>
        <v>69.7585930790351</v>
      </c>
    </row>
    <row r="549" spans="2:15">
      <c r="B549" s="203">
        <v>543</v>
      </c>
      <c r="C549" s="43" t="s">
        <v>589</v>
      </c>
      <c r="D549" s="44">
        <v>10</v>
      </c>
      <c r="E549" s="205">
        <v>344</v>
      </c>
      <c r="F549" s="206">
        <f t="shared" si="38"/>
        <v>153.361016452854</v>
      </c>
      <c r="G549" s="207">
        <f t="shared" si="39"/>
        <v>153.361016452854</v>
      </c>
      <c r="H549" s="4">
        <v>546</v>
      </c>
      <c r="I549">
        <f t="shared" si="37"/>
        <v>-3</v>
      </c>
      <c r="N549" s="230">
        <v>344</v>
      </c>
      <c r="O549" s="103">
        <f t="shared" si="40"/>
        <v>69.3376764501739</v>
      </c>
    </row>
    <row r="550" spans="2:15">
      <c r="B550" s="203">
        <v>544</v>
      </c>
      <c r="C550" s="43" t="s">
        <v>590</v>
      </c>
      <c r="D550" s="44">
        <v>10</v>
      </c>
      <c r="E550" s="205">
        <v>343</v>
      </c>
      <c r="F550" s="206">
        <f t="shared" si="38"/>
        <v>153.038190067931</v>
      </c>
      <c r="G550" s="207">
        <f t="shared" si="39"/>
        <v>153.038190067931</v>
      </c>
      <c r="H550" s="4">
        <v>547</v>
      </c>
      <c r="I550">
        <f t="shared" si="37"/>
        <v>-3</v>
      </c>
      <c r="N550" s="230">
        <v>343</v>
      </c>
      <c r="O550" s="103">
        <f t="shared" si="40"/>
        <v>68.9181970034983</v>
      </c>
    </row>
    <row r="551" spans="2:15">
      <c r="B551" s="203">
        <v>545</v>
      </c>
      <c r="C551" s="43" t="s">
        <v>591</v>
      </c>
      <c r="D551" s="44">
        <v>10</v>
      </c>
      <c r="E551" s="205">
        <v>342</v>
      </c>
      <c r="F551" s="206">
        <f t="shared" si="38"/>
        <v>152.716468022845</v>
      </c>
      <c r="G551" s="207">
        <f t="shared" si="39"/>
        <v>152.716468022845</v>
      </c>
      <c r="H551" s="4">
        <v>548</v>
      </c>
      <c r="I551">
        <f t="shared" si="37"/>
        <v>-3</v>
      </c>
      <c r="N551" s="230">
        <v>342</v>
      </c>
      <c r="O551" s="103">
        <f t="shared" si="40"/>
        <v>68.5001525320459</v>
      </c>
    </row>
    <row r="552" spans="2:15">
      <c r="B552" s="203">
        <v>546</v>
      </c>
      <c r="C552" s="43" t="s">
        <v>592</v>
      </c>
      <c r="D552" s="44">
        <v>10</v>
      </c>
      <c r="E552" s="205">
        <v>341</v>
      </c>
      <c r="F552" s="206">
        <f t="shared" si="38"/>
        <v>152.395848628412</v>
      </c>
      <c r="G552" s="207">
        <f t="shared" si="39"/>
        <v>152.395848628412</v>
      </c>
      <c r="H552" s="4">
        <v>549</v>
      </c>
      <c r="I552">
        <f t="shared" si="37"/>
        <v>-3</v>
      </c>
      <c r="N552" s="230">
        <v>341</v>
      </c>
      <c r="O552" s="103">
        <f t="shared" si="40"/>
        <v>68.0835408408976</v>
      </c>
    </row>
    <row r="553" spans="2:15">
      <c r="B553" s="203">
        <v>547</v>
      </c>
      <c r="C553" s="43" t="s">
        <v>593</v>
      </c>
      <c r="D553" s="44">
        <v>10</v>
      </c>
      <c r="E553" s="205">
        <v>340</v>
      </c>
      <c r="F553" s="206">
        <f t="shared" si="38"/>
        <v>152.076330204665</v>
      </c>
      <c r="G553" s="207">
        <f t="shared" si="39"/>
        <v>152.076330204665</v>
      </c>
      <c r="H553" s="4">
        <v>550</v>
      </c>
      <c r="I553">
        <f t="shared" si="37"/>
        <v>-3</v>
      </c>
      <c r="N553" s="230">
        <v>340</v>
      </c>
      <c r="O553" s="103">
        <f t="shared" si="40"/>
        <v>67.6683597471082</v>
      </c>
    </row>
    <row r="554" spans="2:15">
      <c r="B554" s="203">
        <v>548</v>
      </c>
      <c r="C554" s="43" t="s">
        <v>594</v>
      </c>
      <c r="D554" s="44">
        <v>10</v>
      </c>
      <c r="E554" s="205">
        <v>339</v>
      </c>
      <c r="F554" s="206">
        <f t="shared" si="38"/>
        <v>151.757911080795</v>
      </c>
      <c r="G554" s="207">
        <f t="shared" si="39"/>
        <v>151.757911080795</v>
      </c>
      <c r="H554" s="4">
        <v>551</v>
      </c>
      <c r="I554">
        <f t="shared" si="37"/>
        <v>-3</v>
      </c>
      <c r="N554" s="230">
        <v>339</v>
      </c>
      <c r="O554" s="103">
        <f t="shared" si="40"/>
        <v>67.2546070796376</v>
      </c>
    </row>
    <row r="555" spans="2:15">
      <c r="B555" s="203">
        <v>549</v>
      </c>
      <c r="C555" s="43" t="s">
        <v>595</v>
      </c>
      <c r="D555" s="44">
        <v>10</v>
      </c>
      <c r="E555" s="205">
        <v>338</v>
      </c>
      <c r="F555" s="206">
        <f t="shared" si="38"/>
        <v>151.440589595108</v>
      </c>
      <c r="G555" s="207">
        <f t="shared" si="39"/>
        <v>151.440589595108</v>
      </c>
      <c r="H555" s="4">
        <v>552</v>
      </c>
      <c r="I555">
        <f t="shared" si="37"/>
        <v>-3</v>
      </c>
      <c r="N555" s="230">
        <v>338</v>
      </c>
      <c r="O555" s="103">
        <f t="shared" si="40"/>
        <v>66.8422806792839</v>
      </c>
    </row>
    <row r="556" spans="2:15">
      <c r="B556" s="203">
        <v>550</v>
      </c>
      <c r="C556" s="43" t="s">
        <v>596</v>
      </c>
      <c r="D556" s="44">
        <v>10</v>
      </c>
      <c r="E556" s="205">
        <v>337</v>
      </c>
      <c r="F556" s="206">
        <f t="shared" si="38"/>
        <v>151.124364094964</v>
      </c>
      <c r="G556" s="207">
        <f t="shared" si="39"/>
        <v>151.124364094964</v>
      </c>
      <c r="H556" s="4">
        <v>553</v>
      </c>
      <c r="I556">
        <f t="shared" si="37"/>
        <v>-3</v>
      </c>
      <c r="N556" s="230">
        <v>337</v>
      </c>
      <c r="O556" s="103">
        <f t="shared" si="40"/>
        <v>66.4313783986148</v>
      </c>
    </row>
    <row r="557" spans="2:15">
      <c r="B557" s="203">
        <v>551</v>
      </c>
      <c r="C557" s="43" t="s">
        <v>597</v>
      </c>
      <c r="D557" s="44">
        <v>10</v>
      </c>
      <c r="E557" s="205">
        <v>336</v>
      </c>
      <c r="F557" s="206">
        <f t="shared" si="38"/>
        <v>150.809232936733</v>
      </c>
      <c r="G557" s="207">
        <f t="shared" si="39"/>
        <v>150.809232936733</v>
      </c>
      <c r="H557" s="4">
        <v>554</v>
      </c>
      <c r="I557">
        <f t="shared" si="37"/>
        <v>-3</v>
      </c>
      <c r="N557" s="230">
        <v>336</v>
      </c>
      <c r="O557" s="103">
        <f t="shared" si="40"/>
        <v>66.021898101902</v>
      </c>
    </row>
    <row r="558" spans="2:15">
      <c r="B558" s="203">
        <v>552</v>
      </c>
      <c r="C558" s="43" t="s">
        <v>598</v>
      </c>
      <c r="D558" s="44">
        <v>10</v>
      </c>
      <c r="E558" s="205">
        <v>335</v>
      </c>
      <c r="F558" s="206">
        <f t="shared" si="38"/>
        <v>150.495194485739</v>
      </c>
      <c r="G558" s="207">
        <f t="shared" si="39"/>
        <v>150.495194485739</v>
      </c>
      <c r="H558" s="4">
        <v>555</v>
      </c>
      <c r="I558">
        <f t="shared" si="37"/>
        <v>-3</v>
      </c>
      <c r="N558" s="230">
        <v>335</v>
      </c>
      <c r="O558" s="103">
        <f t="shared" si="40"/>
        <v>65.6138376650541</v>
      </c>
    </row>
    <row r="559" spans="2:15">
      <c r="B559" s="203">
        <v>553</v>
      </c>
      <c r="C559" s="43" t="s">
        <v>599</v>
      </c>
      <c r="D559" s="44">
        <v>10</v>
      </c>
      <c r="E559" s="205">
        <v>334</v>
      </c>
      <c r="F559" s="206">
        <f t="shared" si="38"/>
        <v>150.182247116213</v>
      </c>
      <c r="G559" s="207">
        <f t="shared" si="39"/>
        <v>150.182247116213</v>
      </c>
      <c r="H559" s="4">
        <v>556</v>
      </c>
      <c r="I559">
        <f t="shared" si="37"/>
        <v>-3</v>
      </c>
      <c r="N559" s="230">
        <v>334</v>
      </c>
      <c r="O559" s="103">
        <f t="shared" si="40"/>
        <v>65.2071949755516</v>
      </c>
    </row>
    <row r="560" spans="2:15">
      <c r="B560" s="203">
        <v>554</v>
      </c>
      <c r="C560" s="43" t="s">
        <v>600</v>
      </c>
      <c r="D560" s="44">
        <v>10</v>
      </c>
      <c r="E560" s="205">
        <v>333</v>
      </c>
      <c r="F560" s="206">
        <f t="shared" si="38"/>
        <v>149.87038921124</v>
      </c>
      <c r="G560" s="207">
        <f t="shared" si="39"/>
        <v>149.87038921124</v>
      </c>
      <c r="H560" s="4">
        <v>557</v>
      </c>
      <c r="I560">
        <f t="shared" si="37"/>
        <v>-3</v>
      </c>
      <c r="N560" s="230">
        <v>333</v>
      </c>
      <c r="O560" s="103">
        <f t="shared" si="40"/>
        <v>64.8019679323814</v>
      </c>
    </row>
    <row r="561" spans="2:15">
      <c r="B561" s="203">
        <v>555</v>
      </c>
      <c r="C561" s="43" t="s">
        <v>601</v>
      </c>
      <c r="D561" s="44">
        <v>10</v>
      </c>
      <c r="E561" s="205">
        <v>332</v>
      </c>
      <c r="F561" s="206">
        <f t="shared" si="38"/>
        <v>149.559619162711</v>
      </c>
      <c r="G561" s="207">
        <f t="shared" si="39"/>
        <v>149.559619162711</v>
      </c>
      <c r="H561" s="4">
        <v>558</v>
      </c>
      <c r="I561">
        <f t="shared" si="37"/>
        <v>-3</v>
      </c>
      <c r="N561" s="230">
        <v>332</v>
      </c>
      <c r="O561" s="103">
        <f t="shared" si="40"/>
        <v>64.3981544459726</v>
      </c>
    </row>
    <row r="562" spans="2:15">
      <c r="B562" s="203">
        <v>556</v>
      </c>
      <c r="C562" s="43" t="s">
        <v>602</v>
      </c>
      <c r="D562" s="44">
        <v>10</v>
      </c>
      <c r="E562" s="205">
        <v>331</v>
      </c>
      <c r="F562" s="206">
        <f t="shared" si="38"/>
        <v>149.249935371273</v>
      </c>
      <c r="G562" s="207">
        <f t="shared" si="39"/>
        <v>149.249935371273</v>
      </c>
      <c r="H562" s="4">
        <v>559</v>
      </c>
      <c r="I562">
        <f t="shared" si="37"/>
        <v>-3</v>
      </c>
      <c r="N562" s="230">
        <v>331</v>
      </c>
      <c r="O562" s="103">
        <f t="shared" si="40"/>
        <v>63.9957524381322</v>
      </c>
    </row>
    <row r="563" spans="2:15">
      <c r="B563" s="203">
        <v>557</v>
      </c>
      <c r="C563" s="43" t="s">
        <v>603</v>
      </c>
      <c r="D563" s="44">
        <v>10</v>
      </c>
      <c r="E563" s="205">
        <v>330</v>
      </c>
      <c r="F563" s="206">
        <f t="shared" si="38"/>
        <v>148.941336246281</v>
      </c>
      <c r="G563" s="207">
        <f t="shared" si="39"/>
        <v>148.941336246281</v>
      </c>
      <c r="H563" s="4">
        <v>560</v>
      </c>
      <c r="I563">
        <f t="shared" si="37"/>
        <v>-3</v>
      </c>
      <c r="N563" s="230">
        <v>330</v>
      </c>
      <c r="O563" s="103">
        <f t="shared" si="40"/>
        <v>63.5947598419816</v>
      </c>
    </row>
    <row r="564" spans="2:15">
      <c r="B564" s="203">
        <v>558</v>
      </c>
      <c r="C564" s="43" t="s">
        <v>604</v>
      </c>
      <c r="D564" s="44">
        <v>10</v>
      </c>
      <c r="E564" s="205">
        <v>329</v>
      </c>
      <c r="F564" s="206">
        <f t="shared" si="38"/>
        <v>148.633820205749</v>
      </c>
      <c r="G564" s="207">
        <f t="shared" si="39"/>
        <v>148.633820205749</v>
      </c>
      <c r="H564" s="4">
        <v>561</v>
      </c>
      <c r="I564">
        <f t="shared" si="37"/>
        <v>-3</v>
      </c>
      <c r="N564" s="230">
        <v>329</v>
      </c>
      <c r="O564" s="103">
        <f t="shared" si="40"/>
        <v>63.1951746018941</v>
      </c>
    </row>
    <row r="565" spans="2:15">
      <c r="B565" s="203">
        <v>559</v>
      </c>
      <c r="C565" s="43" t="s">
        <v>605</v>
      </c>
      <c r="D565" s="44">
        <v>10</v>
      </c>
      <c r="E565" s="205">
        <v>328</v>
      </c>
      <c r="F565" s="206">
        <f t="shared" si="38"/>
        <v>148.327385676303</v>
      </c>
      <c r="G565" s="207">
        <f t="shared" si="39"/>
        <v>148.327385676303</v>
      </c>
      <c r="H565" s="4">
        <v>562</v>
      </c>
      <c r="I565">
        <f t="shared" si="37"/>
        <v>-3</v>
      </c>
      <c r="N565" s="230">
        <v>328</v>
      </c>
      <c r="O565" s="103">
        <f t="shared" si="40"/>
        <v>62.7969946734319</v>
      </c>
    </row>
    <row r="566" spans="2:15">
      <c r="B566" s="203">
        <v>560</v>
      </c>
      <c r="C566" s="43" t="s">
        <v>606</v>
      </c>
      <c r="D566" s="44">
        <v>10</v>
      </c>
      <c r="E566" s="205">
        <v>327</v>
      </c>
      <c r="F566" s="206">
        <f t="shared" si="38"/>
        <v>148.022031093131</v>
      </c>
      <c r="G566" s="207">
        <f t="shared" si="39"/>
        <v>148.022031093131</v>
      </c>
      <c r="H566" s="4">
        <v>563</v>
      </c>
      <c r="I566">
        <f t="shared" si="37"/>
        <v>-3</v>
      </c>
      <c r="N566" s="230">
        <v>327</v>
      </c>
      <c r="O566" s="103">
        <f t="shared" si="40"/>
        <v>62.4002180232847</v>
      </c>
    </row>
    <row r="567" spans="2:15">
      <c r="B567" s="203">
        <v>561</v>
      </c>
      <c r="C567" s="43" t="s">
        <v>607</v>
      </c>
      <c r="D567" s="44">
        <v>10</v>
      </c>
      <c r="E567" s="205">
        <v>326</v>
      </c>
      <c r="F567" s="206">
        <f t="shared" si="38"/>
        <v>147.717754899938</v>
      </c>
      <c r="G567" s="207">
        <f t="shared" si="39"/>
        <v>147.717754899938</v>
      </c>
      <c r="H567" s="4">
        <v>564</v>
      </c>
      <c r="I567">
        <f t="shared" si="37"/>
        <v>-3</v>
      </c>
      <c r="N567" s="230">
        <v>326</v>
      </c>
      <c r="O567" s="103">
        <f t="shared" si="40"/>
        <v>62.0048426292077</v>
      </c>
    </row>
    <row r="568" spans="2:15">
      <c r="B568" s="203">
        <v>562</v>
      </c>
      <c r="C568" s="43" t="s">
        <v>608</v>
      </c>
      <c r="D568" s="44">
        <v>10</v>
      </c>
      <c r="E568" s="205">
        <v>325</v>
      </c>
      <c r="F568" s="206">
        <f t="shared" si="38"/>
        <v>147.414555548897</v>
      </c>
      <c r="G568" s="207">
        <f t="shared" si="39"/>
        <v>147.414555548897</v>
      </c>
      <c r="H568" s="4">
        <v>565</v>
      </c>
      <c r="I568">
        <f t="shared" si="37"/>
        <v>-3</v>
      </c>
      <c r="N568" s="230">
        <v>325</v>
      </c>
      <c r="O568" s="103">
        <f t="shared" si="40"/>
        <v>61.6108664799615</v>
      </c>
    </row>
    <row r="569" spans="2:15">
      <c r="B569" s="203">
        <v>563</v>
      </c>
      <c r="C569" s="43" t="s">
        <v>609</v>
      </c>
      <c r="D569" s="44">
        <v>10</v>
      </c>
      <c r="E569" s="205">
        <v>324</v>
      </c>
      <c r="F569" s="206">
        <f t="shared" si="38"/>
        <v>147.112431500606</v>
      </c>
      <c r="G569" s="207">
        <f t="shared" si="39"/>
        <v>147.112431500606</v>
      </c>
      <c r="H569" s="4">
        <v>566</v>
      </c>
      <c r="I569">
        <f t="shared" si="37"/>
        <v>-3</v>
      </c>
      <c r="N569" s="230">
        <v>324</v>
      </c>
      <c r="O569" s="103">
        <f t="shared" si="40"/>
        <v>61.2182875752512</v>
      </c>
    </row>
    <row r="570" spans="2:15">
      <c r="B570" s="203">
        <v>564</v>
      </c>
      <c r="C570" s="43" t="s">
        <v>610</v>
      </c>
      <c r="D570" s="44">
        <v>10</v>
      </c>
      <c r="E570" s="205">
        <v>323</v>
      </c>
      <c r="F570" s="206">
        <f t="shared" si="38"/>
        <v>146.811381224038</v>
      </c>
      <c r="G570" s="207">
        <f t="shared" si="39"/>
        <v>146.811381224038</v>
      </c>
      <c r="H570" s="4">
        <v>567</v>
      </c>
      <c r="I570">
        <f t="shared" si="37"/>
        <v>-3</v>
      </c>
      <c r="N570" s="230">
        <v>323</v>
      </c>
      <c r="O570" s="103">
        <f t="shared" si="40"/>
        <v>60.8271039256666</v>
      </c>
    </row>
    <row r="571" spans="2:15">
      <c r="B571" s="203">
        <v>565</v>
      </c>
      <c r="C571" s="43" t="s">
        <v>611</v>
      </c>
      <c r="D571" s="44">
        <v>10</v>
      </c>
      <c r="E571" s="205">
        <v>322</v>
      </c>
      <c r="F571" s="206">
        <f t="shared" si="38"/>
        <v>146.511403196497</v>
      </c>
      <c r="G571" s="207">
        <f t="shared" si="39"/>
        <v>146.511403196497</v>
      </c>
      <c r="H571" s="4">
        <v>568</v>
      </c>
      <c r="I571">
        <f t="shared" si="37"/>
        <v>-3</v>
      </c>
      <c r="N571" s="230">
        <v>322</v>
      </c>
      <c r="O571" s="103">
        <f t="shared" si="40"/>
        <v>60.4373135526228</v>
      </c>
    </row>
    <row r="572" spans="2:15">
      <c r="B572" s="203">
        <v>566</v>
      </c>
      <c r="C572" s="43" t="s">
        <v>612</v>
      </c>
      <c r="D572" s="44">
        <v>10</v>
      </c>
      <c r="E572" s="205">
        <v>321</v>
      </c>
      <c r="F572" s="206">
        <f t="shared" si="38"/>
        <v>146.212495903575</v>
      </c>
      <c r="G572" s="207">
        <f t="shared" si="39"/>
        <v>146.212495903575</v>
      </c>
      <c r="H572" s="4">
        <v>569</v>
      </c>
      <c r="I572">
        <f t="shared" si="37"/>
        <v>-3</v>
      </c>
      <c r="N572" s="230">
        <v>321</v>
      </c>
      <c r="O572" s="103">
        <f t="shared" si="40"/>
        <v>60.0489144883014</v>
      </c>
    </row>
    <row r="573" spans="2:15">
      <c r="B573" s="203">
        <v>567</v>
      </c>
      <c r="C573" s="43" t="s">
        <v>613</v>
      </c>
      <c r="D573" s="44">
        <v>10</v>
      </c>
      <c r="E573" s="205">
        <v>320</v>
      </c>
      <c r="F573" s="206">
        <f t="shared" si="38"/>
        <v>145.914657839103</v>
      </c>
      <c r="G573" s="207">
        <f t="shared" si="39"/>
        <v>145.914657839103</v>
      </c>
      <c r="H573" s="4">
        <v>570</v>
      </c>
      <c r="I573">
        <f t="shared" si="37"/>
        <v>-3</v>
      </c>
      <c r="N573" s="230">
        <v>320</v>
      </c>
      <c r="O573" s="103">
        <f t="shared" si="40"/>
        <v>59.6619047755922</v>
      </c>
    </row>
    <row r="574" spans="2:15">
      <c r="B574" s="203">
        <v>568</v>
      </c>
      <c r="C574" s="43" t="s">
        <v>614</v>
      </c>
      <c r="D574" s="44">
        <v>10</v>
      </c>
      <c r="E574" s="205">
        <v>319</v>
      </c>
      <c r="F574" s="206">
        <f t="shared" si="38"/>
        <v>145.617887505107</v>
      </c>
      <c r="G574" s="207">
        <f t="shared" si="39"/>
        <v>145.617887505107</v>
      </c>
      <c r="H574" s="4">
        <v>571</v>
      </c>
      <c r="I574">
        <f t="shared" si="37"/>
        <v>-3</v>
      </c>
      <c r="N574" s="230">
        <v>319</v>
      </c>
      <c r="O574" s="103">
        <f t="shared" si="40"/>
        <v>59.2762824680351</v>
      </c>
    </row>
    <row r="575" ht="16.5" spans="2:15">
      <c r="B575" s="203">
        <v>569</v>
      </c>
      <c r="C575" s="43" t="s">
        <v>615</v>
      </c>
      <c r="D575" s="44">
        <v>10</v>
      </c>
      <c r="E575" s="205">
        <v>318</v>
      </c>
      <c r="F575" s="206">
        <f t="shared" si="38"/>
        <v>145.322183411767</v>
      </c>
      <c r="G575" s="207">
        <f t="shared" si="39"/>
        <v>145.322183411767</v>
      </c>
      <c r="H575" s="4">
        <v>572</v>
      </c>
      <c r="I575">
        <f t="shared" si="37"/>
        <v>-3</v>
      </c>
      <c r="N575" s="230">
        <v>318</v>
      </c>
      <c r="O575" s="103">
        <f t="shared" si="40"/>
        <v>58.8920456297624</v>
      </c>
    </row>
    <row r="576" spans="2:15">
      <c r="B576" s="203">
        <v>570</v>
      </c>
      <c r="C576" s="43" t="s">
        <v>616</v>
      </c>
      <c r="D576" s="44">
        <v>10</v>
      </c>
      <c r="E576" s="205">
        <v>317</v>
      </c>
      <c r="F576" s="206">
        <f t="shared" si="38"/>
        <v>145.027544077372</v>
      </c>
      <c r="G576" s="207">
        <f t="shared" si="39"/>
        <v>145.027544077372</v>
      </c>
      <c r="H576" s="4">
        <v>573</v>
      </c>
      <c r="I576">
        <f t="shared" si="37"/>
        <v>-3</v>
      </c>
      <c r="N576" s="230">
        <v>317</v>
      </c>
      <c r="O576" s="103">
        <f t="shared" si="40"/>
        <v>58.5091923354424</v>
      </c>
    </row>
    <row r="577" spans="2:15">
      <c r="B577" s="203">
        <v>571</v>
      </c>
      <c r="C577" s="43" t="s">
        <v>617</v>
      </c>
      <c r="D577" s="44">
        <v>10</v>
      </c>
      <c r="E577" s="205">
        <v>316</v>
      </c>
      <c r="F577" s="206">
        <f t="shared" si="38"/>
        <v>144.733968028272</v>
      </c>
      <c r="G577" s="207">
        <f t="shared" si="39"/>
        <v>144.733968028272</v>
      </c>
      <c r="H577" s="4">
        <v>574</v>
      </c>
      <c r="I577">
        <f t="shared" si="37"/>
        <v>-3</v>
      </c>
      <c r="N577" s="230">
        <v>316</v>
      </c>
      <c r="O577" s="103">
        <f t="shared" si="40"/>
        <v>58.1277206702226</v>
      </c>
    </row>
    <row r="578" spans="2:15">
      <c r="B578" s="203">
        <v>572</v>
      </c>
      <c r="C578" s="43" t="s">
        <v>618</v>
      </c>
      <c r="D578" s="44">
        <v>10</v>
      </c>
      <c r="E578" s="205">
        <v>315</v>
      </c>
      <c r="F578" s="206">
        <f t="shared" si="38"/>
        <v>144.441453798843</v>
      </c>
      <c r="G578" s="207">
        <f t="shared" si="39"/>
        <v>144.441453798843</v>
      </c>
      <c r="H578" s="4">
        <v>575</v>
      </c>
      <c r="I578">
        <f t="shared" si="37"/>
        <v>-3</v>
      </c>
      <c r="N578" s="230">
        <v>315</v>
      </c>
      <c r="O578" s="103">
        <f t="shared" si="40"/>
        <v>57.7476287296736</v>
      </c>
    </row>
    <row r="579" spans="2:15">
      <c r="B579" s="203">
        <v>573</v>
      </c>
      <c r="C579" s="43" t="s">
        <v>619</v>
      </c>
      <c r="D579" s="44">
        <v>10</v>
      </c>
      <c r="E579" s="205">
        <v>314</v>
      </c>
      <c r="F579" s="206">
        <f t="shared" si="38"/>
        <v>144.149999931436</v>
      </c>
      <c r="G579" s="207">
        <f t="shared" si="39"/>
        <v>144.149999931436</v>
      </c>
      <c r="H579" s="4">
        <v>576</v>
      </c>
      <c r="I579">
        <f t="shared" si="37"/>
        <v>-3</v>
      </c>
      <c r="N579" s="230">
        <v>314</v>
      </c>
      <c r="O579" s="103">
        <f t="shared" si="40"/>
        <v>57.3689146197332</v>
      </c>
    </row>
    <row r="580" spans="2:15">
      <c r="B580" s="203">
        <v>574</v>
      </c>
      <c r="C580" s="43" t="s">
        <v>620</v>
      </c>
      <c r="D580" s="44">
        <v>10</v>
      </c>
      <c r="E580" s="205">
        <v>313</v>
      </c>
      <c r="F580" s="206">
        <f t="shared" si="38"/>
        <v>143.859604976341</v>
      </c>
      <c r="G580" s="207">
        <f t="shared" si="39"/>
        <v>143.859604976341</v>
      </c>
      <c r="H580" s="4">
        <v>577</v>
      </c>
      <c r="I580">
        <f t="shared" ref="I580:I643" si="41">B580-H580</f>
        <v>-3</v>
      </c>
      <c r="N580" s="230">
        <v>313</v>
      </c>
      <c r="O580" s="103">
        <f t="shared" si="40"/>
        <v>56.9915764566523</v>
      </c>
    </row>
    <row r="581" spans="2:15">
      <c r="B581" s="203">
        <v>575</v>
      </c>
      <c r="C581" s="43" t="s">
        <v>621</v>
      </c>
      <c r="D581" s="44">
        <v>10</v>
      </c>
      <c r="E581" s="205">
        <v>312</v>
      </c>
      <c r="F581" s="206">
        <f t="shared" si="38"/>
        <v>143.570267491739</v>
      </c>
      <c r="G581" s="207">
        <f t="shared" si="39"/>
        <v>143.570267491739</v>
      </c>
      <c r="H581" s="4">
        <v>578</v>
      </c>
      <c r="I581">
        <f t="shared" si="41"/>
        <v>-3</v>
      </c>
      <c r="N581" s="230">
        <v>312</v>
      </c>
      <c r="O581" s="103">
        <f t="shared" si="40"/>
        <v>56.6156123669389</v>
      </c>
    </row>
    <row r="582" spans="2:15">
      <c r="B582" s="203">
        <v>576</v>
      </c>
      <c r="C582" s="43" t="s">
        <v>622</v>
      </c>
      <c r="D582" s="44">
        <v>10</v>
      </c>
      <c r="E582" s="205">
        <v>311</v>
      </c>
      <c r="F582" s="206">
        <f t="shared" si="38"/>
        <v>143.281986043668</v>
      </c>
      <c r="G582" s="207">
        <f t="shared" si="39"/>
        <v>143.281986043668</v>
      </c>
      <c r="H582" s="4">
        <v>579</v>
      </c>
      <c r="I582">
        <f t="shared" si="41"/>
        <v>-3</v>
      </c>
      <c r="N582" s="230">
        <v>311</v>
      </c>
      <c r="O582" s="103">
        <f t="shared" si="40"/>
        <v>56.2410204873049</v>
      </c>
    </row>
    <row r="583" spans="2:15">
      <c r="B583" s="203">
        <v>577</v>
      </c>
      <c r="C583" s="43" t="s">
        <v>623</v>
      </c>
      <c r="D583" s="44">
        <v>10</v>
      </c>
      <c r="E583" s="205">
        <v>310</v>
      </c>
      <c r="F583" s="206">
        <f t="shared" si="38"/>
        <v>142.994759205974</v>
      </c>
      <c r="G583" s="207">
        <f t="shared" si="39"/>
        <v>142.994759205974</v>
      </c>
      <c r="H583" s="4">
        <v>580</v>
      </c>
      <c r="I583">
        <f t="shared" si="41"/>
        <v>-3</v>
      </c>
      <c r="N583" s="230">
        <v>310</v>
      </c>
      <c r="O583" s="103">
        <f t="shared" si="40"/>
        <v>55.8677989646117</v>
      </c>
    </row>
    <row r="584" spans="2:15">
      <c r="B584" s="203">
        <v>578</v>
      </c>
      <c r="C584" s="43" t="s">
        <v>624</v>
      </c>
      <c r="D584" s="44">
        <v>10</v>
      </c>
      <c r="E584" s="205">
        <v>309</v>
      </c>
      <c r="F584" s="206">
        <f t="shared" si="38"/>
        <v>142.708585560273</v>
      </c>
      <c r="G584" s="207">
        <f t="shared" si="39"/>
        <v>142.708585560273</v>
      </c>
      <c r="H584" s="4">
        <v>581</v>
      </c>
      <c r="I584">
        <f t="shared" si="41"/>
        <v>-3</v>
      </c>
      <c r="N584" s="230">
        <v>309</v>
      </c>
      <c r="O584" s="103">
        <f t="shared" si="40"/>
        <v>55.495945955817</v>
      </c>
    </row>
    <row r="585" spans="2:15">
      <c r="B585" s="203">
        <v>579</v>
      </c>
      <c r="C585" s="43" t="s">
        <v>625</v>
      </c>
      <c r="D585" s="44">
        <v>10</v>
      </c>
      <c r="E585" s="205">
        <v>308</v>
      </c>
      <c r="F585" s="206">
        <f t="shared" si="38"/>
        <v>142.423463695911</v>
      </c>
      <c r="G585" s="207">
        <f t="shared" si="39"/>
        <v>142.423463695911</v>
      </c>
      <c r="H585" s="4">
        <v>582</v>
      </c>
      <c r="I585">
        <f t="shared" si="41"/>
        <v>-3</v>
      </c>
      <c r="N585" s="230">
        <v>308</v>
      </c>
      <c r="O585" s="103">
        <f t="shared" si="40"/>
        <v>55.1254596279221</v>
      </c>
    </row>
    <row r="586" spans="2:15">
      <c r="B586" s="203">
        <v>580</v>
      </c>
      <c r="C586" s="43" t="s">
        <v>626</v>
      </c>
      <c r="D586" s="44">
        <v>10</v>
      </c>
      <c r="E586" s="205">
        <v>307</v>
      </c>
      <c r="F586" s="206">
        <f t="shared" si="38"/>
        <v>142.139392209923</v>
      </c>
      <c r="G586" s="207">
        <f t="shared" si="39"/>
        <v>142.139392209923</v>
      </c>
      <c r="H586" s="4">
        <v>583</v>
      </c>
      <c r="I586">
        <f t="shared" si="41"/>
        <v>-3</v>
      </c>
      <c r="N586" s="230">
        <v>307</v>
      </c>
      <c r="O586" s="103">
        <f t="shared" si="40"/>
        <v>54.7563381579191</v>
      </c>
    </row>
    <row r="587" spans="2:15">
      <c r="B587" s="203">
        <v>581</v>
      </c>
      <c r="C587" s="43" t="s">
        <v>627</v>
      </c>
      <c r="D587" s="44">
        <v>10</v>
      </c>
      <c r="E587" s="205">
        <v>306</v>
      </c>
      <c r="F587" s="206">
        <f t="shared" si="38"/>
        <v>141.856369706993</v>
      </c>
      <c r="G587" s="207">
        <f t="shared" si="39"/>
        <v>141.856369706993</v>
      </c>
      <c r="H587" s="4">
        <v>584</v>
      </c>
      <c r="I587">
        <f t="shared" si="41"/>
        <v>-3</v>
      </c>
      <c r="N587" s="230">
        <v>306</v>
      </c>
      <c r="O587" s="103">
        <f t="shared" si="40"/>
        <v>54.388579732739</v>
      </c>
    </row>
    <row r="588" spans="2:15">
      <c r="B588" s="203">
        <v>582</v>
      </c>
      <c r="C588" s="43" t="s">
        <v>628</v>
      </c>
      <c r="D588" s="44">
        <v>10</v>
      </c>
      <c r="E588" s="205">
        <v>305</v>
      </c>
      <c r="F588" s="206">
        <f t="shared" si="38"/>
        <v>141.574394799413</v>
      </c>
      <c r="G588" s="207">
        <f t="shared" si="39"/>
        <v>141.574394799413</v>
      </c>
      <c r="H588" s="4">
        <v>585</v>
      </c>
      <c r="I588">
        <f t="shared" si="41"/>
        <v>-3</v>
      </c>
      <c r="N588" s="230">
        <v>305</v>
      </c>
      <c r="O588" s="103">
        <f t="shared" si="40"/>
        <v>54.0221825491999</v>
      </c>
    </row>
    <row r="589" spans="2:15">
      <c r="B589" s="203">
        <v>583</v>
      </c>
      <c r="C589" s="43" t="s">
        <v>629</v>
      </c>
      <c r="D589" s="44">
        <v>10</v>
      </c>
      <c r="E589" s="205">
        <v>304</v>
      </c>
      <c r="F589" s="206">
        <f t="shared" si="38"/>
        <v>141.293466107047</v>
      </c>
      <c r="G589" s="207">
        <f t="shared" si="39"/>
        <v>141.293466107047</v>
      </c>
      <c r="H589" s="4">
        <v>586</v>
      </c>
      <c r="I589">
        <f t="shared" si="41"/>
        <v>-3</v>
      </c>
      <c r="N589" s="230">
        <v>304</v>
      </c>
      <c r="O589" s="103">
        <f t="shared" si="40"/>
        <v>53.6571448139559</v>
      </c>
    </row>
    <row r="590" ht="16.5" spans="2:15">
      <c r="B590" s="203">
        <v>584</v>
      </c>
      <c r="C590" s="43" t="s">
        <v>630</v>
      </c>
      <c r="D590" s="44">
        <v>10</v>
      </c>
      <c r="E590" s="205">
        <v>303</v>
      </c>
      <c r="F590" s="206">
        <f t="shared" si="38"/>
        <v>141.013582257286</v>
      </c>
      <c r="G590" s="207">
        <f t="shared" si="39"/>
        <v>141.013582257286</v>
      </c>
      <c r="H590" s="4">
        <v>587</v>
      </c>
      <c r="I590">
        <f t="shared" si="41"/>
        <v>-3</v>
      </c>
      <c r="N590" s="230">
        <v>303</v>
      </c>
      <c r="O590" s="103">
        <f t="shared" si="40"/>
        <v>53.2934647434465</v>
      </c>
    </row>
    <row r="591" spans="2:15">
      <c r="B591" s="203">
        <v>585</v>
      </c>
      <c r="C591" s="43" t="s">
        <v>631</v>
      </c>
      <c r="D591" s="44">
        <v>10</v>
      </c>
      <c r="E591" s="205">
        <v>302</v>
      </c>
      <c r="F591" s="206">
        <f t="shared" si="38"/>
        <v>140.734741885016</v>
      </c>
      <c r="G591" s="207">
        <f t="shared" si="39"/>
        <v>140.734741885016</v>
      </c>
      <c r="H591" s="4">
        <v>588</v>
      </c>
      <c r="I591">
        <f t="shared" si="41"/>
        <v>-3</v>
      </c>
      <c r="N591" s="230">
        <v>302</v>
      </c>
      <c r="O591" s="103">
        <f t="shared" si="40"/>
        <v>52.9311405638455</v>
      </c>
    </row>
    <row r="592" spans="2:15">
      <c r="B592" s="203">
        <v>586</v>
      </c>
      <c r="C592" s="43" t="s">
        <v>632</v>
      </c>
      <c r="D592" s="44">
        <v>10</v>
      </c>
      <c r="E592" s="205">
        <v>301</v>
      </c>
      <c r="F592" s="206">
        <f t="shared" si="38"/>
        <v>140.456943632574</v>
      </c>
      <c r="G592" s="207">
        <f t="shared" si="39"/>
        <v>140.456943632574</v>
      </c>
      <c r="H592" s="4">
        <v>589</v>
      </c>
      <c r="I592">
        <f t="shared" si="41"/>
        <v>-3</v>
      </c>
      <c r="N592" s="230">
        <v>301</v>
      </c>
      <c r="O592" s="103">
        <f t="shared" si="40"/>
        <v>52.5701705110117</v>
      </c>
    </row>
    <row r="593" spans="2:15">
      <c r="B593" s="203">
        <v>587</v>
      </c>
      <c r="C593" s="43" t="s">
        <v>633</v>
      </c>
      <c r="D593" s="44">
        <v>10</v>
      </c>
      <c r="E593" s="205">
        <v>300</v>
      </c>
      <c r="F593" s="206">
        <f t="shared" si="38"/>
        <v>140.180186149714</v>
      </c>
      <c r="G593" s="207">
        <f t="shared" si="39"/>
        <v>140.180186149714</v>
      </c>
      <c r="H593" s="4">
        <v>590</v>
      </c>
      <c r="I593">
        <f t="shared" si="41"/>
        <v>-3</v>
      </c>
      <c r="N593" s="230">
        <v>300</v>
      </c>
      <c r="O593" s="103">
        <f t="shared" si="40"/>
        <v>52.2105528304393</v>
      </c>
    </row>
    <row r="594" spans="2:15">
      <c r="B594" s="203">
        <v>588</v>
      </c>
      <c r="C594" s="43" t="s">
        <v>634</v>
      </c>
      <c r="D594" s="44">
        <v>10</v>
      </c>
      <c r="E594" s="205">
        <v>299</v>
      </c>
      <c r="F594" s="206">
        <f t="shared" si="38"/>
        <v>139.904468093565</v>
      </c>
      <c r="G594" s="207">
        <f t="shared" si="39"/>
        <v>139.904468093565</v>
      </c>
      <c r="H594" s="4">
        <v>591</v>
      </c>
      <c r="I594">
        <f t="shared" si="41"/>
        <v>-3</v>
      </c>
      <c r="N594" s="230">
        <v>299</v>
      </c>
      <c r="O594" s="103">
        <f t="shared" si="40"/>
        <v>51.852285777208</v>
      </c>
    </row>
    <row r="595" spans="2:15">
      <c r="B595" s="203">
        <v>589</v>
      </c>
      <c r="C595" s="43" t="s">
        <v>635</v>
      </c>
      <c r="D595" s="44">
        <v>10</v>
      </c>
      <c r="E595" s="205">
        <v>298</v>
      </c>
      <c r="F595" s="206">
        <f t="shared" si="38"/>
        <v>139.629788128599</v>
      </c>
      <c r="G595" s="207">
        <f t="shared" si="39"/>
        <v>139.629788128599</v>
      </c>
      <c r="H595" s="4">
        <v>592</v>
      </c>
      <c r="I595">
        <f t="shared" si="41"/>
        <v>-3</v>
      </c>
      <c r="N595" s="230">
        <v>298</v>
      </c>
      <c r="O595" s="103">
        <f t="shared" si="40"/>
        <v>51.4953676159348</v>
      </c>
    </row>
    <row r="596" spans="2:15">
      <c r="B596" s="203">
        <v>590</v>
      </c>
      <c r="C596" s="43" t="s">
        <v>636</v>
      </c>
      <c r="D596" s="44">
        <v>10</v>
      </c>
      <c r="E596" s="205">
        <v>297</v>
      </c>
      <c r="F596" s="206">
        <f t="shared" si="38"/>
        <v>139.356144926586</v>
      </c>
      <c r="G596" s="207">
        <f t="shared" si="39"/>
        <v>139.356144926586</v>
      </c>
      <c r="H596" s="4">
        <v>593</v>
      </c>
      <c r="I596">
        <f t="shared" si="41"/>
        <v>-3</v>
      </c>
      <c r="N596" s="230">
        <v>297</v>
      </c>
      <c r="O596" s="103">
        <f t="shared" si="40"/>
        <v>51.1397966207259</v>
      </c>
    </row>
    <row r="597" spans="2:15">
      <c r="B597" s="203">
        <v>591</v>
      </c>
      <c r="C597" s="43" t="s">
        <v>637</v>
      </c>
      <c r="D597" s="44">
        <v>10</v>
      </c>
      <c r="E597" s="205">
        <v>296</v>
      </c>
      <c r="F597" s="206">
        <f t="shared" si="38"/>
        <v>139.083537166566</v>
      </c>
      <c r="G597" s="207">
        <f t="shared" si="39"/>
        <v>139.083537166566</v>
      </c>
      <c r="H597" s="4">
        <v>594</v>
      </c>
      <c r="I597">
        <f t="shared" si="41"/>
        <v>-3</v>
      </c>
      <c r="N597" s="230">
        <v>296</v>
      </c>
      <c r="O597" s="103">
        <f t="shared" si="40"/>
        <v>50.7855710751277</v>
      </c>
    </row>
    <row r="598" spans="2:15">
      <c r="B598" s="203">
        <v>592</v>
      </c>
      <c r="C598" s="43" t="s">
        <v>638</v>
      </c>
      <c r="D598" s="44">
        <v>10</v>
      </c>
      <c r="E598" s="205">
        <v>295</v>
      </c>
      <c r="F598" s="206">
        <f t="shared" si="38"/>
        <v>138.811963534804</v>
      </c>
      <c r="G598" s="207">
        <f t="shared" si="39"/>
        <v>138.811963534804</v>
      </c>
      <c r="H598" s="4">
        <v>595</v>
      </c>
      <c r="I598">
        <f t="shared" si="41"/>
        <v>-3</v>
      </c>
      <c r="N598" s="230">
        <v>295</v>
      </c>
      <c r="O598" s="103">
        <f t="shared" si="40"/>
        <v>50.4326892720801</v>
      </c>
    </row>
    <row r="599" spans="2:15">
      <c r="B599" s="203">
        <v>593</v>
      </c>
      <c r="C599" s="43" t="s">
        <v>639</v>
      </c>
      <c r="D599" s="44">
        <v>10</v>
      </c>
      <c r="E599" s="205">
        <v>294</v>
      </c>
      <c r="F599" s="206">
        <f t="shared" si="38"/>
        <v>138.541422724761</v>
      </c>
      <c r="G599" s="207">
        <f t="shared" si="39"/>
        <v>138.541422724761</v>
      </c>
      <c r="H599" s="4">
        <v>596</v>
      </c>
      <c r="I599">
        <f t="shared" si="41"/>
        <v>-3</v>
      </c>
      <c r="N599" s="230">
        <v>294</v>
      </c>
      <c r="O599" s="103">
        <f t="shared" si="40"/>
        <v>50.0811495138685</v>
      </c>
    </row>
    <row r="600" spans="2:15">
      <c r="B600" s="203">
        <v>594</v>
      </c>
      <c r="C600" s="43" t="s">
        <v>640</v>
      </c>
      <c r="D600" s="44">
        <v>10</v>
      </c>
      <c r="E600" s="205">
        <v>293</v>
      </c>
      <c r="F600" s="206">
        <f t="shared" si="38"/>
        <v>138.271913437052</v>
      </c>
      <c r="G600" s="207">
        <f t="shared" si="39"/>
        <v>138.271913437052</v>
      </c>
      <c r="H600" s="4">
        <v>597</v>
      </c>
      <c r="I600">
        <f t="shared" si="41"/>
        <v>-3</v>
      </c>
      <c r="N600" s="230">
        <v>293</v>
      </c>
      <c r="O600" s="103">
        <f t="shared" si="40"/>
        <v>49.7309501120777</v>
      </c>
    </row>
    <row r="601" spans="2:15">
      <c r="B601" s="203">
        <v>595</v>
      </c>
      <c r="C601" s="43" t="s">
        <v>641</v>
      </c>
      <c r="D601" s="44">
        <v>10</v>
      </c>
      <c r="E601" s="205">
        <v>292</v>
      </c>
      <c r="F601" s="206">
        <f t="shared" si="38"/>
        <v>138.003434379412</v>
      </c>
      <c r="G601" s="207">
        <f t="shared" si="39"/>
        <v>138.003434379412</v>
      </c>
      <c r="H601" s="4">
        <v>598</v>
      </c>
      <c r="I601">
        <f t="shared" si="41"/>
        <v>-3</v>
      </c>
      <c r="N601" s="230">
        <v>292</v>
      </c>
      <c r="O601" s="103">
        <f t="shared" si="40"/>
        <v>49.3820893875447</v>
      </c>
    </row>
    <row r="602" ht="16.5" spans="2:15">
      <c r="B602" s="203">
        <v>596</v>
      </c>
      <c r="C602" s="43" t="s">
        <v>642</v>
      </c>
      <c r="D602" s="44">
        <v>10</v>
      </c>
      <c r="E602" s="205">
        <v>291</v>
      </c>
      <c r="F602" s="206">
        <f t="shared" si="38"/>
        <v>137.735984266665</v>
      </c>
      <c r="G602" s="207">
        <f t="shared" si="39"/>
        <v>137.735984266665</v>
      </c>
      <c r="H602" s="4">
        <v>599</v>
      </c>
      <c r="I602">
        <f t="shared" si="41"/>
        <v>-3</v>
      </c>
      <c r="N602" s="230">
        <v>291</v>
      </c>
      <c r="O602" s="103">
        <f t="shared" si="40"/>
        <v>49.0345656703132</v>
      </c>
    </row>
    <row r="603" spans="2:15">
      <c r="B603" s="203">
        <v>597</v>
      </c>
      <c r="C603" s="43" t="s">
        <v>643</v>
      </c>
      <c r="D603" s="44">
        <v>10</v>
      </c>
      <c r="E603" s="205">
        <v>290</v>
      </c>
      <c r="F603" s="206">
        <f t="shared" si="38"/>
        <v>137.469561820679</v>
      </c>
      <c r="G603" s="207">
        <f t="shared" si="39"/>
        <v>137.469561820679</v>
      </c>
      <c r="H603" s="4">
        <v>600</v>
      </c>
      <c r="I603">
        <f t="shared" si="41"/>
        <v>-3</v>
      </c>
      <c r="N603" s="230">
        <v>290</v>
      </c>
      <c r="O603" s="103">
        <f t="shared" si="40"/>
        <v>48.6883772995873</v>
      </c>
    </row>
    <row r="604" spans="2:15">
      <c r="B604" s="203">
        <v>598</v>
      </c>
      <c r="C604" s="43" t="s">
        <v>644</v>
      </c>
      <c r="D604" s="44">
        <v>10</v>
      </c>
      <c r="E604" s="205">
        <v>289</v>
      </c>
      <c r="F604" s="206">
        <f t="shared" ref="F604:F667" si="42">G604</f>
        <v>137.204165770343</v>
      </c>
      <c r="G604" s="207">
        <f t="shared" ref="G604:G667" si="43">O604*($P$91-$P$892)/($O$91-$O$892)+$P$892-$O$892*($P$91-$P$892)/($O$91-$O$892)</f>
        <v>137.204165770343</v>
      </c>
      <c r="H604" s="4">
        <v>601</v>
      </c>
      <c r="I604">
        <f t="shared" si="41"/>
        <v>-3</v>
      </c>
      <c r="N604" s="230">
        <v>289</v>
      </c>
      <c r="O604" s="103">
        <f t="shared" ref="O604:O667" si="44">-(($T$2^2-N604^2)^(1/2))+$T$2</f>
        <v>48.3435226236863</v>
      </c>
    </row>
    <row r="605" spans="2:15">
      <c r="B605" s="203">
        <v>599</v>
      </c>
      <c r="C605" s="43" t="s">
        <v>645</v>
      </c>
      <c r="D605" s="44">
        <v>10</v>
      </c>
      <c r="E605" s="205">
        <v>288</v>
      </c>
      <c r="F605" s="206">
        <f t="shared" si="42"/>
        <v>136.939794851523</v>
      </c>
      <c r="G605" s="207">
        <f t="shared" si="43"/>
        <v>136.939794851523</v>
      </c>
      <c r="H605" s="4">
        <v>602</v>
      </c>
      <c r="I605">
        <f t="shared" si="41"/>
        <v>-3</v>
      </c>
      <c r="N605" s="230">
        <v>288</v>
      </c>
      <c r="O605" s="103">
        <f t="shared" si="44"/>
        <v>48</v>
      </c>
    </row>
    <row r="606" spans="2:15">
      <c r="B606" s="203">
        <v>600</v>
      </c>
      <c r="C606" s="43" t="s">
        <v>646</v>
      </c>
      <c r="D606" s="44">
        <v>10</v>
      </c>
      <c r="E606" s="205">
        <v>287</v>
      </c>
      <c r="F606" s="206">
        <f t="shared" si="42"/>
        <v>136.676447807031</v>
      </c>
      <c r="G606" s="207">
        <f t="shared" si="43"/>
        <v>136.676447807031</v>
      </c>
      <c r="H606" s="4">
        <v>603</v>
      </c>
      <c r="I606">
        <f t="shared" si="41"/>
        <v>-3</v>
      </c>
      <c r="N606" s="230">
        <v>287</v>
      </c>
      <c r="O606" s="103">
        <f t="shared" si="44"/>
        <v>47.6578077949436</v>
      </c>
    </row>
    <row r="607" spans="2:15">
      <c r="B607" s="203">
        <v>601</v>
      </c>
      <c r="C607" s="43" t="s">
        <v>647</v>
      </c>
      <c r="D607" s="44">
        <v>10</v>
      </c>
      <c r="E607" s="205">
        <v>286</v>
      </c>
      <c r="F607" s="206">
        <f t="shared" si="42"/>
        <v>136.414123386592</v>
      </c>
      <c r="G607" s="207">
        <f t="shared" si="43"/>
        <v>136.414123386592</v>
      </c>
      <c r="H607" s="4">
        <v>604</v>
      </c>
      <c r="I607">
        <f t="shared" si="41"/>
        <v>-3</v>
      </c>
      <c r="N607" s="230">
        <v>286</v>
      </c>
      <c r="O607" s="103">
        <f t="shared" si="44"/>
        <v>47.3169443839134</v>
      </c>
    </row>
    <row r="608" spans="2:15">
      <c r="B608" s="203">
        <v>602</v>
      </c>
      <c r="C608" s="43" t="s">
        <v>648</v>
      </c>
      <c r="D608" s="44">
        <v>10</v>
      </c>
      <c r="E608" s="205">
        <v>285</v>
      </c>
      <c r="F608" s="206">
        <f t="shared" si="42"/>
        <v>136.152820346808</v>
      </c>
      <c r="G608" s="207">
        <f t="shared" si="43"/>
        <v>136.152820346808</v>
      </c>
      <c r="H608" s="4">
        <v>605</v>
      </c>
      <c r="I608">
        <f t="shared" si="41"/>
        <v>-3</v>
      </c>
      <c r="N608" s="230">
        <v>285</v>
      </c>
      <c r="O608" s="103">
        <f t="shared" si="44"/>
        <v>46.9774081512436</v>
      </c>
    </row>
    <row r="609" spans="2:15">
      <c r="B609" s="203">
        <v>603</v>
      </c>
      <c r="C609" s="43" t="s">
        <v>649</v>
      </c>
      <c r="D609" s="44">
        <v>10</v>
      </c>
      <c r="E609" s="205">
        <v>284</v>
      </c>
      <c r="F609" s="206">
        <f t="shared" si="42"/>
        <v>135.892537451127</v>
      </c>
      <c r="G609" s="207">
        <f t="shared" si="43"/>
        <v>135.892537451127</v>
      </c>
      <c r="H609" s="4">
        <v>606</v>
      </c>
      <c r="I609">
        <f t="shared" si="41"/>
        <v>-3</v>
      </c>
      <c r="N609" s="230">
        <v>284</v>
      </c>
      <c r="O609" s="103">
        <f t="shared" si="44"/>
        <v>46.6391974901612</v>
      </c>
    </row>
    <row r="610" spans="2:15">
      <c r="B610" s="203">
        <v>604</v>
      </c>
      <c r="C610" s="43" t="s">
        <v>650</v>
      </c>
      <c r="D610" s="44">
        <v>10</v>
      </c>
      <c r="E610" s="205">
        <v>283</v>
      </c>
      <c r="F610" s="206">
        <f t="shared" si="42"/>
        <v>135.633273469806</v>
      </c>
      <c r="G610" s="207">
        <f t="shared" si="43"/>
        <v>135.633273469806</v>
      </c>
      <c r="H610" s="4">
        <v>607</v>
      </c>
      <c r="I610">
        <f t="shared" si="41"/>
        <v>-3</v>
      </c>
      <c r="N610" s="230">
        <v>283</v>
      </c>
      <c r="O610" s="103">
        <f t="shared" si="44"/>
        <v>46.3023108027444</v>
      </c>
    </row>
    <row r="611" spans="2:15">
      <c r="B611" s="203">
        <v>605</v>
      </c>
      <c r="C611" s="43" t="s">
        <v>651</v>
      </c>
      <c r="D611" s="44">
        <v>10</v>
      </c>
      <c r="E611" s="205">
        <v>282</v>
      </c>
      <c r="F611" s="206">
        <f t="shared" si="42"/>
        <v>135.375027179882</v>
      </c>
      <c r="G611" s="207">
        <f t="shared" si="43"/>
        <v>135.375027179882</v>
      </c>
      <c r="H611" s="4">
        <v>608</v>
      </c>
      <c r="I611">
        <f t="shared" si="41"/>
        <v>-3</v>
      </c>
      <c r="N611" s="230">
        <v>282</v>
      </c>
      <c r="O611" s="103">
        <f t="shared" si="44"/>
        <v>45.9667464998785</v>
      </c>
    </row>
    <row r="612" spans="2:15">
      <c r="B612" s="203">
        <v>606</v>
      </c>
      <c r="C612" s="43" t="s">
        <v>652</v>
      </c>
      <c r="D612" s="44">
        <v>10</v>
      </c>
      <c r="E612" s="205">
        <v>281</v>
      </c>
      <c r="F612" s="206">
        <f t="shared" si="42"/>
        <v>135.117797365136</v>
      </c>
      <c r="G612" s="207">
        <f t="shared" si="43"/>
        <v>135.117797365136</v>
      </c>
      <c r="H612" s="4">
        <v>609</v>
      </c>
      <c r="I612">
        <f t="shared" si="41"/>
        <v>-3</v>
      </c>
      <c r="N612" s="230">
        <v>281</v>
      </c>
      <c r="O612" s="103">
        <f t="shared" si="44"/>
        <v>45.6325030012139</v>
      </c>
    </row>
    <row r="613" spans="2:15">
      <c r="B613" s="203">
        <v>607</v>
      </c>
      <c r="C613" s="43" t="s">
        <v>653</v>
      </c>
      <c r="D613" s="44">
        <v>10</v>
      </c>
      <c r="E613" s="205">
        <v>280</v>
      </c>
      <c r="F613" s="206">
        <f t="shared" si="42"/>
        <v>134.861582816064</v>
      </c>
      <c r="G613" s="207">
        <f t="shared" si="43"/>
        <v>134.861582816064</v>
      </c>
      <c r="H613" s="4">
        <v>610</v>
      </c>
      <c r="I613">
        <f t="shared" si="41"/>
        <v>-3</v>
      </c>
      <c r="N613" s="230">
        <v>280</v>
      </c>
      <c r="O613" s="103">
        <f t="shared" si="44"/>
        <v>45.2995787351236</v>
      </c>
    </row>
    <row r="614" spans="2:15">
      <c r="B614" s="203">
        <v>608</v>
      </c>
      <c r="C614" s="43" t="s">
        <v>654</v>
      </c>
      <c r="D614" s="44">
        <v>10</v>
      </c>
      <c r="E614" s="205">
        <v>279</v>
      </c>
      <c r="F614" s="206">
        <f t="shared" si="42"/>
        <v>134.606382329841</v>
      </c>
      <c r="G614" s="207">
        <f t="shared" si="43"/>
        <v>134.606382329841</v>
      </c>
      <c r="H614" s="4">
        <v>611</v>
      </c>
      <c r="I614">
        <f t="shared" si="41"/>
        <v>-3</v>
      </c>
      <c r="N614" s="230">
        <v>279</v>
      </c>
      <c r="O614" s="103">
        <f t="shared" si="44"/>
        <v>44.9679721386618</v>
      </c>
    </row>
    <row r="615" spans="2:15">
      <c r="B615" s="203">
        <v>609</v>
      </c>
      <c r="C615" s="43" t="s">
        <v>655</v>
      </c>
      <c r="D615" s="44">
        <v>10</v>
      </c>
      <c r="E615" s="205">
        <v>278</v>
      </c>
      <c r="F615" s="206">
        <f t="shared" si="42"/>
        <v>134.35219471029</v>
      </c>
      <c r="G615" s="207">
        <f t="shared" si="43"/>
        <v>134.35219471029</v>
      </c>
      <c r="H615" s="4">
        <v>612</v>
      </c>
      <c r="I615">
        <f t="shared" si="41"/>
        <v>-3</v>
      </c>
      <c r="N615" s="230">
        <v>278</v>
      </c>
      <c r="O615" s="103">
        <f t="shared" si="44"/>
        <v>44.6376816575215</v>
      </c>
    </row>
    <row r="616" spans="2:15">
      <c r="B616" s="203">
        <v>610</v>
      </c>
      <c r="C616" s="43" t="s">
        <v>656</v>
      </c>
      <c r="D616" s="44">
        <v>10</v>
      </c>
      <c r="E616" s="205">
        <v>277</v>
      </c>
      <c r="F616" s="206">
        <f t="shared" si="42"/>
        <v>134.099018767853</v>
      </c>
      <c r="G616" s="207">
        <f t="shared" si="43"/>
        <v>134.099018767853</v>
      </c>
      <c r="H616" s="4">
        <v>613</v>
      </c>
      <c r="I616">
        <f t="shared" si="41"/>
        <v>-3</v>
      </c>
      <c r="N616" s="230">
        <v>277</v>
      </c>
      <c r="O616" s="103">
        <f t="shared" si="44"/>
        <v>44.3087057459938</v>
      </c>
    </row>
    <row r="617" spans="2:15">
      <c r="B617" s="203">
        <v>611</v>
      </c>
      <c r="C617" s="43" t="s">
        <v>657</v>
      </c>
      <c r="D617" s="44">
        <v>10</v>
      </c>
      <c r="E617" s="205">
        <v>276</v>
      </c>
      <c r="F617" s="206">
        <f t="shared" si="42"/>
        <v>133.846853319555</v>
      </c>
      <c r="G617" s="207">
        <f t="shared" si="43"/>
        <v>133.846853319555</v>
      </c>
      <c r="H617" s="4">
        <v>614</v>
      </c>
      <c r="I617">
        <f t="shared" si="41"/>
        <v>-3</v>
      </c>
      <c r="N617" s="230">
        <v>276</v>
      </c>
      <c r="O617" s="103">
        <f t="shared" si="44"/>
        <v>43.9810428669271</v>
      </c>
    </row>
    <row r="618" spans="2:15">
      <c r="B618" s="203">
        <v>612</v>
      </c>
      <c r="C618" s="43" t="s">
        <v>658</v>
      </c>
      <c r="D618" s="44">
        <v>10</v>
      </c>
      <c r="E618" s="205">
        <v>275</v>
      </c>
      <c r="F618" s="206">
        <f t="shared" si="42"/>
        <v>133.595697188978</v>
      </c>
      <c r="G618" s="207">
        <f t="shared" si="43"/>
        <v>133.595697188978</v>
      </c>
      <c r="H618" s="4">
        <v>615</v>
      </c>
      <c r="I618">
        <f t="shared" si="41"/>
        <v>-3</v>
      </c>
      <c r="N618" s="230">
        <v>275</v>
      </c>
      <c r="O618" s="103">
        <f t="shared" si="44"/>
        <v>43.654691491686</v>
      </c>
    </row>
    <row r="619" spans="2:15">
      <c r="B619" s="203">
        <v>613</v>
      </c>
      <c r="C619" s="43" t="s">
        <v>659</v>
      </c>
      <c r="D619" s="44">
        <v>10</v>
      </c>
      <c r="E619" s="205">
        <v>274</v>
      </c>
      <c r="F619" s="206">
        <f t="shared" si="42"/>
        <v>133.345549206225</v>
      </c>
      <c r="G619" s="207">
        <f t="shared" si="43"/>
        <v>133.345549206225</v>
      </c>
      <c r="H619" s="4">
        <v>616</v>
      </c>
      <c r="I619">
        <f t="shared" si="41"/>
        <v>-3</v>
      </c>
      <c r="N619" s="230">
        <v>274</v>
      </c>
      <c r="O619" s="103">
        <f t="shared" si="44"/>
        <v>43.3296501001115</v>
      </c>
    </row>
    <row r="620" spans="2:15">
      <c r="B620" s="203">
        <v>614</v>
      </c>
      <c r="C620" s="43" t="s">
        <v>660</v>
      </c>
      <c r="D620" s="44">
        <v>10</v>
      </c>
      <c r="E620" s="205">
        <v>273</v>
      </c>
      <c r="F620" s="206">
        <f t="shared" si="42"/>
        <v>133.096408207892</v>
      </c>
      <c r="G620" s="207">
        <f t="shared" si="43"/>
        <v>133.096408207892</v>
      </c>
      <c r="H620" s="4">
        <v>617</v>
      </c>
      <c r="I620">
        <f t="shared" si="41"/>
        <v>-3</v>
      </c>
      <c r="N620" s="230">
        <v>273</v>
      </c>
      <c r="O620" s="103">
        <f t="shared" si="44"/>
        <v>43.0059171804811</v>
      </c>
    </row>
    <row r="621" spans="2:15">
      <c r="B621" s="203">
        <v>615</v>
      </c>
      <c r="C621" s="43" t="s">
        <v>661</v>
      </c>
      <c r="D621" s="44">
        <v>10</v>
      </c>
      <c r="E621" s="205">
        <v>272</v>
      </c>
      <c r="F621" s="206">
        <f t="shared" si="42"/>
        <v>132.848273037038</v>
      </c>
      <c r="G621" s="207">
        <f t="shared" si="43"/>
        <v>132.848273037038</v>
      </c>
      <c r="H621" s="4">
        <v>618</v>
      </c>
      <c r="I621">
        <f t="shared" si="41"/>
        <v>-3</v>
      </c>
      <c r="N621" s="230">
        <v>272</v>
      </c>
      <c r="O621" s="103">
        <f t="shared" si="44"/>
        <v>42.6834912294686</v>
      </c>
    </row>
    <row r="622" spans="2:15">
      <c r="B622" s="203">
        <v>616</v>
      </c>
      <c r="C622" s="43" t="s">
        <v>662</v>
      </c>
      <c r="D622" s="44">
        <v>10</v>
      </c>
      <c r="E622" s="205">
        <v>271</v>
      </c>
      <c r="F622" s="206">
        <f t="shared" si="42"/>
        <v>132.601142543152</v>
      </c>
      <c r="G622" s="207">
        <f t="shared" si="43"/>
        <v>132.601142543152</v>
      </c>
      <c r="H622" s="4">
        <v>619</v>
      </c>
      <c r="I622">
        <f t="shared" si="41"/>
        <v>-3</v>
      </c>
      <c r="N622" s="230">
        <v>271</v>
      </c>
      <c r="O622" s="103">
        <f t="shared" si="44"/>
        <v>42.3623707521052</v>
      </c>
    </row>
    <row r="623" spans="2:15">
      <c r="B623" s="203">
        <v>617</v>
      </c>
      <c r="C623" s="43" t="s">
        <v>663</v>
      </c>
      <c r="D623" s="44">
        <v>10</v>
      </c>
      <c r="E623" s="205">
        <v>270</v>
      </c>
      <c r="F623" s="206">
        <f t="shared" si="42"/>
        <v>132.355015582126</v>
      </c>
      <c r="G623" s="207">
        <f t="shared" si="43"/>
        <v>132.355015582126</v>
      </c>
      <c r="H623" s="4">
        <v>620</v>
      </c>
      <c r="I623">
        <f t="shared" si="41"/>
        <v>-3</v>
      </c>
      <c r="N623" s="230">
        <v>270</v>
      </c>
      <c r="O623" s="103">
        <f t="shared" si="44"/>
        <v>42.0425542617406</v>
      </c>
    </row>
    <row r="624" spans="2:15">
      <c r="B624" s="203">
        <v>618</v>
      </c>
      <c r="C624" s="43" t="s">
        <v>664</v>
      </c>
      <c r="D624" s="44">
        <v>10</v>
      </c>
      <c r="E624" s="205">
        <v>269</v>
      </c>
      <c r="F624" s="206">
        <f t="shared" si="42"/>
        <v>132.109891016223</v>
      </c>
      <c r="G624" s="207">
        <f t="shared" si="43"/>
        <v>132.109891016223</v>
      </c>
      <c r="H624" s="4">
        <v>621</v>
      </c>
      <c r="I624">
        <f t="shared" si="41"/>
        <v>-3</v>
      </c>
      <c r="N624" s="230">
        <v>269</v>
      </c>
      <c r="O624" s="103">
        <f t="shared" si="44"/>
        <v>41.7240402800041</v>
      </c>
    </row>
    <row r="625" spans="2:15">
      <c r="B625" s="203">
        <v>619</v>
      </c>
      <c r="C625" s="43" t="s">
        <v>665</v>
      </c>
      <c r="D625" s="44">
        <v>10</v>
      </c>
      <c r="E625" s="205">
        <v>268</v>
      </c>
      <c r="F625" s="206">
        <f t="shared" si="42"/>
        <v>131.86576771405</v>
      </c>
      <c r="G625" s="207">
        <f t="shared" si="43"/>
        <v>131.86576771405</v>
      </c>
      <c r="H625" s="4">
        <v>622</v>
      </c>
      <c r="I625">
        <f t="shared" si="41"/>
        <v>-3</v>
      </c>
      <c r="N625" s="230">
        <v>268</v>
      </c>
      <c r="O625" s="103">
        <f t="shared" si="44"/>
        <v>41.4068273367662</v>
      </c>
    </row>
    <row r="626" spans="2:15">
      <c r="B626" s="203">
        <v>620</v>
      </c>
      <c r="C626" s="43" t="s">
        <v>666</v>
      </c>
      <c r="D626" s="44">
        <v>10</v>
      </c>
      <c r="E626" s="205">
        <v>267</v>
      </c>
      <c r="F626" s="206">
        <f t="shared" si="42"/>
        <v>131.622644550525</v>
      </c>
      <c r="G626" s="207">
        <f t="shared" si="43"/>
        <v>131.622644550525</v>
      </c>
      <c r="H626" s="4">
        <v>623</v>
      </c>
      <c r="I626">
        <f t="shared" si="41"/>
        <v>-3</v>
      </c>
      <c r="N626" s="230">
        <v>267</v>
      </c>
      <c r="O626" s="103">
        <f t="shared" si="44"/>
        <v>41.0909139701004</v>
      </c>
    </row>
    <row r="627" spans="2:15">
      <c r="B627" s="203">
        <v>621</v>
      </c>
      <c r="C627" s="43" t="s">
        <v>667</v>
      </c>
      <c r="D627" s="44">
        <v>10</v>
      </c>
      <c r="E627" s="205">
        <v>266</v>
      </c>
      <c r="F627" s="206">
        <f t="shared" si="42"/>
        <v>131.380520406851</v>
      </c>
      <c r="G627" s="207">
        <f t="shared" si="43"/>
        <v>131.380520406851</v>
      </c>
      <c r="H627" s="4">
        <v>624</v>
      </c>
      <c r="I627">
        <f t="shared" si="41"/>
        <v>-3</v>
      </c>
      <c r="N627" s="230">
        <v>266</v>
      </c>
      <c r="O627" s="103">
        <f t="shared" si="44"/>
        <v>40.7762987262455</v>
      </c>
    </row>
    <row r="628" spans="2:15">
      <c r="B628" s="203">
        <v>622</v>
      </c>
      <c r="C628" s="43" t="s">
        <v>668</v>
      </c>
      <c r="D628" s="44">
        <v>10</v>
      </c>
      <c r="E628" s="205">
        <v>265</v>
      </c>
      <c r="F628" s="206">
        <f t="shared" si="42"/>
        <v>131.139394170485</v>
      </c>
      <c r="G628" s="207">
        <f t="shared" si="43"/>
        <v>131.139394170485</v>
      </c>
      <c r="H628" s="4">
        <v>625</v>
      </c>
      <c r="I628">
        <f t="shared" si="41"/>
        <v>-3</v>
      </c>
      <c r="N628" s="230">
        <v>265</v>
      </c>
      <c r="O628" s="103">
        <f t="shared" si="44"/>
        <v>40.4629801595685</v>
      </c>
    </row>
    <row r="629" spans="2:15">
      <c r="B629" s="203">
        <v>623</v>
      </c>
      <c r="C629" s="43" t="s">
        <v>669</v>
      </c>
      <c r="D629" s="44">
        <v>10</v>
      </c>
      <c r="E629" s="205">
        <v>264</v>
      </c>
      <c r="F629" s="206">
        <f t="shared" si="42"/>
        <v>130.899264735113</v>
      </c>
      <c r="G629" s="207">
        <f t="shared" si="43"/>
        <v>130.899264735113</v>
      </c>
      <c r="H629" s="4">
        <v>626</v>
      </c>
      <c r="I629">
        <f t="shared" si="41"/>
        <v>-3</v>
      </c>
      <c r="N629" s="230">
        <v>264</v>
      </c>
      <c r="O629" s="103">
        <f t="shared" si="44"/>
        <v>40.1509568325267</v>
      </c>
    </row>
    <row r="630" spans="2:15">
      <c r="B630" s="203">
        <v>624</v>
      </c>
      <c r="C630" s="43" t="s">
        <v>670</v>
      </c>
      <c r="D630" s="44">
        <v>10</v>
      </c>
      <c r="E630" s="205">
        <v>263</v>
      </c>
      <c r="F630" s="206">
        <f t="shared" si="42"/>
        <v>130.660131000616</v>
      </c>
      <c r="G630" s="207">
        <f t="shared" si="43"/>
        <v>130.660131000616</v>
      </c>
      <c r="H630" s="4">
        <v>627</v>
      </c>
      <c r="I630">
        <f t="shared" si="41"/>
        <v>-3</v>
      </c>
      <c r="N630" s="230">
        <v>263</v>
      </c>
      <c r="O630" s="103">
        <f t="shared" si="44"/>
        <v>39.8402273156313</v>
      </c>
    </row>
    <row r="631" spans="2:15">
      <c r="B631" s="203">
        <v>625</v>
      </c>
      <c r="C631" s="43" t="s">
        <v>671</v>
      </c>
      <c r="D631" s="44">
        <v>10</v>
      </c>
      <c r="E631" s="205">
        <v>262</v>
      </c>
      <c r="F631" s="206">
        <f t="shared" si="42"/>
        <v>130.421991873047</v>
      </c>
      <c r="G631" s="207">
        <f t="shared" si="43"/>
        <v>130.421991873047</v>
      </c>
      <c r="H631" s="4">
        <v>628</v>
      </c>
      <c r="I631">
        <f t="shared" si="41"/>
        <v>-3</v>
      </c>
      <c r="N631" s="230">
        <v>262</v>
      </c>
      <c r="O631" s="103">
        <f t="shared" si="44"/>
        <v>39.5307901874105</v>
      </c>
    </row>
    <row r="632" spans="2:15">
      <c r="B632" s="203">
        <v>626</v>
      </c>
      <c r="C632" s="43" t="s">
        <v>672</v>
      </c>
      <c r="D632" s="44">
        <v>10</v>
      </c>
      <c r="E632" s="205">
        <v>261</v>
      </c>
      <c r="F632" s="206">
        <f t="shared" si="42"/>
        <v>130.1848462646</v>
      </c>
      <c r="G632" s="207">
        <f t="shared" si="43"/>
        <v>130.1848462646</v>
      </c>
      <c r="H632" s="4">
        <v>629</v>
      </c>
      <c r="I632">
        <f t="shared" si="41"/>
        <v>-3</v>
      </c>
      <c r="N632" s="230">
        <v>261</v>
      </c>
      <c r="O632" s="103">
        <f t="shared" si="44"/>
        <v>39.2226440343734</v>
      </c>
    </row>
    <row r="633" spans="2:15">
      <c r="B633" s="203">
        <v>627</v>
      </c>
      <c r="C633" s="43" t="s">
        <v>673</v>
      </c>
      <c r="D633" s="44">
        <v>10</v>
      </c>
      <c r="E633" s="205">
        <v>260</v>
      </c>
      <c r="F633" s="206">
        <f t="shared" si="42"/>
        <v>129.948693093584</v>
      </c>
      <c r="G633" s="207">
        <f t="shared" si="43"/>
        <v>129.948693093584</v>
      </c>
      <c r="H633" s="4">
        <v>630</v>
      </c>
      <c r="I633">
        <f t="shared" si="41"/>
        <v>-3</v>
      </c>
      <c r="N633" s="230">
        <v>260</v>
      </c>
      <c r="O633" s="103">
        <f t="shared" si="44"/>
        <v>38.9157874509738</v>
      </c>
    </row>
    <row r="634" spans="2:15">
      <c r="B634" s="203">
        <v>628</v>
      </c>
      <c r="C634" s="43" t="s">
        <v>674</v>
      </c>
      <c r="D634" s="44">
        <v>10</v>
      </c>
      <c r="E634" s="205">
        <v>259</v>
      </c>
      <c r="F634" s="206">
        <f t="shared" si="42"/>
        <v>129.713531284393</v>
      </c>
      <c r="G634" s="207">
        <f t="shared" si="43"/>
        <v>129.713531284393</v>
      </c>
      <c r="H634" s="4">
        <v>631</v>
      </c>
      <c r="I634">
        <f t="shared" si="41"/>
        <v>-3</v>
      </c>
      <c r="N634" s="230">
        <v>259</v>
      </c>
      <c r="O634" s="103">
        <f t="shared" si="44"/>
        <v>38.6102190395743</v>
      </c>
    </row>
    <row r="635" spans="2:15">
      <c r="B635" s="203">
        <v>629</v>
      </c>
      <c r="C635" s="43" t="s">
        <v>675</v>
      </c>
      <c r="D635" s="44">
        <v>10</v>
      </c>
      <c r="E635" s="205">
        <v>258</v>
      </c>
      <c r="F635" s="206">
        <f t="shared" si="42"/>
        <v>129.479359767482</v>
      </c>
      <c r="G635" s="207">
        <f t="shared" si="43"/>
        <v>129.479359767482</v>
      </c>
      <c r="H635" s="4">
        <v>632</v>
      </c>
      <c r="I635">
        <f t="shared" si="41"/>
        <v>-3</v>
      </c>
      <c r="N635" s="230">
        <v>258</v>
      </c>
      <c r="O635" s="103">
        <f t="shared" si="44"/>
        <v>38.3059374104113</v>
      </c>
    </row>
    <row r="636" spans="2:15">
      <c r="B636" s="203">
        <v>630</v>
      </c>
      <c r="C636" s="43" t="s">
        <v>676</v>
      </c>
      <c r="D636" s="44">
        <v>10</v>
      </c>
      <c r="E636" s="205">
        <v>257</v>
      </c>
      <c r="F636" s="206">
        <f t="shared" si="42"/>
        <v>129.246177479337</v>
      </c>
      <c r="G636" s="207">
        <f t="shared" si="43"/>
        <v>129.246177479337</v>
      </c>
      <c r="H636" s="4">
        <v>633</v>
      </c>
      <c r="I636">
        <f t="shared" si="41"/>
        <v>-3</v>
      </c>
      <c r="N636" s="230">
        <v>257</v>
      </c>
      <c r="O636" s="103">
        <f t="shared" si="44"/>
        <v>38.0029411815591</v>
      </c>
    </row>
    <row r="637" spans="2:15">
      <c r="B637" s="203">
        <v>631</v>
      </c>
      <c r="C637" s="43" t="s">
        <v>677</v>
      </c>
      <c r="D637" s="44">
        <v>10</v>
      </c>
      <c r="E637" s="205">
        <v>256</v>
      </c>
      <c r="F637" s="206">
        <f t="shared" si="42"/>
        <v>129.01398336245</v>
      </c>
      <c r="G637" s="207">
        <f t="shared" si="43"/>
        <v>129.01398336245</v>
      </c>
      <c r="H637" s="4">
        <v>634</v>
      </c>
      <c r="I637">
        <f t="shared" si="41"/>
        <v>-3</v>
      </c>
      <c r="N637" s="230">
        <v>256</v>
      </c>
      <c r="O637" s="103">
        <f t="shared" si="44"/>
        <v>37.7012289788959</v>
      </c>
    </row>
    <row r="638" spans="2:15">
      <c r="B638" s="203">
        <v>632</v>
      </c>
      <c r="C638" s="43" t="s">
        <v>678</v>
      </c>
      <c r="D638" s="44">
        <v>10</v>
      </c>
      <c r="E638" s="205">
        <v>255</v>
      </c>
      <c r="F638" s="206">
        <f t="shared" si="42"/>
        <v>128.782776365293</v>
      </c>
      <c r="G638" s="207">
        <f t="shared" si="43"/>
        <v>128.782776365293</v>
      </c>
      <c r="H638" s="4">
        <v>635</v>
      </c>
      <c r="I638">
        <f t="shared" si="41"/>
        <v>-3</v>
      </c>
      <c r="N638" s="230">
        <v>255</v>
      </c>
      <c r="O638" s="103">
        <f t="shared" si="44"/>
        <v>37.4007994360682</v>
      </c>
    </row>
    <row r="639" spans="2:15">
      <c r="B639" s="203">
        <v>633</v>
      </c>
      <c r="C639" s="43" t="s">
        <v>679</v>
      </c>
      <c r="D639" s="44">
        <v>10</v>
      </c>
      <c r="E639" s="205">
        <v>254</v>
      </c>
      <c r="F639" s="206">
        <f t="shared" si="42"/>
        <v>128.552555442287</v>
      </c>
      <c r="G639" s="207">
        <f t="shared" si="43"/>
        <v>128.552555442287</v>
      </c>
      <c r="H639" s="4">
        <v>636</v>
      </c>
      <c r="I639">
        <f t="shared" si="41"/>
        <v>-3</v>
      </c>
      <c r="N639" s="230">
        <v>254</v>
      </c>
      <c r="O639" s="103">
        <f t="shared" si="44"/>
        <v>37.1016511944567</v>
      </c>
    </row>
    <row r="640" spans="2:15">
      <c r="B640" s="203">
        <v>634</v>
      </c>
      <c r="C640" s="43" t="s">
        <v>680</v>
      </c>
      <c r="D640" s="44">
        <v>10</v>
      </c>
      <c r="E640" s="205">
        <v>253</v>
      </c>
      <c r="F640" s="206">
        <f t="shared" si="42"/>
        <v>128.323319553783</v>
      </c>
      <c r="G640" s="207">
        <f t="shared" si="43"/>
        <v>128.323319553783</v>
      </c>
      <c r="H640" s="4">
        <v>637</v>
      </c>
      <c r="I640">
        <f t="shared" si="41"/>
        <v>-3</v>
      </c>
      <c r="N640" s="230">
        <v>253</v>
      </c>
      <c r="O640" s="103">
        <f t="shared" si="44"/>
        <v>36.8037829031429</v>
      </c>
    </row>
    <row r="641" spans="2:15">
      <c r="B641" s="203">
        <v>635</v>
      </c>
      <c r="C641" s="43" t="s">
        <v>681</v>
      </c>
      <c r="D641" s="44">
        <v>10</v>
      </c>
      <c r="E641" s="205">
        <v>252</v>
      </c>
      <c r="F641" s="206">
        <f t="shared" si="42"/>
        <v>128.095067666028</v>
      </c>
      <c r="G641" s="207">
        <f t="shared" si="43"/>
        <v>128.095067666028</v>
      </c>
      <c r="H641" s="4">
        <v>638</v>
      </c>
      <c r="I641">
        <f t="shared" si="41"/>
        <v>-3</v>
      </c>
      <c r="N641" s="230">
        <v>252</v>
      </c>
      <c r="O641" s="103">
        <f t="shared" si="44"/>
        <v>36.507193218874</v>
      </c>
    </row>
    <row r="642" spans="2:15">
      <c r="B642" s="203">
        <v>636</v>
      </c>
      <c r="C642" s="43" t="s">
        <v>682</v>
      </c>
      <c r="D642" s="44">
        <v>10</v>
      </c>
      <c r="E642" s="205">
        <v>251</v>
      </c>
      <c r="F642" s="206">
        <f t="shared" si="42"/>
        <v>127.867798751147</v>
      </c>
      <c r="G642" s="207">
        <f t="shared" si="43"/>
        <v>127.867798751147</v>
      </c>
      <c r="H642" s="4">
        <v>639</v>
      </c>
      <c r="I642">
        <f t="shared" si="41"/>
        <v>-3</v>
      </c>
      <c r="N642" s="230">
        <v>251</v>
      </c>
      <c r="O642" s="103">
        <f t="shared" si="44"/>
        <v>36.2118808060305</v>
      </c>
    </row>
    <row r="643" spans="2:15">
      <c r="B643" s="203">
        <v>637</v>
      </c>
      <c r="C643" s="43" t="s">
        <v>683</v>
      </c>
      <c r="D643" s="44">
        <v>10</v>
      </c>
      <c r="E643" s="205">
        <v>250</v>
      </c>
      <c r="F643" s="206">
        <f t="shared" si="42"/>
        <v>127.641511787109</v>
      </c>
      <c r="G643" s="207">
        <f t="shared" si="43"/>
        <v>127.641511787109</v>
      </c>
      <c r="H643" s="4">
        <v>640</v>
      </c>
      <c r="I643">
        <f t="shared" si="41"/>
        <v>-3</v>
      </c>
      <c r="N643" s="230">
        <v>250</v>
      </c>
      <c r="O643" s="103">
        <f t="shared" si="44"/>
        <v>35.9178443365921</v>
      </c>
    </row>
    <row r="644" spans="2:15">
      <c r="B644" s="203">
        <v>638</v>
      </c>
      <c r="C644" s="43" t="s">
        <v>684</v>
      </c>
      <c r="D644" s="44">
        <v>10</v>
      </c>
      <c r="E644" s="205">
        <v>249</v>
      </c>
      <c r="F644" s="206">
        <f t="shared" si="42"/>
        <v>127.416205757711</v>
      </c>
      <c r="G644" s="207">
        <f t="shared" si="43"/>
        <v>127.416205757711</v>
      </c>
      <c r="H644" s="4">
        <v>641</v>
      </c>
      <c r="I644">
        <f t="shared" ref="I644:I707" si="45">B644-H644</f>
        <v>-3</v>
      </c>
      <c r="N644" s="230">
        <v>249</v>
      </c>
      <c r="O644" s="103">
        <f t="shared" si="44"/>
        <v>35.6250824901052</v>
      </c>
    </row>
    <row r="645" spans="2:15">
      <c r="B645" s="203">
        <v>639</v>
      </c>
      <c r="C645" s="43" t="s">
        <v>685</v>
      </c>
      <c r="D645" s="44">
        <v>10</v>
      </c>
      <c r="E645" s="205">
        <v>248</v>
      </c>
      <c r="F645" s="206">
        <f t="shared" si="42"/>
        <v>127.191879652544</v>
      </c>
      <c r="G645" s="207">
        <f t="shared" si="43"/>
        <v>127.191879652544</v>
      </c>
      <c r="H645" s="4">
        <v>642</v>
      </c>
      <c r="I645">
        <f t="shared" si="45"/>
        <v>-3</v>
      </c>
      <c r="N645" s="230">
        <v>248</v>
      </c>
      <c r="O645" s="103">
        <f t="shared" si="44"/>
        <v>35.3335939536494</v>
      </c>
    </row>
    <row r="646" ht="16.5" spans="2:15">
      <c r="B646" s="203">
        <v>640</v>
      </c>
      <c r="C646" s="43" t="s">
        <v>686</v>
      </c>
      <c r="D646" s="44">
        <v>10</v>
      </c>
      <c r="E646" s="205">
        <v>247</v>
      </c>
      <c r="F646" s="206">
        <f t="shared" si="42"/>
        <v>126.968532466973</v>
      </c>
      <c r="G646" s="207">
        <f t="shared" si="43"/>
        <v>126.968532466973</v>
      </c>
      <c r="H646" s="4">
        <v>643</v>
      </c>
      <c r="I646">
        <f t="shared" si="45"/>
        <v>-3</v>
      </c>
      <c r="N646" s="230">
        <v>247</v>
      </c>
      <c r="O646" s="103">
        <f t="shared" si="44"/>
        <v>35.0433774218059</v>
      </c>
    </row>
    <row r="647" spans="2:15">
      <c r="B647" s="203">
        <v>641</v>
      </c>
      <c r="C647" s="43" t="s">
        <v>687</v>
      </c>
      <c r="D647" s="44">
        <v>10</v>
      </c>
      <c r="E647" s="205">
        <v>246</v>
      </c>
      <c r="F647" s="206">
        <f t="shared" si="42"/>
        <v>126.746163202111</v>
      </c>
      <c r="G647" s="207">
        <f t="shared" si="43"/>
        <v>126.746163202111</v>
      </c>
      <c r="H647" s="4">
        <v>644</v>
      </c>
      <c r="I647">
        <f t="shared" si="45"/>
        <v>-3</v>
      </c>
      <c r="N647" s="230">
        <v>246</v>
      </c>
      <c r="O647" s="103">
        <f t="shared" si="44"/>
        <v>34.7544315966242</v>
      </c>
    </row>
    <row r="648" spans="2:15">
      <c r="B648" s="203">
        <v>642</v>
      </c>
      <c r="C648" s="43" t="s">
        <v>688</v>
      </c>
      <c r="D648" s="44">
        <v>10</v>
      </c>
      <c r="E648" s="205">
        <v>245</v>
      </c>
      <c r="F648" s="206">
        <f t="shared" si="42"/>
        <v>126.524770864794</v>
      </c>
      <c r="G648" s="207">
        <f t="shared" si="43"/>
        <v>126.524770864794</v>
      </c>
      <c r="H648" s="4">
        <v>645</v>
      </c>
      <c r="I648">
        <f t="shared" si="45"/>
        <v>-3</v>
      </c>
      <c r="N648" s="230">
        <v>245</v>
      </c>
      <c r="O648" s="103">
        <f t="shared" si="44"/>
        <v>34.4667551875908</v>
      </c>
    </row>
    <row r="649" spans="2:15">
      <c r="B649" s="203">
        <v>643</v>
      </c>
      <c r="C649" s="43" t="s">
        <v>689</v>
      </c>
      <c r="D649" s="44">
        <v>10</v>
      </c>
      <c r="E649" s="205">
        <v>244</v>
      </c>
      <c r="F649" s="206">
        <f t="shared" si="42"/>
        <v>126.304354467558</v>
      </c>
      <c r="G649" s="207">
        <f t="shared" si="43"/>
        <v>126.304354467558</v>
      </c>
      <c r="H649" s="4">
        <v>646</v>
      </c>
      <c r="I649">
        <f t="shared" si="45"/>
        <v>-3</v>
      </c>
      <c r="N649" s="230">
        <v>244</v>
      </c>
      <c r="O649" s="103">
        <f t="shared" si="44"/>
        <v>34.1803469115976</v>
      </c>
    </row>
    <row r="650" spans="2:15">
      <c r="B650" s="203">
        <v>644</v>
      </c>
      <c r="C650" s="43" t="s">
        <v>690</v>
      </c>
      <c r="D650" s="44">
        <v>10</v>
      </c>
      <c r="E650" s="205">
        <v>243</v>
      </c>
      <c r="F650" s="206">
        <f t="shared" si="42"/>
        <v>126.084913028611</v>
      </c>
      <c r="G650" s="207">
        <f t="shared" si="43"/>
        <v>126.084913028611</v>
      </c>
      <c r="H650" s="4">
        <v>647</v>
      </c>
      <c r="I650">
        <f t="shared" si="45"/>
        <v>-3</v>
      </c>
      <c r="N650" s="230">
        <v>243</v>
      </c>
      <c r="O650" s="103">
        <f t="shared" si="44"/>
        <v>33.8952054929091</v>
      </c>
    </row>
    <row r="651" spans="2:15">
      <c r="B651" s="203">
        <v>645</v>
      </c>
      <c r="C651" s="43" t="s">
        <v>691</v>
      </c>
      <c r="D651" s="44">
        <v>10</v>
      </c>
      <c r="E651" s="205">
        <v>242</v>
      </c>
      <c r="F651" s="206">
        <f t="shared" si="42"/>
        <v>125.866445571815</v>
      </c>
      <c r="G651" s="207">
        <f t="shared" si="43"/>
        <v>125.866445571815</v>
      </c>
      <c r="H651" s="4">
        <v>648</v>
      </c>
      <c r="I651">
        <f t="shared" si="45"/>
        <v>-3</v>
      </c>
      <c r="N651" s="230">
        <v>242</v>
      </c>
      <c r="O651" s="103">
        <f t="shared" si="44"/>
        <v>33.6113296631328</v>
      </c>
    </row>
    <row r="652" spans="2:15">
      <c r="B652" s="203">
        <v>646</v>
      </c>
      <c r="C652" s="43" t="s">
        <v>692</v>
      </c>
      <c r="D652" s="44">
        <v>10</v>
      </c>
      <c r="E652" s="205">
        <v>241</v>
      </c>
      <c r="F652" s="206">
        <f t="shared" si="42"/>
        <v>125.648951126654</v>
      </c>
      <c r="G652" s="207">
        <f t="shared" si="43"/>
        <v>125.648951126654</v>
      </c>
      <c r="H652" s="4">
        <v>649</v>
      </c>
      <c r="I652">
        <f t="shared" si="45"/>
        <v>-3</v>
      </c>
      <c r="N652" s="230">
        <v>241</v>
      </c>
      <c r="O652" s="103">
        <f t="shared" si="44"/>
        <v>33.3287181611869</v>
      </c>
    </row>
    <row r="653" spans="2:15">
      <c r="B653" s="203">
        <v>647</v>
      </c>
      <c r="C653" s="43" t="s">
        <v>693</v>
      </c>
      <c r="D653" s="44">
        <v>10</v>
      </c>
      <c r="E653" s="205">
        <v>240</v>
      </c>
      <c r="F653" s="206">
        <f t="shared" si="42"/>
        <v>125.43242872822</v>
      </c>
      <c r="G653" s="207">
        <f t="shared" si="43"/>
        <v>125.43242872822</v>
      </c>
      <c r="H653" s="4">
        <v>650</v>
      </c>
      <c r="I653">
        <f t="shared" si="45"/>
        <v>-3</v>
      </c>
      <c r="N653" s="230">
        <v>240</v>
      </c>
      <c r="O653" s="103">
        <f t="shared" si="44"/>
        <v>33.04736973327</v>
      </c>
    </row>
    <row r="654" spans="2:15">
      <c r="B654" s="203">
        <v>648</v>
      </c>
      <c r="C654" s="43" t="s">
        <v>694</v>
      </c>
      <c r="D654" s="44">
        <v>10</v>
      </c>
      <c r="E654" s="205">
        <v>239</v>
      </c>
      <c r="F654" s="206">
        <f t="shared" si="42"/>
        <v>125.21687741718</v>
      </c>
      <c r="G654" s="207">
        <f t="shared" si="43"/>
        <v>125.21687741718</v>
      </c>
      <c r="H654" s="4">
        <v>651</v>
      </c>
      <c r="I654">
        <f t="shared" si="45"/>
        <v>-3</v>
      </c>
      <c r="N654" s="230">
        <v>239</v>
      </c>
      <c r="O654" s="103">
        <f t="shared" si="44"/>
        <v>32.7672831328306</v>
      </c>
    </row>
    <row r="655" spans="2:15">
      <c r="B655" s="203">
        <v>649</v>
      </c>
      <c r="C655" s="43" t="s">
        <v>695</v>
      </c>
      <c r="D655" s="44">
        <v>10</v>
      </c>
      <c r="E655" s="205">
        <v>238</v>
      </c>
      <c r="F655" s="206">
        <f t="shared" si="42"/>
        <v>125.00229623976</v>
      </c>
      <c r="G655" s="207">
        <f t="shared" si="43"/>
        <v>125.00229623976</v>
      </c>
      <c r="H655" s="4">
        <v>652</v>
      </c>
      <c r="I655">
        <f t="shared" si="45"/>
        <v>-3</v>
      </c>
      <c r="N655" s="230">
        <v>238</v>
      </c>
      <c r="O655" s="103">
        <f t="shared" si="44"/>
        <v>32.4884571205366</v>
      </c>
    </row>
    <row r="656" spans="2:15">
      <c r="B656" s="203">
        <v>650</v>
      </c>
      <c r="C656" s="43" t="s">
        <v>696</v>
      </c>
      <c r="D656" s="44">
        <v>10</v>
      </c>
      <c r="E656" s="205">
        <v>237</v>
      </c>
      <c r="F656" s="206">
        <f t="shared" si="42"/>
        <v>124.788684247716</v>
      </c>
      <c r="G656" s="207">
        <f t="shared" si="43"/>
        <v>124.788684247716</v>
      </c>
      <c r="H656" s="4">
        <v>653</v>
      </c>
      <c r="I656">
        <f t="shared" si="45"/>
        <v>-3</v>
      </c>
      <c r="N656" s="230">
        <v>237</v>
      </c>
      <c r="O656" s="103">
        <f t="shared" si="44"/>
        <v>32.2108904642453</v>
      </c>
    </row>
    <row r="657" spans="2:15">
      <c r="B657" s="203">
        <v>651</v>
      </c>
      <c r="C657" s="43" t="s">
        <v>697</v>
      </c>
      <c r="D657" s="44">
        <v>10</v>
      </c>
      <c r="E657" s="205">
        <v>236</v>
      </c>
      <c r="F657" s="206">
        <f t="shared" si="42"/>
        <v>124.576040498317</v>
      </c>
      <c r="G657" s="207">
        <f t="shared" si="43"/>
        <v>124.576040498317</v>
      </c>
      <c r="H657" s="4">
        <v>654</v>
      </c>
      <c r="I657">
        <f t="shared" si="45"/>
        <v>-3</v>
      </c>
      <c r="N657" s="230">
        <v>236</v>
      </c>
      <c r="O657" s="103">
        <f t="shared" si="44"/>
        <v>31.9345819389736</v>
      </c>
    </row>
    <row r="658" ht="16.5" spans="2:15">
      <c r="B658" s="203">
        <v>652</v>
      </c>
      <c r="C658" s="43" t="s">
        <v>698</v>
      </c>
      <c r="D658" s="44">
        <v>10</v>
      </c>
      <c r="E658" s="205">
        <v>235</v>
      </c>
      <c r="F658" s="206">
        <f t="shared" si="42"/>
        <v>124.364364054318</v>
      </c>
      <c r="G658" s="207">
        <f t="shared" si="43"/>
        <v>124.364364054318</v>
      </c>
      <c r="H658" s="4">
        <v>655</v>
      </c>
      <c r="I658">
        <f t="shared" si="45"/>
        <v>-3</v>
      </c>
      <c r="N658" s="230">
        <v>235</v>
      </c>
      <c r="O658" s="103">
        <f t="shared" si="44"/>
        <v>31.6595303268682</v>
      </c>
    </row>
    <row r="659" spans="2:15">
      <c r="B659" s="203">
        <v>653</v>
      </c>
      <c r="C659" s="43" t="s">
        <v>699</v>
      </c>
      <c r="D659" s="44">
        <v>10</v>
      </c>
      <c r="E659" s="205">
        <v>234</v>
      </c>
      <c r="F659" s="206">
        <f t="shared" si="42"/>
        <v>124.153653983937</v>
      </c>
      <c r="G659" s="207">
        <f t="shared" si="43"/>
        <v>124.153653983937</v>
      </c>
      <c r="H659" s="4">
        <v>656</v>
      </c>
      <c r="I659">
        <f t="shared" si="45"/>
        <v>-3</v>
      </c>
      <c r="N659" s="230">
        <v>234</v>
      </c>
      <c r="O659" s="103">
        <f t="shared" si="44"/>
        <v>31.3857344171765</v>
      </c>
    </row>
    <row r="660" spans="2:15">
      <c r="B660" s="203">
        <v>654</v>
      </c>
      <c r="C660" s="43" t="s">
        <v>700</v>
      </c>
      <c r="D660" s="44">
        <v>10</v>
      </c>
      <c r="E660" s="205">
        <v>233</v>
      </c>
      <c r="F660" s="206">
        <f t="shared" si="42"/>
        <v>123.943909360835</v>
      </c>
      <c r="G660" s="207">
        <f t="shared" si="43"/>
        <v>123.943909360835</v>
      </c>
      <c r="H660" s="4">
        <v>657</v>
      </c>
      <c r="I660">
        <f t="shared" si="45"/>
        <v>-3</v>
      </c>
      <c r="N660" s="230">
        <v>233</v>
      </c>
      <c r="O660" s="103">
        <f t="shared" si="44"/>
        <v>31.1131930062174</v>
      </c>
    </row>
    <row r="661" spans="2:15">
      <c r="B661" s="203">
        <v>655</v>
      </c>
      <c r="C661" s="43" t="s">
        <v>701</v>
      </c>
      <c r="D661" s="44">
        <v>10</v>
      </c>
      <c r="E661" s="205">
        <v>232</v>
      </c>
      <c r="F661" s="206">
        <f t="shared" si="42"/>
        <v>123.735129264095</v>
      </c>
      <c r="G661" s="207">
        <f t="shared" si="43"/>
        <v>123.735129264095</v>
      </c>
      <c r="H661" s="4">
        <v>658</v>
      </c>
      <c r="I661">
        <f t="shared" si="45"/>
        <v>-3</v>
      </c>
      <c r="N661" s="230">
        <v>232</v>
      </c>
      <c r="O661" s="103">
        <f t="shared" si="44"/>
        <v>30.841904897352</v>
      </c>
    </row>
    <row r="662" spans="2:15">
      <c r="B662" s="203">
        <v>656</v>
      </c>
      <c r="C662" s="43" t="s">
        <v>702</v>
      </c>
      <c r="D662" s="44">
        <v>10</v>
      </c>
      <c r="E662" s="205">
        <v>231</v>
      </c>
      <c r="F662" s="206">
        <f t="shared" si="42"/>
        <v>123.527312778194</v>
      </c>
      <c r="G662" s="207">
        <f t="shared" si="43"/>
        <v>123.527312778194</v>
      </c>
      <c r="H662" s="4">
        <v>659</v>
      </c>
      <c r="I662">
        <f t="shared" si="45"/>
        <v>-3</v>
      </c>
      <c r="N662" s="230">
        <v>231</v>
      </c>
      <c r="O662" s="103">
        <f t="shared" si="44"/>
        <v>30.5718689009557</v>
      </c>
    </row>
    <row r="663" spans="2:15">
      <c r="B663" s="203">
        <v>657</v>
      </c>
      <c r="C663" s="43" t="s">
        <v>703</v>
      </c>
      <c r="D663" s="44">
        <v>10</v>
      </c>
      <c r="E663" s="205">
        <v>230</v>
      </c>
      <c r="F663" s="206">
        <f t="shared" si="42"/>
        <v>123.320458992988</v>
      </c>
      <c r="G663" s="207">
        <f t="shared" si="43"/>
        <v>123.320458992988</v>
      </c>
      <c r="H663" s="4">
        <v>660</v>
      </c>
      <c r="I663">
        <f t="shared" si="45"/>
        <v>-3</v>
      </c>
      <c r="N663" s="230">
        <v>230</v>
      </c>
      <c r="O663" s="103">
        <f t="shared" si="44"/>
        <v>30.3030838343885</v>
      </c>
    </row>
    <row r="664" spans="2:15">
      <c r="B664" s="203">
        <v>658</v>
      </c>
      <c r="C664" s="43" t="s">
        <v>704</v>
      </c>
      <c r="D664" s="44">
        <v>10</v>
      </c>
      <c r="E664" s="205">
        <v>229</v>
      </c>
      <c r="F664" s="206">
        <f t="shared" si="42"/>
        <v>123.114567003685</v>
      </c>
      <c r="G664" s="207">
        <f t="shared" si="43"/>
        <v>123.114567003685</v>
      </c>
      <c r="H664" s="4">
        <v>661</v>
      </c>
      <c r="I664">
        <f t="shared" si="45"/>
        <v>-3</v>
      </c>
      <c r="N664" s="230">
        <v>229</v>
      </c>
      <c r="O664" s="103">
        <f t="shared" si="44"/>
        <v>30.0355485219682</v>
      </c>
    </row>
    <row r="665" spans="2:15">
      <c r="B665" s="203">
        <v>659</v>
      </c>
      <c r="C665" s="43" t="s">
        <v>705</v>
      </c>
      <c r="D665" s="44">
        <v>10</v>
      </c>
      <c r="E665" s="205">
        <v>228</v>
      </c>
      <c r="F665" s="206">
        <f t="shared" si="42"/>
        <v>122.909635910826</v>
      </c>
      <c r="G665" s="207">
        <f t="shared" si="43"/>
        <v>122.909635910826</v>
      </c>
      <c r="H665" s="4">
        <v>662</v>
      </c>
      <c r="I665">
        <f t="shared" si="45"/>
        <v>-3</v>
      </c>
      <c r="N665" s="230">
        <v>228</v>
      </c>
      <c r="O665" s="103">
        <f t="shared" si="44"/>
        <v>29.7692617949413</v>
      </c>
    </row>
    <row r="666" spans="2:15">
      <c r="B666" s="203">
        <v>660</v>
      </c>
      <c r="C666" s="43" t="s">
        <v>706</v>
      </c>
      <c r="D666" s="44">
        <v>10</v>
      </c>
      <c r="E666" s="205">
        <v>227</v>
      </c>
      <c r="F666" s="206">
        <f t="shared" si="42"/>
        <v>122.705664820264</v>
      </c>
      <c r="G666" s="207">
        <f t="shared" si="43"/>
        <v>122.705664820264</v>
      </c>
      <c r="H666" s="4">
        <v>663</v>
      </c>
      <c r="I666">
        <f t="shared" si="45"/>
        <v>-3</v>
      </c>
      <c r="N666" s="230">
        <v>227</v>
      </c>
      <c r="O666" s="103">
        <f t="shared" si="44"/>
        <v>29.5042224914557</v>
      </c>
    </row>
    <row r="667" spans="2:15">
      <c r="B667" s="203">
        <v>661</v>
      </c>
      <c r="C667" s="43" t="s">
        <v>707</v>
      </c>
      <c r="D667" s="44">
        <v>10</v>
      </c>
      <c r="E667" s="205">
        <v>226</v>
      </c>
      <c r="F667" s="206">
        <f t="shared" si="42"/>
        <v>122.502652843141</v>
      </c>
      <c r="G667" s="207">
        <f t="shared" si="43"/>
        <v>122.502652843141</v>
      </c>
      <c r="H667" s="4">
        <v>664</v>
      </c>
      <c r="I667">
        <f t="shared" si="45"/>
        <v>-3</v>
      </c>
      <c r="N667" s="230">
        <v>226</v>
      </c>
      <c r="O667" s="103">
        <f t="shared" si="44"/>
        <v>29.240429456533</v>
      </c>
    </row>
    <row r="668" spans="2:15">
      <c r="B668" s="203">
        <v>662</v>
      </c>
      <c r="C668" s="43" t="s">
        <v>708</v>
      </c>
      <c r="D668" s="44">
        <v>10</v>
      </c>
      <c r="E668" s="205">
        <v>225</v>
      </c>
      <c r="F668" s="206">
        <f t="shared" ref="F668:F731" si="46">G668</f>
        <v>122.300599095869</v>
      </c>
      <c r="G668" s="207">
        <f t="shared" ref="G668:G731" si="47">O668*($P$91-$P$892)/($O$91-$O$892)+$P$892-$O$892*($P$91-$P$892)/($O$91-$O$892)</f>
        <v>122.300599095869</v>
      </c>
      <c r="H668" s="4">
        <v>665</v>
      </c>
      <c r="I668">
        <f t="shared" si="45"/>
        <v>-3</v>
      </c>
      <c r="N668" s="230">
        <v>225</v>
      </c>
      <c r="O668" s="103">
        <f t="shared" ref="O668:O731" si="48">-(($T$2^2-N668^2)^(1/2))+$T$2</f>
        <v>28.9778815420409</v>
      </c>
    </row>
    <row r="669" spans="2:15">
      <c r="B669" s="203">
        <v>663</v>
      </c>
      <c r="C669" s="43" t="s">
        <v>709</v>
      </c>
      <c r="D669" s="44">
        <v>10</v>
      </c>
      <c r="E669" s="205">
        <v>224</v>
      </c>
      <c r="F669" s="206">
        <f t="shared" si="46"/>
        <v>122.099502700106</v>
      </c>
      <c r="G669" s="207">
        <f t="shared" si="47"/>
        <v>122.099502700106</v>
      </c>
      <c r="H669" s="4">
        <v>666</v>
      </c>
      <c r="I669">
        <f t="shared" si="45"/>
        <v>-3</v>
      </c>
      <c r="N669" s="230">
        <v>224</v>
      </c>
      <c r="O669" s="103">
        <f t="shared" si="48"/>
        <v>28.7165776066665</v>
      </c>
    </row>
    <row r="670" spans="2:15">
      <c r="B670" s="203">
        <v>664</v>
      </c>
      <c r="C670" s="43" t="s">
        <v>710</v>
      </c>
      <c r="D670" s="44">
        <v>10</v>
      </c>
      <c r="E670" s="205">
        <v>223</v>
      </c>
      <c r="F670" s="206">
        <f t="shared" si="46"/>
        <v>121.899362782739</v>
      </c>
      <c r="G670" s="207">
        <f t="shared" si="47"/>
        <v>121.899362782739</v>
      </c>
      <c r="H670" s="4">
        <v>667</v>
      </c>
      <c r="I670">
        <f t="shared" si="45"/>
        <v>-3</v>
      </c>
      <c r="N670" s="230">
        <v>223</v>
      </c>
      <c r="O670" s="103">
        <f t="shared" si="48"/>
        <v>28.4565165158891</v>
      </c>
    </row>
    <row r="671" spans="2:15">
      <c r="B671" s="203">
        <v>665</v>
      </c>
      <c r="C671" s="43" t="s">
        <v>711</v>
      </c>
      <c r="D671" s="44">
        <v>10</v>
      </c>
      <c r="E671" s="205">
        <v>222</v>
      </c>
      <c r="F671" s="206">
        <f t="shared" si="46"/>
        <v>121.700178475861</v>
      </c>
      <c r="G671" s="207">
        <f t="shared" si="47"/>
        <v>121.700178475861</v>
      </c>
      <c r="H671" s="4">
        <v>668</v>
      </c>
      <c r="I671">
        <f t="shared" si="45"/>
        <v>-3</v>
      </c>
      <c r="N671" s="230">
        <v>222</v>
      </c>
      <c r="O671" s="103">
        <f t="shared" si="48"/>
        <v>28.1976971419534</v>
      </c>
    </row>
    <row r="672" spans="2:15">
      <c r="B672" s="203">
        <v>666</v>
      </c>
      <c r="C672" s="43" t="s">
        <v>712</v>
      </c>
      <c r="D672" s="44">
        <v>10</v>
      </c>
      <c r="E672" s="205">
        <v>221</v>
      </c>
      <c r="F672" s="206">
        <f t="shared" si="46"/>
        <v>121.501948916751</v>
      </c>
      <c r="G672" s="207">
        <f t="shared" si="47"/>
        <v>121.501948916751</v>
      </c>
      <c r="H672" s="4">
        <v>669</v>
      </c>
      <c r="I672">
        <f t="shared" si="45"/>
        <v>-3</v>
      </c>
      <c r="N672" s="230">
        <v>221</v>
      </c>
      <c r="O672" s="103">
        <f t="shared" si="48"/>
        <v>27.9401183638432</v>
      </c>
    </row>
    <row r="673" spans="2:15">
      <c r="B673" s="203">
        <v>667</v>
      </c>
      <c r="C673" s="43" t="s">
        <v>713</v>
      </c>
      <c r="D673" s="44">
        <v>10</v>
      </c>
      <c r="E673" s="205">
        <v>220</v>
      </c>
      <c r="F673" s="206">
        <f t="shared" si="46"/>
        <v>121.304673247855</v>
      </c>
      <c r="G673" s="207">
        <f t="shared" si="47"/>
        <v>121.304673247855</v>
      </c>
      <c r="H673" s="4">
        <v>670</v>
      </c>
      <c r="I673">
        <f t="shared" si="45"/>
        <v>-3</v>
      </c>
      <c r="N673" s="230">
        <v>220</v>
      </c>
      <c r="O673" s="103">
        <f t="shared" si="48"/>
        <v>27.6837790672548</v>
      </c>
    </row>
    <row r="674" spans="2:15">
      <c r="B674" s="203">
        <v>668</v>
      </c>
      <c r="C674" s="43" t="s">
        <v>714</v>
      </c>
      <c r="D674" s="44">
        <v>10</v>
      </c>
      <c r="E674" s="205">
        <v>219</v>
      </c>
      <c r="F674" s="206">
        <f t="shared" si="46"/>
        <v>121.108350616763</v>
      </c>
      <c r="G674" s="207">
        <f t="shared" si="47"/>
        <v>121.108350616763</v>
      </c>
      <c r="H674" s="4">
        <v>671</v>
      </c>
      <c r="I674">
        <f t="shared" si="45"/>
        <v>-3</v>
      </c>
      <c r="N674" s="230">
        <v>219</v>
      </c>
      <c r="O674" s="103">
        <f t="shared" si="48"/>
        <v>27.4286781445712</v>
      </c>
    </row>
    <row r="675" spans="2:15">
      <c r="B675" s="203">
        <v>669</v>
      </c>
      <c r="C675" s="43" t="s">
        <v>715</v>
      </c>
      <c r="D675" s="44">
        <v>10</v>
      </c>
      <c r="E675" s="205">
        <v>218</v>
      </c>
      <c r="F675" s="206">
        <f t="shared" si="46"/>
        <v>120.912980176192</v>
      </c>
      <c r="G675" s="207">
        <f t="shared" si="47"/>
        <v>120.912980176192</v>
      </c>
      <c r="H675" s="4">
        <v>672</v>
      </c>
      <c r="I675">
        <f t="shared" si="45"/>
        <v>-3</v>
      </c>
      <c r="N675" s="230">
        <v>218</v>
      </c>
      <c r="O675" s="103">
        <f t="shared" si="48"/>
        <v>27.174814494836</v>
      </c>
    </row>
    <row r="676" spans="2:15">
      <c r="B676" s="203">
        <v>670</v>
      </c>
      <c r="C676" s="43" t="s">
        <v>716</v>
      </c>
      <c r="D676" s="44">
        <v>10</v>
      </c>
      <c r="E676" s="205">
        <v>217</v>
      </c>
      <c r="F676" s="206">
        <f t="shared" si="46"/>
        <v>120.718561083966</v>
      </c>
      <c r="G676" s="207">
        <f t="shared" si="47"/>
        <v>120.718561083966</v>
      </c>
      <c r="H676" s="4">
        <v>673</v>
      </c>
      <c r="I676">
        <f t="shared" si="45"/>
        <v>-3</v>
      </c>
      <c r="N676" s="230">
        <v>217</v>
      </c>
      <c r="O676" s="103">
        <f t="shared" si="48"/>
        <v>26.9221870237278</v>
      </c>
    </row>
    <row r="677" spans="2:15">
      <c r="B677" s="203">
        <v>671</v>
      </c>
      <c r="C677" s="43" t="s">
        <v>717</v>
      </c>
      <c r="D677" s="44">
        <v>10</v>
      </c>
      <c r="E677" s="205">
        <v>216</v>
      </c>
      <c r="F677" s="206">
        <f t="shared" si="46"/>
        <v>120.525092502995</v>
      </c>
      <c r="G677" s="207">
        <f t="shared" si="47"/>
        <v>120.525092502995</v>
      </c>
      <c r="H677" s="4">
        <v>674</v>
      </c>
      <c r="I677">
        <f t="shared" si="45"/>
        <v>-3</v>
      </c>
      <c r="N677" s="230">
        <v>216</v>
      </c>
      <c r="O677" s="103">
        <f t="shared" si="48"/>
        <v>26.6707946435347</v>
      </c>
    </row>
    <row r="678" spans="2:15">
      <c r="B678" s="203">
        <v>672</v>
      </c>
      <c r="C678" s="43" t="s">
        <v>718</v>
      </c>
      <c r="D678" s="44">
        <v>10</v>
      </c>
      <c r="E678" s="205">
        <v>215</v>
      </c>
      <c r="F678" s="206">
        <f t="shared" si="46"/>
        <v>120.332573601255</v>
      </c>
      <c r="G678" s="207">
        <f t="shared" si="47"/>
        <v>120.332573601255</v>
      </c>
      <c r="H678" s="4">
        <v>675</v>
      </c>
      <c r="I678">
        <f t="shared" si="45"/>
        <v>-3</v>
      </c>
      <c r="N678" s="230">
        <v>215</v>
      </c>
      <c r="O678" s="103">
        <f t="shared" si="48"/>
        <v>26.4206362731289</v>
      </c>
    </row>
    <row r="679" spans="2:15">
      <c r="B679" s="203">
        <v>673</v>
      </c>
      <c r="C679" s="43" t="s">
        <v>719</v>
      </c>
      <c r="D679" s="44">
        <v>10</v>
      </c>
      <c r="E679" s="205">
        <v>214</v>
      </c>
      <c r="F679" s="206">
        <f t="shared" si="46"/>
        <v>120.141003551772</v>
      </c>
      <c r="G679" s="207">
        <f t="shared" si="47"/>
        <v>120.141003551772</v>
      </c>
      <c r="H679" s="4">
        <v>676</v>
      </c>
      <c r="I679">
        <f t="shared" si="45"/>
        <v>-3</v>
      </c>
      <c r="N679" s="230">
        <v>214</v>
      </c>
      <c r="O679" s="103">
        <f t="shared" si="48"/>
        <v>26.1717108379419</v>
      </c>
    </row>
    <row r="680" spans="2:15">
      <c r="B680" s="203">
        <v>674</v>
      </c>
      <c r="C680" s="43" t="s">
        <v>720</v>
      </c>
      <c r="D680" s="44">
        <v>10</v>
      </c>
      <c r="E680" s="205">
        <v>213</v>
      </c>
      <c r="F680" s="206">
        <f t="shared" si="46"/>
        <v>119.950381532599</v>
      </c>
      <c r="G680" s="207">
        <f t="shared" si="47"/>
        <v>119.950381532599</v>
      </c>
      <c r="H680" s="4">
        <v>677</v>
      </c>
      <c r="I680">
        <f t="shared" si="45"/>
        <v>-3</v>
      </c>
      <c r="N680" s="230">
        <v>213</v>
      </c>
      <c r="O680" s="103">
        <f t="shared" si="48"/>
        <v>25.9240172699392</v>
      </c>
    </row>
    <row r="681" spans="2:15">
      <c r="B681" s="203">
        <v>675</v>
      </c>
      <c r="C681" s="43" t="s">
        <v>721</v>
      </c>
      <c r="D681" s="44">
        <v>10</v>
      </c>
      <c r="E681" s="205">
        <v>212</v>
      </c>
      <c r="F681" s="206">
        <f t="shared" si="46"/>
        <v>119.760706726799</v>
      </c>
      <c r="G681" s="207">
        <f t="shared" si="47"/>
        <v>119.760706726799</v>
      </c>
      <c r="H681" s="4">
        <v>678</v>
      </c>
      <c r="I681">
        <f t="shared" si="45"/>
        <v>-3</v>
      </c>
      <c r="N681" s="230">
        <v>212</v>
      </c>
      <c r="O681" s="103">
        <f t="shared" si="48"/>
        <v>25.677554507596</v>
      </c>
    </row>
    <row r="682" spans="2:15">
      <c r="B682" s="203">
        <v>676</v>
      </c>
      <c r="C682" s="43" t="s">
        <v>722</v>
      </c>
      <c r="D682" s="44">
        <v>10</v>
      </c>
      <c r="E682" s="205">
        <v>211</v>
      </c>
      <c r="F682" s="206">
        <f t="shared" si="46"/>
        <v>119.571978322426</v>
      </c>
      <c r="G682" s="207">
        <f t="shared" si="47"/>
        <v>119.571978322426</v>
      </c>
      <c r="H682" s="4">
        <v>679</v>
      </c>
      <c r="I682">
        <f t="shared" si="45"/>
        <v>-3</v>
      </c>
      <c r="N682" s="230">
        <v>211</v>
      </c>
      <c r="O682" s="103">
        <f t="shared" si="48"/>
        <v>25.4323214958724</v>
      </c>
    </row>
    <row r="683" spans="2:15">
      <c r="B683" s="203">
        <v>677</v>
      </c>
      <c r="C683" s="43" t="s">
        <v>723</v>
      </c>
      <c r="D683" s="44">
        <v>10</v>
      </c>
      <c r="E683" s="205">
        <v>210</v>
      </c>
      <c r="F683" s="206">
        <f t="shared" si="46"/>
        <v>119.384195512505</v>
      </c>
      <c r="G683" s="207">
        <f t="shared" si="47"/>
        <v>119.384195512505</v>
      </c>
      <c r="H683" s="4">
        <v>680</v>
      </c>
      <c r="I683">
        <f t="shared" si="45"/>
        <v>-3</v>
      </c>
      <c r="N683" s="230">
        <v>210</v>
      </c>
      <c r="O683" s="103">
        <f t="shared" si="48"/>
        <v>25.1883171861892</v>
      </c>
    </row>
    <row r="684" spans="2:15">
      <c r="B684" s="203">
        <v>678</v>
      </c>
      <c r="C684" s="43" t="s">
        <v>724</v>
      </c>
      <c r="D684" s="44">
        <v>10</v>
      </c>
      <c r="E684" s="205">
        <v>209</v>
      </c>
      <c r="F684" s="206">
        <f t="shared" si="46"/>
        <v>119.197357495017</v>
      </c>
      <c r="G684" s="207">
        <f t="shared" si="47"/>
        <v>119.197357495017</v>
      </c>
      <c r="H684" s="4">
        <v>681</v>
      </c>
      <c r="I684">
        <f t="shared" si="45"/>
        <v>-3</v>
      </c>
      <c r="N684" s="230">
        <v>209</v>
      </c>
      <c r="O684" s="103">
        <f t="shared" si="48"/>
        <v>24.9455405364039</v>
      </c>
    </row>
    <row r="685" spans="2:15">
      <c r="B685" s="203">
        <v>679</v>
      </c>
      <c r="C685" s="43" t="s">
        <v>725</v>
      </c>
      <c r="D685" s="44">
        <v>10</v>
      </c>
      <c r="E685" s="205">
        <v>208</v>
      </c>
      <c r="F685" s="206">
        <f t="shared" si="46"/>
        <v>119.011463472876</v>
      </c>
      <c r="G685" s="207">
        <f t="shared" si="47"/>
        <v>119.011463472876</v>
      </c>
      <c r="H685" s="4">
        <v>682</v>
      </c>
      <c r="I685">
        <f t="shared" si="45"/>
        <v>-3</v>
      </c>
      <c r="N685" s="230">
        <v>208</v>
      </c>
      <c r="O685" s="103">
        <f t="shared" si="48"/>
        <v>24.7039905107866</v>
      </c>
    </row>
    <row r="686" ht="16.5" spans="2:15">
      <c r="B686" s="203">
        <v>680</v>
      </c>
      <c r="C686" s="216" t="s">
        <v>726</v>
      </c>
      <c r="D686" s="44">
        <v>10</v>
      </c>
      <c r="E686" s="205">
        <v>207</v>
      </c>
      <c r="F686" s="206">
        <f t="shared" si="46"/>
        <v>118.826512653913</v>
      </c>
      <c r="G686" s="207">
        <f t="shared" si="47"/>
        <v>118.826512653913</v>
      </c>
      <c r="H686" s="4">
        <v>683</v>
      </c>
      <c r="I686">
        <f t="shared" si="45"/>
        <v>-3</v>
      </c>
      <c r="N686" s="230">
        <v>207</v>
      </c>
      <c r="O686" s="103">
        <f t="shared" si="48"/>
        <v>24.4636660799964</v>
      </c>
    </row>
    <row r="687" ht="16.5" spans="2:15">
      <c r="B687" s="203">
        <v>681</v>
      </c>
      <c r="C687" s="216" t="s">
        <v>727</v>
      </c>
      <c r="D687" s="44">
        <v>10</v>
      </c>
      <c r="E687" s="205">
        <v>206</v>
      </c>
      <c r="F687" s="206">
        <f t="shared" si="46"/>
        <v>118.642504250859</v>
      </c>
      <c r="G687" s="207">
        <f t="shared" si="47"/>
        <v>118.642504250859</v>
      </c>
      <c r="H687" s="4">
        <v>684</v>
      </c>
      <c r="I687">
        <f t="shared" si="45"/>
        <v>-3</v>
      </c>
      <c r="N687" s="230">
        <v>206</v>
      </c>
      <c r="O687" s="103">
        <f t="shared" si="48"/>
        <v>24.2245662210577</v>
      </c>
    </row>
    <row r="688" ht="16.5" spans="2:15">
      <c r="B688" s="203">
        <v>682</v>
      </c>
      <c r="C688" s="216" t="s">
        <v>728</v>
      </c>
      <c r="D688" s="44">
        <v>10</v>
      </c>
      <c r="E688" s="205">
        <v>205</v>
      </c>
      <c r="F688" s="206">
        <f t="shared" si="46"/>
        <v>118.459437481325</v>
      </c>
      <c r="G688" s="207">
        <f t="shared" si="47"/>
        <v>118.459437481325</v>
      </c>
      <c r="H688" s="4">
        <v>685</v>
      </c>
      <c r="I688">
        <f t="shared" si="45"/>
        <v>-3</v>
      </c>
      <c r="N688" s="230">
        <v>205</v>
      </c>
      <c r="O688" s="103">
        <f t="shared" si="48"/>
        <v>23.986689917337</v>
      </c>
    </row>
    <row r="689" ht="16.5" spans="2:15">
      <c r="B689" s="203">
        <v>683</v>
      </c>
      <c r="C689" s="216" t="s">
        <v>729</v>
      </c>
      <c r="D689" s="44">
        <v>10</v>
      </c>
      <c r="E689" s="205">
        <v>204</v>
      </c>
      <c r="F689" s="206">
        <f t="shared" si="46"/>
        <v>118.277311567784</v>
      </c>
      <c r="G689" s="207">
        <f t="shared" si="47"/>
        <v>118.277311567784</v>
      </c>
      <c r="H689" s="4">
        <v>686</v>
      </c>
      <c r="I689">
        <f t="shared" si="45"/>
        <v>-3</v>
      </c>
      <c r="N689" s="230">
        <v>204</v>
      </c>
      <c r="O689" s="103">
        <f t="shared" si="48"/>
        <v>23.7500361585197</v>
      </c>
    </row>
    <row r="690" ht="16.5" spans="2:15">
      <c r="B690" s="203">
        <v>684</v>
      </c>
      <c r="C690" s="216" t="s">
        <v>730</v>
      </c>
      <c r="D690" s="44">
        <v>10</v>
      </c>
      <c r="E690" s="205">
        <v>203</v>
      </c>
      <c r="F690" s="206">
        <f t="shared" si="46"/>
        <v>118.096125737556</v>
      </c>
      <c r="G690" s="207">
        <f t="shared" si="47"/>
        <v>118.096125737556</v>
      </c>
      <c r="H690" s="4">
        <v>687</v>
      </c>
      <c r="I690">
        <f t="shared" si="45"/>
        <v>-3</v>
      </c>
      <c r="N690" s="230">
        <v>203</v>
      </c>
      <c r="O690" s="103">
        <f t="shared" si="48"/>
        <v>23.5146039405871</v>
      </c>
    </row>
    <row r="691" ht="16.5" spans="2:15">
      <c r="B691" s="203">
        <v>685</v>
      </c>
      <c r="C691" s="216" t="s">
        <v>731</v>
      </c>
      <c r="D691" s="44">
        <v>10</v>
      </c>
      <c r="E691" s="205">
        <v>202</v>
      </c>
      <c r="F691" s="206">
        <f t="shared" si="46"/>
        <v>117.915879222787</v>
      </c>
      <c r="G691" s="207">
        <f t="shared" si="47"/>
        <v>117.915879222787</v>
      </c>
      <c r="H691" s="4">
        <v>688</v>
      </c>
      <c r="I691">
        <f t="shared" si="45"/>
        <v>-3</v>
      </c>
      <c r="N691" s="230">
        <v>202</v>
      </c>
      <c r="O691" s="103">
        <f t="shared" si="48"/>
        <v>23.2803922657935</v>
      </c>
    </row>
    <row r="692" ht="16.5" spans="2:15">
      <c r="B692" s="203">
        <v>686</v>
      </c>
      <c r="C692" s="216" t="s">
        <v>732</v>
      </c>
      <c r="D692" s="44">
        <v>10</v>
      </c>
      <c r="E692" s="205">
        <v>201</v>
      </c>
      <c r="F692" s="206">
        <f t="shared" si="46"/>
        <v>117.736571260435</v>
      </c>
      <c r="G692" s="207">
        <f t="shared" si="47"/>
        <v>117.736571260435</v>
      </c>
      <c r="H692" s="4">
        <v>689</v>
      </c>
      <c r="I692">
        <f t="shared" si="45"/>
        <v>-3</v>
      </c>
      <c r="N692" s="230">
        <v>201</v>
      </c>
      <c r="O692" s="103">
        <f t="shared" si="48"/>
        <v>23.0474001426437</v>
      </c>
    </row>
    <row r="693" ht="16.5" spans="2:15">
      <c r="B693" s="203">
        <v>687</v>
      </c>
      <c r="C693" s="216" t="s">
        <v>733</v>
      </c>
      <c r="D693" s="44">
        <v>10</v>
      </c>
      <c r="E693" s="205">
        <v>200</v>
      </c>
      <c r="F693" s="206">
        <f t="shared" si="46"/>
        <v>117.55820109225</v>
      </c>
      <c r="G693" s="207">
        <f t="shared" si="47"/>
        <v>117.55820109225</v>
      </c>
      <c r="H693" s="4">
        <v>690</v>
      </c>
      <c r="I693">
        <f t="shared" si="45"/>
        <v>-3</v>
      </c>
      <c r="N693" s="230">
        <v>200</v>
      </c>
      <c r="O693" s="103">
        <f t="shared" si="48"/>
        <v>22.8156265858704</v>
      </c>
    </row>
    <row r="694" ht="16.5" spans="2:15">
      <c r="B694" s="203">
        <v>688</v>
      </c>
      <c r="C694" s="216" t="s">
        <v>734</v>
      </c>
      <c r="D694" s="44">
        <v>10</v>
      </c>
      <c r="E694" s="205">
        <v>199</v>
      </c>
      <c r="F694" s="206">
        <f t="shared" si="46"/>
        <v>117.380767964757</v>
      </c>
      <c r="G694" s="207">
        <f t="shared" si="47"/>
        <v>117.380767964757</v>
      </c>
      <c r="H694" s="4">
        <v>691</v>
      </c>
      <c r="I694">
        <f t="shared" si="45"/>
        <v>-3</v>
      </c>
      <c r="N694" s="230">
        <v>199</v>
      </c>
      <c r="O694" s="103">
        <f t="shared" si="48"/>
        <v>22.5850706164124</v>
      </c>
    </row>
    <row r="695" ht="16.5" spans="2:15">
      <c r="B695" s="203">
        <v>689</v>
      </c>
      <c r="C695" s="216" t="s">
        <v>735</v>
      </c>
      <c r="D695" s="44">
        <v>10</v>
      </c>
      <c r="E695" s="205">
        <v>198</v>
      </c>
      <c r="F695" s="206">
        <f t="shared" si="46"/>
        <v>117.204271129242</v>
      </c>
      <c r="G695" s="207">
        <f t="shared" si="47"/>
        <v>117.204271129242</v>
      </c>
      <c r="H695" s="4">
        <v>692</v>
      </c>
      <c r="I695">
        <f t="shared" si="45"/>
        <v>-3</v>
      </c>
      <c r="N695" s="230">
        <v>198</v>
      </c>
      <c r="O695" s="103">
        <f t="shared" si="48"/>
        <v>22.3557312613916</v>
      </c>
    </row>
    <row r="696" ht="16.5" spans="2:15">
      <c r="B696" s="203">
        <v>690</v>
      </c>
      <c r="C696" s="216" t="s">
        <v>736</v>
      </c>
      <c r="D696" s="44">
        <v>10</v>
      </c>
      <c r="E696" s="205">
        <v>197</v>
      </c>
      <c r="F696" s="206">
        <f t="shared" si="46"/>
        <v>117.028709841731</v>
      </c>
      <c r="G696" s="207">
        <f t="shared" si="47"/>
        <v>117.028709841731</v>
      </c>
      <c r="H696" s="4">
        <v>693</v>
      </c>
      <c r="I696">
        <f t="shared" si="45"/>
        <v>-3</v>
      </c>
      <c r="N696" s="230">
        <v>197</v>
      </c>
      <c r="O696" s="103">
        <f t="shared" si="48"/>
        <v>22.1276075540923</v>
      </c>
    </row>
    <row r="697" ht="16.5" spans="2:15">
      <c r="B697" s="203">
        <v>691</v>
      </c>
      <c r="C697" s="216" t="s">
        <v>737</v>
      </c>
      <c r="D697" s="44">
        <v>10</v>
      </c>
      <c r="E697" s="205">
        <v>196</v>
      </c>
      <c r="F697" s="206">
        <f t="shared" si="46"/>
        <v>116.854083362977</v>
      </c>
      <c r="G697" s="207">
        <f t="shared" si="47"/>
        <v>116.854083362977</v>
      </c>
      <c r="H697" s="4">
        <v>694</v>
      </c>
      <c r="I697">
        <f t="shared" si="45"/>
        <v>-3</v>
      </c>
      <c r="N697" s="230">
        <v>196</v>
      </c>
      <c r="O697" s="103">
        <f t="shared" si="48"/>
        <v>21.9006985339383</v>
      </c>
    </row>
    <row r="698" ht="16.5" spans="2:15">
      <c r="B698" s="203">
        <v>692</v>
      </c>
      <c r="C698" s="216" t="s">
        <v>738</v>
      </c>
      <c r="D698" s="44">
        <v>10</v>
      </c>
      <c r="E698" s="205">
        <v>195</v>
      </c>
      <c r="F698" s="206">
        <f t="shared" si="46"/>
        <v>116.680390958441</v>
      </c>
      <c r="G698" s="207">
        <f t="shared" si="47"/>
        <v>116.680390958441</v>
      </c>
      <c r="H698" s="4">
        <v>695</v>
      </c>
      <c r="I698">
        <f t="shared" si="45"/>
        <v>-3</v>
      </c>
      <c r="N698" s="230">
        <v>195</v>
      </c>
      <c r="O698" s="103">
        <f t="shared" si="48"/>
        <v>21.6750032464722</v>
      </c>
    </row>
    <row r="699" ht="16.5" spans="2:15">
      <c r="B699" s="203">
        <v>693</v>
      </c>
      <c r="C699" s="216" t="s">
        <v>739</v>
      </c>
      <c r="D699" s="44">
        <v>10</v>
      </c>
      <c r="E699" s="205">
        <v>194</v>
      </c>
      <c r="F699" s="206">
        <f t="shared" si="46"/>
        <v>116.507631898274</v>
      </c>
      <c r="G699" s="207">
        <f t="shared" si="47"/>
        <v>116.507631898274</v>
      </c>
      <c r="H699" s="4">
        <v>696</v>
      </c>
      <c r="I699">
        <f t="shared" si="45"/>
        <v>-3</v>
      </c>
      <c r="N699" s="230">
        <v>194</v>
      </c>
      <c r="O699" s="103">
        <f t="shared" si="48"/>
        <v>21.4505207433334</v>
      </c>
    </row>
    <row r="700" ht="16.5" spans="2:15">
      <c r="B700" s="203">
        <v>694</v>
      </c>
      <c r="C700" s="216" t="s">
        <v>740</v>
      </c>
      <c r="D700" s="44">
        <v>10</v>
      </c>
      <c r="E700" s="205">
        <v>193</v>
      </c>
      <c r="F700" s="206">
        <f t="shared" si="46"/>
        <v>116.335805457308</v>
      </c>
      <c r="G700" s="207">
        <f t="shared" si="47"/>
        <v>116.335805457308</v>
      </c>
      <c r="H700" s="4">
        <v>697</v>
      </c>
      <c r="I700">
        <f t="shared" si="45"/>
        <v>-3</v>
      </c>
      <c r="N700" s="230">
        <v>193</v>
      </c>
      <c r="O700" s="103">
        <f t="shared" si="48"/>
        <v>21.2272500822376</v>
      </c>
    </row>
    <row r="701" ht="16.5" spans="2:15">
      <c r="B701" s="203">
        <v>695</v>
      </c>
      <c r="C701" s="216" t="s">
        <v>741</v>
      </c>
      <c r="D701" s="44">
        <v>10</v>
      </c>
      <c r="E701" s="205">
        <v>192</v>
      </c>
      <c r="F701" s="206">
        <f t="shared" si="46"/>
        <v>116.164910915029</v>
      </c>
      <c r="G701" s="207">
        <f t="shared" si="47"/>
        <v>116.164910915029</v>
      </c>
      <c r="H701" s="4">
        <v>698</v>
      </c>
      <c r="I701">
        <f t="shared" si="45"/>
        <v>-3</v>
      </c>
      <c r="N701" s="230">
        <v>192</v>
      </c>
      <c r="O701" s="103">
        <f t="shared" si="48"/>
        <v>21.0051903269547</v>
      </c>
    </row>
    <row r="702" ht="16.5" spans="2:15">
      <c r="B702" s="203">
        <v>696</v>
      </c>
      <c r="C702" s="216" t="s">
        <v>742</v>
      </c>
      <c r="D702" s="44">
        <v>10</v>
      </c>
      <c r="E702" s="205">
        <v>191</v>
      </c>
      <c r="F702" s="206">
        <f t="shared" si="46"/>
        <v>115.994947555572</v>
      </c>
      <c r="G702" s="207">
        <f t="shared" si="47"/>
        <v>115.994947555572</v>
      </c>
      <c r="H702" s="4">
        <v>699</v>
      </c>
      <c r="I702">
        <f t="shared" si="45"/>
        <v>-3</v>
      </c>
      <c r="N702" s="230">
        <v>191</v>
      </c>
      <c r="O702" s="103">
        <f t="shared" si="48"/>
        <v>20.7843405472893</v>
      </c>
    </row>
    <row r="703" ht="16.5" spans="2:15">
      <c r="B703" s="203">
        <v>697</v>
      </c>
      <c r="C703" s="216" t="s">
        <v>743</v>
      </c>
      <c r="D703" s="44">
        <v>10</v>
      </c>
      <c r="E703" s="205">
        <v>190</v>
      </c>
      <c r="F703" s="206">
        <f t="shared" si="46"/>
        <v>115.825914667695</v>
      </c>
      <c r="G703" s="207">
        <f t="shared" si="47"/>
        <v>115.825914667695</v>
      </c>
      <c r="H703" s="4">
        <v>700</v>
      </c>
      <c r="I703">
        <f t="shared" si="45"/>
        <v>-3</v>
      </c>
      <c r="N703" s="230">
        <v>190</v>
      </c>
      <c r="O703" s="103">
        <f t="shared" si="48"/>
        <v>20.5646998190585</v>
      </c>
    </row>
    <row r="704" ht="16.5" spans="2:15">
      <c r="B704" s="203">
        <v>698</v>
      </c>
      <c r="C704" s="216" t="s">
        <v>744</v>
      </c>
      <c r="D704" s="44">
        <v>10</v>
      </c>
      <c r="E704" s="205">
        <v>189</v>
      </c>
      <c r="F704" s="206">
        <f t="shared" si="46"/>
        <v>115.657811544771</v>
      </c>
      <c r="G704" s="207">
        <f t="shared" si="47"/>
        <v>115.657811544771</v>
      </c>
      <c r="H704" s="4">
        <v>701</v>
      </c>
      <c r="I704">
        <f t="shared" si="45"/>
        <v>-3</v>
      </c>
      <c r="N704" s="230">
        <v>189</v>
      </c>
      <c r="O704" s="103">
        <f t="shared" si="48"/>
        <v>20.3462672240729</v>
      </c>
    </row>
    <row r="705" ht="16.5" spans="2:15">
      <c r="B705" s="203">
        <v>699</v>
      </c>
      <c r="C705" s="216" t="s">
        <v>745</v>
      </c>
      <c r="D705" s="44">
        <v>10</v>
      </c>
      <c r="E705" s="205">
        <v>188</v>
      </c>
      <c r="F705" s="206">
        <f t="shared" si="46"/>
        <v>115.490637484768</v>
      </c>
      <c r="G705" s="207">
        <f t="shared" si="47"/>
        <v>115.490637484768</v>
      </c>
      <c r="H705" s="4">
        <v>702</v>
      </c>
      <c r="I705">
        <f t="shared" si="45"/>
        <v>-3</v>
      </c>
      <c r="N705" s="230">
        <v>188</v>
      </c>
      <c r="O705" s="103">
        <f t="shared" si="48"/>
        <v>20.1290418501147</v>
      </c>
    </row>
    <row r="706" ht="16.5" spans="2:15">
      <c r="B706" s="203">
        <v>700</v>
      </c>
      <c r="C706" s="216" t="s">
        <v>746</v>
      </c>
      <c r="D706" s="44">
        <v>10</v>
      </c>
      <c r="E706" s="205">
        <v>187</v>
      </c>
      <c r="F706" s="206">
        <f t="shared" si="46"/>
        <v>115.324391790236</v>
      </c>
      <c r="G706" s="207">
        <f t="shared" si="47"/>
        <v>115.324391790236</v>
      </c>
      <c r="H706" s="4">
        <v>703</v>
      </c>
      <c r="I706">
        <f t="shared" si="45"/>
        <v>-3</v>
      </c>
      <c r="N706" s="230">
        <v>187</v>
      </c>
      <c r="O706" s="103">
        <f t="shared" si="48"/>
        <v>19.9130227909187</v>
      </c>
    </row>
    <row r="707" ht="16.5" spans="2:15">
      <c r="B707" s="203">
        <v>701</v>
      </c>
      <c r="C707" s="216" t="s">
        <v>747</v>
      </c>
      <c r="D707" s="44">
        <v>10</v>
      </c>
      <c r="E707" s="205">
        <v>186</v>
      </c>
      <c r="F707" s="206">
        <f t="shared" si="46"/>
        <v>115.159073768288</v>
      </c>
      <c r="G707" s="207">
        <f t="shared" si="47"/>
        <v>115.159073768288</v>
      </c>
      <c r="H707" s="4">
        <v>704</v>
      </c>
      <c r="I707">
        <f t="shared" si="45"/>
        <v>-3</v>
      </c>
      <c r="N707" s="230">
        <v>186</v>
      </c>
      <c r="O707" s="103">
        <f t="shared" si="48"/>
        <v>19.6982091461517</v>
      </c>
    </row>
    <row r="708" ht="16.5" spans="2:15">
      <c r="B708" s="203">
        <v>702</v>
      </c>
      <c r="C708" s="216" t="s">
        <v>748</v>
      </c>
      <c r="D708" s="44">
        <v>10</v>
      </c>
      <c r="E708" s="205">
        <v>185</v>
      </c>
      <c r="F708" s="206">
        <f t="shared" si="46"/>
        <v>114.994682730589</v>
      </c>
      <c r="G708" s="207">
        <f t="shared" si="47"/>
        <v>114.994682730589</v>
      </c>
      <c r="H708" s="4">
        <v>705</v>
      </c>
      <c r="I708">
        <f t="shared" ref="I708:I771" si="49">B708-H708</f>
        <v>-3</v>
      </c>
      <c r="N708" s="230">
        <v>185</v>
      </c>
      <c r="O708" s="103">
        <f t="shared" si="48"/>
        <v>19.4846000213928</v>
      </c>
    </row>
    <row r="709" ht="16.5" spans="2:15">
      <c r="B709" s="203">
        <v>703</v>
      </c>
      <c r="C709" s="216" t="s">
        <v>749</v>
      </c>
      <c r="D709" s="44">
        <v>10</v>
      </c>
      <c r="E709" s="205">
        <v>184</v>
      </c>
      <c r="F709" s="206">
        <f t="shared" si="46"/>
        <v>114.831217993338</v>
      </c>
      <c r="G709" s="207">
        <f t="shared" si="47"/>
        <v>114.831217993338</v>
      </c>
      <c r="H709" s="4">
        <v>706</v>
      </c>
      <c r="I709">
        <f t="shared" si="49"/>
        <v>-3</v>
      </c>
      <c r="N709" s="230">
        <v>184</v>
      </c>
      <c r="O709" s="103">
        <f t="shared" si="48"/>
        <v>19.2721945281135</v>
      </c>
    </row>
    <row r="710" ht="16.5" spans="2:15">
      <c r="B710" s="203">
        <v>704</v>
      </c>
      <c r="C710" s="216" t="s">
        <v>750</v>
      </c>
      <c r="D710" s="44">
        <v>10</v>
      </c>
      <c r="E710" s="205">
        <v>183</v>
      </c>
      <c r="F710" s="206">
        <f t="shared" si="46"/>
        <v>114.668678877253</v>
      </c>
      <c r="G710" s="207">
        <f t="shared" si="47"/>
        <v>114.668678877253</v>
      </c>
      <c r="H710" s="4">
        <v>707</v>
      </c>
      <c r="I710">
        <f t="shared" si="49"/>
        <v>-3</v>
      </c>
      <c r="N710" s="230">
        <v>183</v>
      </c>
      <c r="O710" s="103">
        <f t="shared" si="48"/>
        <v>19.0609917836581</v>
      </c>
    </row>
    <row r="711" ht="16.5" spans="2:15">
      <c r="B711" s="203">
        <v>705</v>
      </c>
      <c r="C711" s="216" t="s">
        <v>751</v>
      </c>
      <c r="D711" s="44">
        <v>10</v>
      </c>
      <c r="E711" s="205">
        <v>182</v>
      </c>
      <c r="F711" s="206">
        <f t="shared" si="46"/>
        <v>114.507064707559</v>
      </c>
      <c r="G711" s="207">
        <f t="shared" si="47"/>
        <v>114.507064707559</v>
      </c>
      <c r="H711" s="4">
        <v>708</v>
      </c>
      <c r="I711">
        <f t="shared" si="49"/>
        <v>-3</v>
      </c>
      <c r="N711" s="230">
        <v>182</v>
      </c>
      <c r="O711" s="103">
        <f t="shared" si="48"/>
        <v>18.8509909112247</v>
      </c>
    </row>
    <row r="712" ht="16.5" spans="2:15">
      <c r="B712" s="203">
        <v>706</v>
      </c>
      <c r="C712" s="216" t="s">
        <v>752</v>
      </c>
      <c r="D712" s="44">
        <v>10</v>
      </c>
      <c r="E712" s="205">
        <v>181</v>
      </c>
      <c r="F712" s="206">
        <f t="shared" si="46"/>
        <v>114.346374813968</v>
      </c>
      <c r="G712" s="207">
        <f t="shared" si="47"/>
        <v>114.346374813968</v>
      </c>
      <c r="H712" s="4">
        <v>709</v>
      </c>
      <c r="I712">
        <f t="shared" si="49"/>
        <v>-3</v>
      </c>
      <c r="N712" s="230">
        <v>181</v>
      </c>
      <c r="O712" s="103">
        <f t="shared" si="48"/>
        <v>18.6421910398458</v>
      </c>
    </row>
    <row r="713" ht="16.5" spans="2:15">
      <c r="B713" s="203">
        <v>707</v>
      </c>
      <c r="C713" s="216" t="s">
        <v>753</v>
      </c>
      <c r="D713" s="44">
        <v>10</v>
      </c>
      <c r="E713" s="205">
        <v>180</v>
      </c>
      <c r="F713" s="206">
        <f t="shared" si="46"/>
        <v>114.186608530671</v>
      </c>
      <c r="G713" s="207">
        <f t="shared" si="47"/>
        <v>114.186608530671</v>
      </c>
      <c r="H713" s="4">
        <v>710</v>
      </c>
      <c r="I713">
        <f t="shared" si="49"/>
        <v>-3</v>
      </c>
      <c r="N713" s="230">
        <v>180</v>
      </c>
      <c r="O713" s="103">
        <f t="shared" si="48"/>
        <v>18.4345913043688</v>
      </c>
    </row>
    <row r="714" ht="16.5" spans="2:15">
      <c r="B714" s="203">
        <v>708</v>
      </c>
      <c r="C714" s="216" t="s">
        <v>754</v>
      </c>
      <c r="D714" s="44">
        <v>10</v>
      </c>
      <c r="E714" s="205">
        <v>179</v>
      </c>
      <c r="F714" s="206">
        <f t="shared" si="46"/>
        <v>114.027765196317</v>
      </c>
      <c r="G714" s="207">
        <f t="shared" si="47"/>
        <v>114.027765196317</v>
      </c>
      <c r="H714" s="4">
        <v>711</v>
      </c>
      <c r="I714">
        <f t="shared" si="49"/>
        <v>-3</v>
      </c>
      <c r="N714" s="230">
        <v>179</v>
      </c>
      <c r="O714" s="103">
        <f t="shared" si="48"/>
        <v>18.2281908454379</v>
      </c>
    </row>
    <row r="715" ht="16.5" spans="2:15">
      <c r="B715" s="203">
        <v>709</v>
      </c>
      <c r="C715" s="216" t="s">
        <v>755</v>
      </c>
      <c r="D715" s="44">
        <v>10</v>
      </c>
      <c r="E715" s="205">
        <v>178</v>
      </c>
      <c r="F715" s="206">
        <f t="shared" si="46"/>
        <v>113.869844154001</v>
      </c>
      <c r="G715" s="207">
        <f t="shared" si="47"/>
        <v>113.869844154001</v>
      </c>
      <c r="H715" s="4">
        <v>712</v>
      </c>
      <c r="I715">
        <f t="shared" si="49"/>
        <v>-3</v>
      </c>
      <c r="N715" s="230">
        <v>178</v>
      </c>
      <c r="O715" s="103">
        <f t="shared" si="48"/>
        <v>18.0229888094743</v>
      </c>
    </row>
    <row r="716" ht="16.5" spans="2:15">
      <c r="B716" s="203">
        <v>710</v>
      </c>
      <c r="C716" s="216" t="s">
        <v>756</v>
      </c>
      <c r="D716" s="44">
        <v>10</v>
      </c>
      <c r="E716" s="205">
        <v>177</v>
      </c>
      <c r="F716" s="206">
        <f t="shared" si="46"/>
        <v>113.712844751253</v>
      </c>
      <c r="G716" s="207">
        <f t="shared" si="47"/>
        <v>113.712844751253</v>
      </c>
      <c r="H716" s="4">
        <v>713</v>
      </c>
      <c r="I716">
        <f t="shared" si="49"/>
        <v>-3</v>
      </c>
      <c r="N716" s="230">
        <v>177</v>
      </c>
      <c r="O716" s="103">
        <f t="shared" si="48"/>
        <v>17.8189843486587</v>
      </c>
    </row>
    <row r="717" ht="16.5" spans="2:15">
      <c r="B717" s="203">
        <v>711</v>
      </c>
      <c r="C717" s="216" t="s">
        <v>757</v>
      </c>
      <c r="D717" s="44">
        <v>10</v>
      </c>
      <c r="E717" s="205">
        <v>176</v>
      </c>
      <c r="F717" s="206">
        <f t="shared" si="46"/>
        <v>113.556766340018</v>
      </c>
      <c r="G717" s="207">
        <f t="shared" si="47"/>
        <v>113.556766340018</v>
      </c>
      <c r="H717" s="4">
        <v>714</v>
      </c>
      <c r="I717">
        <f t="shared" si="49"/>
        <v>-3</v>
      </c>
      <c r="N717" s="230">
        <v>176</v>
      </c>
      <c r="O717" s="103">
        <f t="shared" si="48"/>
        <v>17.6161766209117</v>
      </c>
    </row>
    <row r="718" ht="16.5" spans="2:15">
      <c r="B718" s="203">
        <v>712</v>
      </c>
      <c r="C718" s="216" t="s">
        <v>758</v>
      </c>
      <c r="D718" s="44">
        <v>10</v>
      </c>
      <c r="E718" s="205">
        <v>175</v>
      </c>
      <c r="F718" s="206">
        <f t="shared" si="46"/>
        <v>113.401608276645</v>
      </c>
      <c r="G718" s="207">
        <f t="shared" si="47"/>
        <v>113.401608276645</v>
      </c>
      <c r="H718" s="4">
        <v>715</v>
      </c>
      <c r="I718">
        <f t="shared" si="49"/>
        <v>-3</v>
      </c>
      <c r="N718" s="230">
        <v>175</v>
      </c>
      <c r="O718" s="103">
        <f t="shared" si="48"/>
        <v>17.4145647898766</v>
      </c>
    </row>
    <row r="719" ht="16.5" spans="2:15">
      <c r="B719" s="203">
        <v>713</v>
      </c>
      <c r="C719" s="216" t="s">
        <v>759</v>
      </c>
      <c r="D719" s="44">
        <v>10</v>
      </c>
      <c r="E719" s="205">
        <v>174</v>
      </c>
      <c r="F719" s="206">
        <f t="shared" si="46"/>
        <v>113.247369921875</v>
      </c>
      <c r="G719" s="207">
        <f t="shared" si="47"/>
        <v>113.247369921875</v>
      </c>
      <c r="H719" s="4">
        <v>716</v>
      </c>
      <c r="I719">
        <f t="shared" si="49"/>
        <v>-3</v>
      </c>
      <c r="N719" s="230">
        <v>174</v>
      </c>
      <c r="O719" s="103">
        <f t="shared" si="48"/>
        <v>17.2141480249004</v>
      </c>
    </row>
    <row r="720" ht="16.5" spans="2:15">
      <c r="B720" s="203">
        <v>714</v>
      </c>
      <c r="C720" s="216" t="s">
        <v>760</v>
      </c>
      <c r="D720" s="44">
        <v>10</v>
      </c>
      <c r="E720" s="205">
        <v>173</v>
      </c>
      <c r="F720" s="206">
        <f t="shared" si="46"/>
        <v>113.094050640822</v>
      </c>
      <c r="G720" s="207">
        <f t="shared" si="47"/>
        <v>113.094050640822</v>
      </c>
      <c r="H720" s="4">
        <v>717</v>
      </c>
      <c r="I720">
        <f t="shared" si="49"/>
        <v>-3</v>
      </c>
      <c r="N720" s="230">
        <v>173</v>
      </c>
      <c r="O720" s="103">
        <f t="shared" si="48"/>
        <v>17.0149255010164</v>
      </c>
    </row>
    <row r="721" ht="16.5" spans="2:15">
      <c r="B721" s="203">
        <v>715</v>
      </c>
      <c r="C721" s="216" t="s">
        <v>761</v>
      </c>
      <c r="D721" s="44">
        <v>10</v>
      </c>
      <c r="E721" s="205">
        <v>172</v>
      </c>
      <c r="F721" s="206">
        <f t="shared" si="46"/>
        <v>112.941649802964</v>
      </c>
      <c r="G721" s="207">
        <f t="shared" si="47"/>
        <v>112.941649802964</v>
      </c>
      <c r="H721" s="4">
        <v>718</v>
      </c>
      <c r="I721">
        <f t="shared" si="49"/>
        <v>-3</v>
      </c>
      <c r="N721" s="230">
        <v>172</v>
      </c>
      <c r="O721" s="103">
        <f t="shared" si="48"/>
        <v>16.8168963989258</v>
      </c>
    </row>
    <row r="722" ht="16.5" spans="2:15">
      <c r="B722" s="203">
        <v>716</v>
      </c>
      <c r="C722" s="216" t="s">
        <v>762</v>
      </c>
      <c r="D722" s="44">
        <v>10</v>
      </c>
      <c r="E722" s="205">
        <v>171</v>
      </c>
      <c r="F722" s="206">
        <f t="shared" si="46"/>
        <v>112.790166782128</v>
      </c>
      <c r="G722" s="207">
        <f t="shared" si="47"/>
        <v>112.790166782128</v>
      </c>
      <c r="H722" s="4">
        <v>719</v>
      </c>
      <c r="I722">
        <f t="shared" si="49"/>
        <v>-3</v>
      </c>
      <c r="N722" s="230">
        <v>171</v>
      </c>
      <c r="O722" s="103">
        <f t="shared" si="48"/>
        <v>16.6200599049804</v>
      </c>
    </row>
    <row r="723" ht="16.5" spans="2:15">
      <c r="B723" s="203">
        <v>717</v>
      </c>
      <c r="C723" s="216" t="s">
        <v>763</v>
      </c>
      <c r="D723" s="44">
        <v>10</v>
      </c>
      <c r="E723" s="205">
        <v>170</v>
      </c>
      <c r="F723" s="206">
        <f t="shared" si="46"/>
        <v>112.639600956473</v>
      </c>
      <c r="G723" s="207">
        <f t="shared" si="47"/>
        <v>112.639600956473</v>
      </c>
      <c r="H723" s="4">
        <v>720</v>
      </c>
      <c r="I723">
        <f t="shared" si="49"/>
        <v>-3</v>
      </c>
      <c r="N723" s="230">
        <v>170</v>
      </c>
      <c r="O723" s="103">
        <f t="shared" si="48"/>
        <v>16.4244152111648</v>
      </c>
    </row>
    <row r="724" ht="16.5" spans="2:15">
      <c r="B724" s="203">
        <v>718</v>
      </c>
      <c r="C724" s="216" t="s">
        <v>764</v>
      </c>
      <c r="D724" s="44">
        <v>10</v>
      </c>
      <c r="E724" s="205">
        <v>169</v>
      </c>
      <c r="F724" s="206">
        <f t="shared" si="46"/>
        <v>112.489951708484</v>
      </c>
      <c r="G724" s="207">
        <f t="shared" si="47"/>
        <v>112.489951708484</v>
      </c>
      <c r="H724" s="4">
        <v>721</v>
      </c>
      <c r="I724">
        <f t="shared" si="49"/>
        <v>-3</v>
      </c>
      <c r="N724" s="230">
        <v>169</v>
      </c>
      <c r="O724" s="103">
        <f t="shared" si="48"/>
        <v>16.2299615150794</v>
      </c>
    </row>
    <row r="725" ht="16.5" spans="2:15">
      <c r="B725" s="203">
        <v>719</v>
      </c>
      <c r="C725" s="216" t="s">
        <v>765</v>
      </c>
      <c r="D725" s="44">
        <v>10</v>
      </c>
      <c r="E725" s="205">
        <v>168</v>
      </c>
      <c r="F725" s="206">
        <f t="shared" si="46"/>
        <v>112.34121842495</v>
      </c>
      <c r="G725" s="207">
        <f t="shared" si="47"/>
        <v>112.34121842495</v>
      </c>
      <c r="H725" s="4">
        <v>722</v>
      </c>
      <c r="I725">
        <f t="shared" si="49"/>
        <v>-3</v>
      </c>
      <c r="N725" s="230">
        <v>168</v>
      </c>
      <c r="O725" s="103">
        <f t="shared" si="48"/>
        <v>16.0366980199224</v>
      </c>
    </row>
    <row r="726" ht="16.5" spans="2:15">
      <c r="B726" s="203">
        <v>720</v>
      </c>
      <c r="C726" s="216" t="s">
        <v>766</v>
      </c>
      <c r="D726" s="44">
        <v>10</v>
      </c>
      <c r="E726" s="205">
        <v>167</v>
      </c>
      <c r="F726" s="206">
        <f t="shared" si="46"/>
        <v>112.193400496958</v>
      </c>
      <c r="G726" s="207">
        <f t="shared" si="47"/>
        <v>112.193400496958</v>
      </c>
      <c r="H726" s="4">
        <v>723</v>
      </c>
      <c r="I726">
        <f t="shared" si="49"/>
        <v>-3</v>
      </c>
      <c r="N726" s="230">
        <v>167</v>
      </c>
      <c r="O726" s="103">
        <f t="shared" si="48"/>
        <v>15.8446239344735</v>
      </c>
    </row>
    <row r="727" ht="16.5" spans="2:15">
      <c r="B727" s="203">
        <v>721</v>
      </c>
      <c r="C727" s="216" t="s">
        <v>767</v>
      </c>
      <c r="D727" s="44">
        <v>10</v>
      </c>
      <c r="E727" s="205">
        <v>166</v>
      </c>
      <c r="F727" s="206">
        <f t="shared" si="46"/>
        <v>112.046497319876</v>
      </c>
      <c r="G727" s="207">
        <f t="shared" si="47"/>
        <v>112.046497319876</v>
      </c>
      <c r="H727" s="4">
        <v>724</v>
      </c>
      <c r="I727">
        <f t="shared" si="49"/>
        <v>-3</v>
      </c>
      <c r="N727" s="230">
        <v>166</v>
      </c>
      <c r="O727" s="103">
        <f t="shared" si="48"/>
        <v>15.6537384730763</v>
      </c>
    </row>
    <row r="728" ht="16.5" spans="2:15">
      <c r="B728" s="203">
        <v>722</v>
      </c>
      <c r="C728" s="216" t="s">
        <v>768</v>
      </c>
      <c r="D728" s="44">
        <v>10</v>
      </c>
      <c r="E728" s="205">
        <v>165</v>
      </c>
      <c r="F728" s="206">
        <f t="shared" si="46"/>
        <v>111.900508293341</v>
      </c>
      <c r="G728" s="207">
        <f t="shared" si="47"/>
        <v>111.900508293341</v>
      </c>
      <c r="H728" s="4">
        <v>725</v>
      </c>
      <c r="I728">
        <f t="shared" si="49"/>
        <v>-3</v>
      </c>
      <c r="N728" s="230">
        <v>165</v>
      </c>
      <c r="O728" s="103">
        <f t="shared" si="48"/>
        <v>15.4640408556218</v>
      </c>
    </row>
    <row r="729" ht="16.5" spans="2:15">
      <c r="B729" s="203">
        <v>723</v>
      </c>
      <c r="C729" s="216" t="s">
        <v>769</v>
      </c>
      <c r="D729" s="44">
        <v>10</v>
      </c>
      <c r="E729" s="205">
        <v>164</v>
      </c>
      <c r="F729" s="206">
        <f t="shared" si="46"/>
        <v>111.755432821248</v>
      </c>
      <c r="G729" s="207">
        <f t="shared" si="47"/>
        <v>111.755432821248</v>
      </c>
      <c r="H729" s="4">
        <v>726</v>
      </c>
      <c r="I729">
        <f t="shared" si="49"/>
        <v>-3</v>
      </c>
      <c r="N729" s="230">
        <v>164</v>
      </c>
      <c r="O729" s="103">
        <f t="shared" si="48"/>
        <v>15.2755303075318</v>
      </c>
    </row>
    <row r="730" ht="16.5" spans="2:15">
      <c r="B730" s="203">
        <v>724</v>
      </c>
      <c r="C730" s="216" t="s">
        <v>770</v>
      </c>
      <c r="D730" s="44">
        <v>10</v>
      </c>
      <c r="E730" s="205">
        <v>163</v>
      </c>
      <c r="F730" s="206">
        <f t="shared" si="46"/>
        <v>111.611270311734</v>
      </c>
      <c r="G730" s="207">
        <f t="shared" si="47"/>
        <v>111.611270311734</v>
      </c>
      <c r="H730" s="4">
        <v>727</v>
      </c>
      <c r="I730">
        <f t="shared" si="49"/>
        <v>-3</v>
      </c>
      <c r="N730" s="230">
        <v>163</v>
      </c>
      <c r="O730" s="103">
        <f t="shared" si="48"/>
        <v>15.0882060597417</v>
      </c>
    </row>
    <row r="731" ht="16.5" spans="2:15">
      <c r="B731" s="203">
        <v>725</v>
      </c>
      <c r="C731" s="216" t="s">
        <v>771</v>
      </c>
      <c r="D731" s="44">
        <v>10</v>
      </c>
      <c r="E731" s="205">
        <v>162</v>
      </c>
      <c r="F731" s="206">
        <f t="shared" si="46"/>
        <v>111.468020177167</v>
      </c>
      <c r="G731" s="207">
        <f t="shared" si="47"/>
        <v>111.468020177167</v>
      </c>
      <c r="H731" s="4">
        <v>728</v>
      </c>
      <c r="I731">
        <f t="shared" si="49"/>
        <v>-3</v>
      </c>
      <c r="N731" s="230">
        <v>162</v>
      </c>
      <c r="O731" s="103">
        <f t="shared" si="48"/>
        <v>14.9020673486851</v>
      </c>
    </row>
    <row r="732" ht="16.5" spans="2:15">
      <c r="B732" s="203">
        <v>726</v>
      </c>
      <c r="C732" s="216" t="s">
        <v>772</v>
      </c>
      <c r="D732" s="44">
        <v>10</v>
      </c>
      <c r="E732" s="205">
        <v>161</v>
      </c>
      <c r="F732" s="206">
        <f t="shared" ref="F732:F795" si="50">G732</f>
        <v>111.325681834132</v>
      </c>
      <c r="G732" s="207">
        <f t="shared" ref="G732:G795" si="51">O732*($P$91-$P$892)/($O$91-$O$892)+$P$892-$O$892*($P$91-$P$892)/($O$91-$O$892)</f>
        <v>111.325681834132</v>
      </c>
      <c r="H732" s="4">
        <v>729</v>
      </c>
      <c r="I732">
        <f t="shared" si="49"/>
        <v>-3</v>
      </c>
      <c r="N732" s="230">
        <v>161</v>
      </c>
      <c r="O732" s="103">
        <f t="shared" ref="O732:O795" si="52">-(($T$2^2-N732^2)^(1/2))+$T$2</f>
        <v>14.7171134162768</v>
      </c>
    </row>
    <row r="733" ht="16.5" spans="2:15">
      <c r="B733" s="203">
        <v>727</v>
      </c>
      <c r="C733" s="216" t="s">
        <v>773</v>
      </c>
      <c r="D733" s="44">
        <v>10</v>
      </c>
      <c r="E733" s="205">
        <v>160</v>
      </c>
      <c r="F733" s="206">
        <f t="shared" si="50"/>
        <v>111.184254703425</v>
      </c>
      <c r="G733" s="207">
        <f t="shared" si="51"/>
        <v>111.184254703425</v>
      </c>
      <c r="H733" s="4">
        <v>730</v>
      </c>
      <c r="I733">
        <f t="shared" si="49"/>
        <v>-3</v>
      </c>
      <c r="N733" s="230">
        <v>160</v>
      </c>
      <c r="O733" s="103">
        <f t="shared" si="52"/>
        <v>14.5333435098968</v>
      </c>
    </row>
    <row r="734" ht="16.5" spans="2:15">
      <c r="B734" s="203">
        <v>728</v>
      </c>
      <c r="C734" s="216" t="s">
        <v>774</v>
      </c>
      <c r="D734" s="44">
        <v>10</v>
      </c>
      <c r="E734" s="205">
        <v>159</v>
      </c>
      <c r="F734" s="206">
        <f t="shared" si="50"/>
        <v>111.043738210029</v>
      </c>
      <c r="G734" s="207">
        <f t="shared" si="51"/>
        <v>111.043738210029</v>
      </c>
      <c r="H734" s="4">
        <v>731</v>
      </c>
      <c r="I734">
        <f t="shared" si="49"/>
        <v>-3</v>
      </c>
      <c r="N734" s="230">
        <v>159</v>
      </c>
      <c r="O734" s="103">
        <f t="shared" si="52"/>
        <v>14.3507568823744</v>
      </c>
    </row>
    <row r="735" ht="16.5" spans="2:15">
      <c r="B735" s="203">
        <v>729</v>
      </c>
      <c r="C735" s="216" t="s">
        <v>775</v>
      </c>
      <c r="D735" s="44">
        <v>10</v>
      </c>
      <c r="E735" s="205">
        <v>158</v>
      </c>
      <c r="F735" s="206">
        <f t="shared" si="50"/>
        <v>110.904131783114</v>
      </c>
      <c r="G735" s="207">
        <f t="shared" si="51"/>
        <v>110.904131783114</v>
      </c>
      <c r="H735" s="4">
        <v>732</v>
      </c>
      <c r="I735">
        <f t="shared" si="49"/>
        <v>-3</v>
      </c>
      <c r="N735" s="230">
        <v>158</v>
      </c>
      <c r="O735" s="103">
        <f t="shared" si="52"/>
        <v>14.1693527919726</v>
      </c>
    </row>
    <row r="736" ht="16.5" spans="2:15">
      <c r="B736" s="203">
        <v>730</v>
      </c>
      <c r="C736" s="216" t="s">
        <v>776</v>
      </c>
      <c r="D736" s="44">
        <v>10</v>
      </c>
      <c r="E736" s="205">
        <v>157</v>
      </c>
      <c r="F736" s="206">
        <f t="shared" si="50"/>
        <v>110.765434856017</v>
      </c>
      <c r="G736" s="207">
        <f t="shared" si="51"/>
        <v>110.765434856017</v>
      </c>
      <c r="H736" s="4">
        <v>733</v>
      </c>
      <c r="I736">
        <f t="shared" si="49"/>
        <v>-3</v>
      </c>
      <c r="N736" s="230">
        <v>157</v>
      </c>
      <c r="O736" s="103">
        <f t="shared" si="52"/>
        <v>13.9891305023718</v>
      </c>
    </row>
    <row r="737" ht="16.5" spans="2:15">
      <c r="B737" s="203">
        <v>731</v>
      </c>
      <c r="C737" s="216" t="s">
        <v>777</v>
      </c>
      <c r="D737" s="44">
        <v>10</v>
      </c>
      <c r="E737" s="205">
        <v>156</v>
      </c>
      <c r="F737" s="206">
        <f t="shared" si="50"/>
        <v>110.627646866232</v>
      </c>
      <c r="G737" s="207">
        <f t="shared" si="51"/>
        <v>110.627646866232</v>
      </c>
      <c r="H737" s="4">
        <v>734</v>
      </c>
      <c r="I737">
        <f t="shared" si="49"/>
        <v>-3</v>
      </c>
      <c r="N737" s="230">
        <v>156</v>
      </c>
      <c r="O737" s="103">
        <f t="shared" si="52"/>
        <v>13.8100892826548</v>
      </c>
    </row>
    <row r="738" ht="16.5" spans="2:15">
      <c r="B738" s="203">
        <v>732</v>
      </c>
      <c r="C738" s="216" t="s">
        <v>778</v>
      </c>
      <c r="D738" s="44">
        <v>10</v>
      </c>
      <c r="E738" s="205">
        <v>155</v>
      </c>
      <c r="F738" s="206">
        <f t="shared" si="50"/>
        <v>110.4907672554</v>
      </c>
      <c r="G738" s="207">
        <f t="shared" si="51"/>
        <v>110.4907672554</v>
      </c>
      <c r="H738" s="4">
        <v>735</v>
      </c>
      <c r="I738">
        <f t="shared" si="49"/>
        <v>-3</v>
      </c>
      <c r="N738" s="230">
        <v>155</v>
      </c>
      <c r="O738" s="103">
        <f t="shared" si="52"/>
        <v>13.6322284072909</v>
      </c>
    </row>
    <row r="739" ht="16.5" spans="2:15">
      <c r="B739" s="203">
        <v>733</v>
      </c>
      <c r="C739" s="216" t="s">
        <v>779</v>
      </c>
      <c r="D739" s="44">
        <v>10</v>
      </c>
      <c r="E739" s="205">
        <v>154</v>
      </c>
      <c r="F739" s="206">
        <f t="shared" si="50"/>
        <v>110.354795469295</v>
      </c>
      <c r="G739" s="207">
        <f t="shared" si="51"/>
        <v>110.354795469295</v>
      </c>
      <c r="H739" s="4">
        <v>736</v>
      </c>
      <c r="I739">
        <f t="shared" si="49"/>
        <v>-3</v>
      </c>
      <c r="N739" s="230">
        <v>154</v>
      </c>
      <c r="O739" s="103">
        <f t="shared" si="52"/>
        <v>13.4555471561208</v>
      </c>
    </row>
    <row r="740" ht="16.5" spans="2:15">
      <c r="B740" s="203">
        <v>734</v>
      </c>
      <c r="C740" s="216" t="s">
        <v>780</v>
      </c>
      <c r="D740" s="44">
        <v>10</v>
      </c>
      <c r="E740" s="205">
        <v>153</v>
      </c>
      <c r="F740" s="206">
        <f t="shared" si="50"/>
        <v>110.219730957813</v>
      </c>
      <c r="G740" s="207">
        <f t="shared" si="51"/>
        <v>110.219730957813</v>
      </c>
      <c r="H740" s="4">
        <v>737</v>
      </c>
      <c r="I740">
        <f t="shared" si="49"/>
        <v>-3</v>
      </c>
      <c r="N740" s="230">
        <v>153</v>
      </c>
      <c r="O740" s="103">
        <f t="shared" si="52"/>
        <v>13.2800448143417</v>
      </c>
    </row>
    <row r="741" ht="16.5" spans="2:15">
      <c r="B741" s="203">
        <v>735</v>
      </c>
      <c r="C741" s="216" t="s">
        <v>781</v>
      </c>
      <c r="D741" s="44">
        <v>10</v>
      </c>
      <c r="E741" s="205">
        <v>152</v>
      </c>
      <c r="F741" s="206">
        <f t="shared" si="50"/>
        <v>110.085573174961</v>
      </c>
      <c r="G741" s="207">
        <f t="shared" si="51"/>
        <v>110.085573174961</v>
      </c>
      <c r="H741" s="4">
        <v>738</v>
      </c>
      <c r="I741">
        <f t="shared" si="49"/>
        <v>-3</v>
      </c>
      <c r="N741" s="230">
        <v>152</v>
      </c>
      <c r="O741" s="103">
        <f t="shared" si="52"/>
        <v>13.1057206724918</v>
      </c>
    </row>
    <row r="742" ht="16.5" spans="2:15">
      <c r="B742" s="203">
        <v>736</v>
      </c>
      <c r="C742" s="216" t="s">
        <v>782</v>
      </c>
      <c r="D742" s="44">
        <v>10</v>
      </c>
      <c r="E742" s="205">
        <v>151</v>
      </c>
      <c r="F742" s="206">
        <f t="shared" si="50"/>
        <v>109.952321578843</v>
      </c>
      <c r="G742" s="207">
        <f t="shared" si="51"/>
        <v>109.952321578843</v>
      </c>
      <c r="H742" s="4">
        <v>739</v>
      </c>
      <c r="I742">
        <f t="shared" si="49"/>
        <v>-3</v>
      </c>
      <c r="N742" s="230">
        <v>151</v>
      </c>
      <c r="O742" s="103">
        <f t="shared" si="52"/>
        <v>12.9325740264354</v>
      </c>
    </row>
    <row r="743" ht="16.5" spans="2:15">
      <c r="B743" s="203">
        <v>737</v>
      </c>
      <c r="C743" s="216" t="s">
        <v>783</v>
      </c>
      <c r="D743" s="44">
        <v>10</v>
      </c>
      <c r="E743" s="205">
        <v>150</v>
      </c>
      <c r="F743" s="206">
        <f t="shared" si="50"/>
        <v>109.819975631655</v>
      </c>
      <c r="G743" s="207">
        <f t="shared" si="51"/>
        <v>109.819975631655</v>
      </c>
      <c r="H743" s="4">
        <v>740</v>
      </c>
      <c r="I743">
        <f t="shared" si="49"/>
        <v>-3</v>
      </c>
      <c r="N743" s="230">
        <v>150</v>
      </c>
      <c r="O743" s="103">
        <f t="shared" si="52"/>
        <v>12.7606041773486</v>
      </c>
    </row>
    <row r="744" ht="16.5" spans="2:15">
      <c r="B744" s="203">
        <v>738</v>
      </c>
      <c r="C744" s="216" t="s">
        <v>784</v>
      </c>
      <c r="D744" s="44">
        <v>10</v>
      </c>
      <c r="E744" s="205">
        <v>149</v>
      </c>
      <c r="F744" s="206">
        <f t="shared" si="50"/>
        <v>109.688534799664</v>
      </c>
      <c r="G744" s="207">
        <f t="shared" si="51"/>
        <v>109.688534799664</v>
      </c>
      <c r="H744" s="4">
        <v>741</v>
      </c>
      <c r="I744">
        <f t="shared" si="49"/>
        <v>-3</v>
      </c>
      <c r="N744" s="230">
        <v>149</v>
      </c>
      <c r="O744" s="103">
        <f t="shared" si="52"/>
        <v>12.589810431704</v>
      </c>
    </row>
    <row r="745" ht="16.5" spans="2:15">
      <c r="B745" s="203">
        <v>739</v>
      </c>
      <c r="C745" s="216" t="s">
        <v>785</v>
      </c>
      <c r="D745" s="44">
        <v>10</v>
      </c>
      <c r="E745" s="205">
        <v>148</v>
      </c>
      <c r="F745" s="206">
        <f t="shared" si="50"/>
        <v>109.557998553207</v>
      </c>
      <c r="G745" s="207">
        <f t="shared" si="51"/>
        <v>109.557998553207</v>
      </c>
      <c r="H745" s="4">
        <v>742</v>
      </c>
      <c r="I745">
        <f t="shared" si="49"/>
        <v>-3</v>
      </c>
      <c r="N745" s="230">
        <v>148</v>
      </c>
      <c r="O745" s="103">
        <f t="shared" si="52"/>
        <v>12.4201921012568</v>
      </c>
    </row>
    <row r="746" ht="16.5" spans="2:15">
      <c r="B746" s="203">
        <v>740</v>
      </c>
      <c r="C746" s="216" t="s">
        <v>786</v>
      </c>
      <c r="D746" s="44">
        <v>10</v>
      </c>
      <c r="E746" s="205">
        <v>147</v>
      </c>
      <c r="F746" s="206">
        <f t="shared" si="50"/>
        <v>109.428366366673</v>
      </c>
      <c r="G746" s="207">
        <f t="shared" si="51"/>
        <v>109.428366366673</v>
      </c>
      <c r="H746" s="4">
        <v>743</v>
      </c>
      <c r="I746">
        <f t="shared" si="49"/>
        <v>-3</v>
      </c>
      <c r="N746" s="230">
        <v>147</v>
      </c>
      <c r="O746" s="103">
        <f t="shared" si="52"/>
        <v>12.2517485030302</v>
      </c>
    </row>
    <row r="747" ht="16.5" spans="2:15">
      <c r="B747" s="203">
        <v>741</v>
      </c>
      <c r="C747" s="216" t="s">
        <v>787</v>
      </c>
      <c r="D747" s="44">
        <v>10</v>
      </c>
      <c r="E747" s="205">
        <v>146</v>
      </c>
      <c r="F747" s="206">
        <f t="shared" si="50"/>
        <v>109.299637718492</v>
      </c>
      <c r="G747" s="207">
        <f t="shared" si="51"/>
        <v>109.299637718492</v>
      </c>
      <c r="H747" s="4">
        <v>744</v>
      </c>
      <c r="I747">
        <f t="shared" si="49"/>
        <v>-3</v>
      </c>
      <c r="N747" s="230">
        <v>146</v>
      </c>
      <c r="O747" s="103">
        <f t="shared" si="52"/>
        <v>12.0844789593006</v>
      </c>
    </row>
    <row r="748" ht="16.5" spans="2:15">
      <c r="B748" s="203">
        <v>742</v>
      </c>
      <c r="C748" s="216" t="s">
        <v>788</v>
      </c>
      <c r="D748" s="44">
        <v>10</v>
      </c>
      <c r="E748" s="205">
        <v>145</v>
      </c>
      <c r="F748" s="206">
        <f t="shared" si="50"/>
        <v>109.171812091131</v>
      </c>
      <c r="G748" s="207">
        <f t="shared" si="51"/>
        <v>109.171812091131</v>
      </c>
      <c r="H748" s="4">
        <v>745</v>
      </c>
      <c r="I748">
        <f t="shared" si="49"/>
        <v>-3</v>
      </c>
      <c r="N748" s="230">
        <v>145</v>
      </c>
      <c r="O748" s="103">
        <f t="shared" si="52"/>
        <v>11.9183827975843</v>
      </c>
    </row>
    <row r="749" ht="16.5" spans="2:15">
      <c r="B749" s="203">
        <v>743</v>
      </c>
      <c r="C749" s="216" t="s">
        <v>789</v>
      </c>
      <c r="D749" s="44">
        <v>10</v>
      </c>
      <c r="E749" s="205">
        <v>144</v>
      </c>
      <c r="F749" s="206">
        <f t="shared" si="50"/>
        <v>109.044888971075</v>
      </c>
      <c r="G749" s="207">
        <f t="shared" si="51"/>
        <v>109.044888971075</v>
      </c>
      <c r="H749" s="4">
        <v>746</v>
      </c>
      <c r="I749">
        <f t="shared" si="49"/>
        <v>-3</v>
      </c>
      <c r="N749" s="230">
        <v>144</v>
      </c>
      <c r="O749" s="103">
        <f t="shared" si="52"/>
        <v>11.7534593506232</v>
      </c>
    </row>
    <row r="750" ht="16.5" spans="2:15">
      <c r="B750" s="203">
        <v>744</v>
      </c>
      <c r="C750" s="216" t="s">
        <v>790</v>
      </c>
      <c r="D750" s="44">
        <v>10</v>
      </c>
      <c r="E750" s="205">
        <v>143</v>
      </c>
      <c r="F750" s="206">
        <f t="shared" si="50"/>
        <v>108.918867848821</v>
      </c>
      <c r="G750" s="207">
        <f t="shared" si="51"/>
        <v>108.918867848821</v>
      </c>
      <c r="H750" s="4">
        <v>747</v>
      </c>
      <c r="I750">
        <f t="shared" si="49"/>
        <v>-3</v>
      </c>
      <c r="N750" s="230">
        <v>143</v>
      </c>
      <c r="O750" s="103">
        <f t="shared" si="52"/>
        <v>11.5897079563705</v>
      </c>
    </row>
    <row r="751" ht="16.5" spans="2:15">
      <c r="B751" s="203">
        <v>745</v>
      </c>
      <c r="C751" s="216" t="s">
        <v>791</v>
      </c>
      <c r="D751" s="44">
        <v>10</v>
      </c>
      <c r="E751" s="205">
        <v>142</v>
      </c>
      <c r="F751" s="206">
        <f t="shared" si="50"/>
        <v>108.793748218865</v>
      </c>
      <c r="G751" s="207">
        <f t="shared" si="51"/>
        <v>108.793748218865</v>
      </c>
      <c r="H751" s="4">
        <v>748</v>
      </c>
      <c r="I751">
        <f t="shared" si="49"/>
        <v>-3</v>
      </c>
      <c r="N751" s="230">
        <v>142</v>
      </c>
      <c r="O751" s="103">
        <f t="shared" si="52"/>
        <v>11.4271279579775</v>
      </c>
    </row>
    <row r="752" ht="16.5" spans="2:15">
      <c r="B752" s="203">
        <v>746</v>
      </c>
      <c r="C752" s="216" t="s">
        <v>792</v>
      </c>
      <c r="D752" s="44">
        <v>10</v>
      </c>
      <c r="E752" s="205">
        <v>141</v>
      </c>
      <c r="F752" s="206">
        <f t="shared" si="50"/>
        <v>108.669529579695</v>
      </c>
      <c r="G752" s="207">
        <f t="shared" si="51"/>
        <v>108.669529579695</v>
      </c>
      <c r="H752" s="4">
        <v>749</v>
      </c>
      <c r="I752">
        <f t="shared" si="49"/>
        <v>-3</v>
      </c>
      <c r="N752" s="230">
        <v>141</v>
      </c>
      <c r="O752" s="103">
        <f t="shared" si="52"/>
        <v>11.2657187037796</v>
      </c>
    </row>
    <row r="753" ht="16.5" spans="2:15">
      <c r="B753" s="203">
        <v>747</v>
      </c>
      <c r="C753" s="216" t="s">
        <v>793</v>
      </c>
      <c r="D753" s="44">
        <v>10</v>
      </c>
      <c r="E753" s="205">
        <v>140</v>
      </c>
      <c r="F753" s="206">
        <f t="shared" si="50"/>
        <v>108.546211433777</v>
      </c>
      <c r="G753" s="207">
        <f t="shared" si="51"/>
        <v>108.546211433777</v>
      </c>
      <c r="H753" s="4">
        <v>750</v>
      </c>
      <c r="I753">
        <f t="shared" si="49"/>
        <v>-3</v>
      </c>
      <c r="N753" s="230">
        <v>140</v>
      </c>
      <c r="O753" s="103">
        <f t="shared" si="52"/>
        <v>11.1054795472833</v>
      </c>
    </row>
    <row r="754" ht="16.5" spans="2:15">
      <c r="B754" s="203">
        <v>748</v>
      </c>
      <c r="C754" s="216" t="s">
        <v>794</v>
      </c>
      <c r="D754" s="44">
        <v>10</v>
      </c>
      <c r="E754" s="205">
        <v>139</v>
      </c>
      <c r="F754" s="206">
        <f t="shared" si="50"/>
        <v>108.423793287546</v>
      </c>
      <c r="G754" s="207">
        <f t="shared" si="51"/>
        <v>108.423793287546</v>
      </c>
      <c r="H754" s="4">
        <v>751</v>
      </c>
      <c r="I754">
        <f t="shared" si="49"/>
        <v>-3</v>
      </c>
      <c r="N754" s="230">
        <v>139</v>
      </c>
      <c r="O754" s="103">
        <f t="shared" si="52"/>
        <v>10.9464098471519</v>
      </c>
    </row>
    <row r="755" ht="16.5" spans="2:15">
      <c r="B755" s="203">
        <v>749</v>
      </c>
      <c r="C755" s="216" t="s">
        <v>795</v>
      </c>
      <c r="D755" s="44">
        <v>10</v>
      </c>
      <c r="E755" s="205">
        <v>138</v>
      </c>
      <c r="F755" s="206">
        <f t="shared" si="50"/>
        <v>108.302274651395</v>
      </c>
      <c r="G755" s="207">
        <f t="shared" si="51"/>
        <v>108.302274651395</v>
      </c>
      <c r="H755" s="4">
        <v>752</v>
      </c>
      <c r="I755">
        <f t="shared" si="49"/>
        <v>-3</v>
      </c>
      <c r="N755" s="230">
        <v>138</v>
      </c>
      <c r="O755" s="103">
        <f t="shared" si="52"/>
        <v>10.7885089671933</v>
      </c>
    </row>
    <row r="756" ht="16.5" spans="2:15">
      <c r="B756" s="203">
        <v>750</v>
      </c>
      <c r="C756" s="216" t="s">
        <v>796</v>
      </c>
      <c r="D756" s="44">
        <v>10</v>
      </c>
      <c r="E756" s="205">
        <v>137</v>
      </c>
      <c r="F756" s="206">
        <f t="shared" si="50"/>
        <v>108.181655039668</v>
      </c>
      <c r="G756" s="207">
        <f t="shared" si="51"/>
        <v>108.181655039668</v>
      </c>
      <c r="H756" s="4">
        <v>753</v>
      </c>
      <c r="I756">
        <f t="shared" si="49"/>
        <v>-3</v>
      </c>
      <c r="N756" s="230">
        <v>137</v>
      </c>
      <c r="O756" s="103">
        <f t="shared" si="52"/>
        <v>10.6317762763458</v>
      </c>
    </row>
    <row r="757" ht="16.5" spans="2:15">
      <c r="B757" s="203">
        <v>751</v>
      </c>
      <c r="C757" s="216" t="s">
        <v>797</v>
      </c>
      <c r="D757" s="44">
        <v>10</v>
      </c>
      <c r="E757" s="205">
        <v>136</v>
      </c>
      <c r="F757" s="206">
        <f t="shared" si="50"/>
        <v>108.061933970646</v>
      </c>
      <c r="G757" s="207">
        <f t="shared" si="51"/>
        <v>108.061933970646</v>
      </c>
      <c r="H757" s="4">
        <v>754</v>
      </c>
      <c r="I757">
        <f t="shared" si="49"/>
        <v>-3</v>
      </c>
      <c r="N757" s="230">
        <v>136</v>
      </c>
      <c r="O757" s="103">
        <f t="shared" si="52"/>
        <v>10.4762111486664</v>
      </c>
    </row>
    <row r="758" ht="16.5" spans="2:15">
      <c r="B758" s="203">
        <v>752</v>
      </c>
      <c r="C758" s="216" t="s">
        <v>798</v>
      </c>
      <c r="D758" s="44">
        <v>10</v>
      </c>
      <c r="E758" s="205">
        <v>135</v>
      </c>
      <c r="F758" s="206">
        <f t="shared" si="50"/>
        <v>107.943110966539</v>
      </c>
      <c r="G758" s="207">
        <f t="shared" si="51"/>
        <v>107.943110966539</v>
      </c>
      <c r="H758" s="4">
        <v>755</v>
      </c>
      <c r="I758">
        <f t="shared" si="49"/>
        <v>-3</v>
      </c>
      <c r="N758" s="230">
        <v>135</v>
      </c>
      <c r="O758" s="103">
        <f t="shared" si="52"/>
        <v>10.3218129633162</v>
      </c>
    </row>
    <row r="759" ht="16.5" spans="2:15">
      <c r="B759" s="203">
        <v>753</v>
      </c>
      <c r="C759" s="216" t="s">
        <v>799</v>
      </c>
      <c r="D759" s="44">
        <v>10</v>
      </c>
      <c r="E759" s="205">
        <v>134</v>
      </c>
      <c r="F759" s="206">
        <f t="shared" si="50"/>
        <v>107.825185553476</v>
      </c>
      <c r="G759" s="207">
        <f t="shared" si="51"/>
        <v>107.825185553476</v>
      </c>
      <c r="H759" s="4">
        <v>756</v>
      </c>
      <c r="I759">
        <f t="shared" si="49"/>
        <v>-3</v>
      </c>
      <c r="N759" s="230">
        <v>134</v>
      </c>
      <c r="O759" s="103">
        <f t="shared" si="52"/>
        <v>10.1685811045494</v>
      </c>
    </row>
    <row r="760" ht="16.5" spans="2:15">
      <c r="B760" s="203">
        <v>754</v>
      </c>
      <c r="C760" s="216" t="s">
        <v>800</v>
      </c>
      <c r="D760" s="44">
        <v>10</v>
      </c>
      <c r="E760" s="205">
        <v>133</v>
      </c>
      <c r="F760" s="206">
        <f t="shared" si="50"/>
        <v>107.708157261495</v>
      </c>
      <c r="G760" s="207">
        <f t="shared" si="51"/>
        <v>107.708157261495</v>
      </c>
      <c r="H760" s="4">
        <v>757</v>
      </c>
      <c r="I760">
        <f t="shared" si="49"/>
        <v>-3</v>
      </c>
      <c r="N760" s="230">
        <v>133</v>
      </c>
      <c r="O760" s="103">
        <f t="shared" si="52"/>
        <v>10.0165149616993</v>
      </c>
    </row>
    <row r="761" ht="16.5" spans="2:15">
      <c r="B761" s="203">
        <v>755</v>
      </c>
      <c r="C761" s="216" t="s">
        <v>801</v>
      </c>
      <c r="D761" s="44">
        <v>10</v>
      </c>
      <c r="E761" s="205">
        <v>132</v>
      </c>
      <c r="F761" s="206">
        <f t="shared" si="50"/>
        <v>107.592025624535</v>
      </c>
      <c r="G761" s="207">
        <f t="shared" si="51"/>
        <v>107.592025624535</v>
      </c>
      <c r="H761" s="4">
        <v>758</v>
      </c>
      <c r="I761">
        <f t="shared" si="49"/>
        <v>-3</v>
      </c>
      <c r="N761" s="230">
        <v>132</v>
      </c>
      <c r="O761" s="103">
        <f t="shared" si="52"/>
        <v>9.86561392916633</v>
      </c>
    </row>
    <row r="762" ht="16.5" spans="2:15">
      <c r="B762" s="203">
        <v>756</v>
      </c>
      <c r="C762" s="216" t="s">
        <v>802</v>
      </c>
      <c r="D762" s="44">
        <v>10</v>
      </c>
      <c r="E762" s="205">
        <v>131</v>
      </c>
      <c r="F762" s="206">
        <f t="shared" si="50"/>
        <v>107.476790180422</v>
      </c>
      <c r="G762" s="207">
        <f t="shared" si="51"/>
        <v>107.476790180422</v>
      </c>
      <c r="H762" s="4">
        <v>759</v>
      </c>
      <c r="I762">
        <f t="shared" si="49"/>
        <v>-3</v>
      </c>
      <c r="N762" s="230">
        <v>131</v>
      </c>
      <c r="O762" s="103">
        <f t="shared" si="52"/>
        <v>9.71587740640553</v>
      </c>
    </row>
    <row r="763" ht="16.5" spans="2:15">
      <c r="B763" s="203">
        <v>757</v>
      </c>
      <c r="C763" s="216" t="s">
        <v>803</v>
      </c>
      <c r="D763" s="44">
        <v>10</v>
      </c>
      <c r="E763" s="205">
        <v>130</v>
      </c>
      <c r="F763" s="206">
        <f t="shared" si="50"/>
        <v>107.362450470866</v>
      </c>
      <c r="G763" s="207">
        <f t="shared" si="51"/>
        <v>107.362450470866</v>
      </c>
      <c r="H763" s="4">
        <v>760</v>
      </c>
      <c r="I763">
        <f t="shared" si="49"/>
        <v>-3</v>
      </c>
      <c r="N763" s="230">
        <v>130</v>
      </c>
      <c r="O763" s="103">
        <f t="shared" si="52"/>
        <v>9.56730479791452</v>
      </c>
    </row>
    <row r="764" ht="16.5" spans="2:15">
      <c r="B764" s="203">
        <v>758</v>
      </c>
      <c r="C764" s="216" t="s">
        <v>804</v>
      </c>
      <c r="D764" s="44">
        <v>10</v>
      </c>
      <c r="E764" s="205">
        <v>129</v>
      </c>
      <c r="F764" s="206">
        <f t="shared" si="50"/>
        <v>107.249006041445</v>
      </c>
      <c r="G764" s="207">
        <f t="shared" si="51"/>
        <v>107.249006041445</v>
      </c>
      <c r="H764" s="4">
        <v>761</v>
      </c>
      <c r="I764">
        <f t="shared" si="49"/>
        <v>-3</v>
      </c>
      <c r="N764" s="230">
        <v>129</v>
      </c>
      <c r="O764" s="103">
        <f t="shared" si="52"/>
        <v>9.41989551322069</v>
      </c>
    </row>
    <row r="765" ht="16.5" spans="2:15">
      <c r="B765" s="203">
        <v>759</v>
      </c>
      <c r="C765" s="216" t="s">
        <v>805</v>
      </c>
      <c r="D765" s="44">
        <v>10</v>
      </c>
      <c r="E765" s="205">
        <v>128</v>
      </c>
      <c r="F765" s="206">
        <f t="shared" si="50"/>
        <v>107.136456441602</v>
      </c>
      <c r="G765" s="207">
        <f t="shared" si="51"/>
        <v>107.136456441602</v>
      </c>
      <c r="H765" s="4">
        <v>762</v>
      </c>
      <c r="I765">
        <f t="shared" si="49"/>
        <v>-3</v>
      </c>
      <c r="N765" s="230">
        <v>128</v>
      </c>
      <c r="O765" s="103">
        <f t="shared" si="52"/>
        <v>9.27364896686981</v>
      </c>
    </row>
    <row r="766" ht="16.5" spans="2:15">
      <c r="B766" s="203">
        <v>760</v>
      </c>
      <c r="C766" s="216" t="s">
        <v>806</v>
      </c>
      <c r="D766" s="44">
        <v>10</v>
      </c>
      <c r="E766" s="205">
        <v>127</v>
      </c>
      <c r="F766" s="206">
        <f t="shared" si="50"/>
        <v>107.024801224629</v>
      </c>
      <c r="G766" s="207">
        <f t="shared" si="51"/>
        <v>107.024801224629</v>
      </c>
      <c r="H766" s="4">
        <v>763</v>
      </c>
      <c r="I766">
        <f t="shared" si="49"/>
        <v>-3</v>
      </c>
      <c r="N766" s="230">
        <v>127</v>
      </c>
      <c r="O766" s="103">
        <f t="shared" si="52"/>
        <v>9.12856457841349</v>
      </c>
    </row>
    <row r="767" ht="16.5" spans="2:15">
      <c r="B767" s="203">
        <v>761</v>
      </c>
      <c r="C767" s="216" t="s">
        <v>807</v>
      </c>
      <c r="D767" s="44">
        <v>10</v>
      </c>
      <c r="E767" s="205">
        <v>126</v>
      </c>
      <c r="F767" s="206">
        <f t="shared" si="50"/>
        <v>106.914039947665</v>
      </c>
      <c r="G767" s="207">
        <f t="shared" si="51"/>
        <v>106.914039947665</v>
      </c>
      <c r="H767" s="4">
        <v>764</v>
      </c>
      <c r="I767">
        <f t="shared" si="49"/>
        <v>-3</v>
      </c>
      <c r="N767" s="230">
        <v>126</v>
      </c>
      <c r="O767" s="103">
        <f t="shared" si="52"/>
        <v>8.98464177239771</v>
      </c>
    </row>
    <row r="768" ht="16.5" spans="2:15">
      <c r="B768" s="203">
        <v>762</v>
      </c>
      <c r="C768" s="216" t="s">
        <v>808</v>
      </c>
      <c r="D768" s="44">
        <v>10</v>
      </c>
      <c r="E768" s="205">
        <v>125</v>
      </c>
      <c r="F768" s="206">
        <f t="shared" si="50"/>
        <v>106.804172171681</v>
      </c>
      <c r="G768" s="207">
        <f t="shared" si="51"/>
        <v>106.804172171681</v>
      </c>
      <c r="H768" s="4">
        <v>765</v>
      </c>
      <c r="I768">
        <f t="shared" si="49"/>
        <v>-3</v>
      </c>
      <c r="N768" s="230">
        <v>125</v>
      </c>
      <c r="O768" s="103">
        <f t="shared" si="52"/>
        <v>8.84187997835113</v>
      </c>
    </row>
    <row r="769" ht="16.5" spans="2:15">
      <c r="B769" s="203">
        <v>763</v>
      </c>
      <c r="C769" s="216" t="s">
        <v>809</v>
      </c>
      <c r="D769" s="44">
        <v>10</v>
      </c>
      <c r="E769" s="205">
        <v>124</v>
      </c>
      <c r="F769" s="206">
        <f t="shared" si="50"/>
        <v>106.695197461475</v>
      </c>
      <c r="G769" s="207">
        <f t="shared" si="51"/>
        <v>106.695197461475</v>
      </c>
      <c r="H769" s="4">
        <v>766</v>
      </c>
      <c r="I769">
        <f t="shared" si="49"/>
        <v>-3</v>
      </c>
      <c r="N769" s="230">
        <v>124</v>
      </c>
      <c r="O769" s="103">
        <f t="shared" si="52"/>
        <v>8.70027863077314</v>
      </c>
    </row>
    <row r="770" ht="16.5" spans="2:15">
      <c r="B770" s="203">
        <v>764</v>
      </c>
      <c r="C770" s="216" t="s">
        <v>810</v>
      </c>
      <c r="D770" s="44">
        <v>10</v>
      </c>
      <c r="E770" s="205">
        <v>123</v>
      </c>
      <c r="F770" s="206">
        <f t="shared" si="50"/>
        <v>106.587115385661</v>
      </c>
      <c r="G770" s="207">
        <f t="shared" si="51"/>
        <v>106.587115385661</v>
      </c>
      <c r="H770" s="4">
        <v>767</v>
      </c>
      <c r="I770">
        <f t="shared" si="49"/>
        <v>-3</v>
      </c>
      <c r="N770" s="230">
        <v>123</v>
      </c>
      <c r="O770" s="103">
        <f t="shared" si="52"/>
        <v>8.55983716912272</v>
      </c>
    </row>
    <row r="771" ht="16.5" spans="2:15">
      <c r="B771" s="203">
        <v>765</v>
      </c>
      <c r="C771" s="216" t="s">
        <v>811</v>
      </c>
      <c r="D771" s="44">
        <v>10</v>
      </c>
      <c r="E771" s="205">
        <v>122</v>
      </c>
      <c r="F771" s="206">
        <f t="shared" si="50"/>
        <v>106.479925516662</v>
      </c>
      <c r="G771" s="207">
        <f t="shared" si="51"/>
        <v>106.479925516662</v>
      </c>
      <c r="H771" s="4">
        <v>768</v>
      </c>
      <c r="I771">
        <f t="shared" si="49"/>
        <v>-3</v>
      </c>
      <c r="N771" s="230">
        <v>122</v>
      </c>
      <c r="O771" s="103">
        <f t="shared" si="52"/>
        <v>8.42055503780671</v>
      </c>
    </row>
    <row r="772" ht="16.5" spans="2:15">
      <c r="B772" s="203">
        <v>766</v>
      </c>
      <c r="C772" s="216" t="s">
        <v>812</v>
      </c>
      <c r="D772" s="44">
        <v>10</v>
      </c>
      <c r="E772" s="205">
        <v>121</v>
      </c>
      <c r="F772" s="206">
        <f t="shared" si="50"/>
        <v>106.373627430698</v>
      </c>
      <c r="G772" s="207">
        <f t="shared" si="51"/>
        <v>106.373627430698</v>
      </c>
      <c r="H772" s="4">
        <v>769</v>
      </c>
      <c r="I772">
        <f t="shared" ref="I772:I835" si="53">B772-H772</f>
        <v>-3</v>
      </c>
      <c r="N772" s="230">
        <v>121</v>
      </c>
      <c r="O772" s="103">
        <f t="shared" si="52"/>
        <v>8.28243168616893</v>
      </c>
    </row>
    <row r="773" ht="16.5" spans="2:15">
      <c r="B773" s="203">
        <v>767</v>
      </c>
      <c r="C773" s="216" t="s">
        <v>813</v>
      </c>
      <c r="D773" s="44">
        <v>10</v>
      </c>
      <c r="E773" s="205">
        <v>120</v>
      </c>
      <c r="F773" s="206">
        <f t="shared" si="50"/>
        <v>106.268220707783</v>
      </c>
      <c r="G773" s="207">
        <f t="shared" si="51"/>
        <v>106.268220707783</v>
      </c>
      <c r="H773" s="4">
        <v>770</v>
      </c>
      <c r="I773">
        <f t="shared" si="53"/>
        <v>-3</v>
      </c>
      <c r="N773" s="230">
        <v>120</v>
      </c>
      <c r="O773" s="103">
        <f t="shared" si="52"/>
        <v>8.1454665684787</v>
      </c>
    </row>
    <row r="774" ht="16.5" spans="2:15">
      <c r="B774" s="203">
        <v>768</v>
      </c>
      <c r="C774" s="216" t="s">
        <v>814</v>
      </c>
      <c r="D774" s="44">
        <v>10</v>
      </c>
      <c r="E774" s="205">
        <v>119</v>
      </c>
      <c r="F774" s="206">
        <f t="shared" si="50"/>
        <v>106.16370493171</v>
      </c>
      <c r="G774" s="207">
        <f t="shared" si="51"/>
        <v>106.16370493171</v>
      </c>
      <c r="H774" s="4">
        <v>771</v>
      </c>
      <c r="I774">
        <f t="shared" si="53"/>
        <v>-3</v>
      </c>
      <c r="N774" s="230">
        <v>119</v>
      </c>
      <c r="O774" s="103">
        <f t="shared" si="52"/>
        <v>8.00965914391998</v>
      </c>
    </row>
    <row r="775" ht="16.5" spans="2:15">
      <c r="B775" s="203">
        <v>769</v>
      </c>
      <c r="C775" s="216" t="s">
        <v>815</v>
      </c>
      <c r="D775" s="44">
        <v>10</v>
      </c>
      <c r="E775" s="205">
        <v>118</v>
      </c>
      <c r="F775" s="206">
        <f t="shared" si="50"/>
        <v>106.060079690047</v>
      </c>
      <c r="G775" s="207">
        <f t="shared" si="51"/>
        <v>106.060079690047</v>
      </c>
      <c r="H775" s="4">
        <v>772</v>
      </c>
      <c r="I775">
        <f t="shared" si="53"/>
        <v>-3</v>
      </c>
      <c r="N775" s="230">
        <v>118</v>
      </c>
      <c r="O775" s="103">
        <f t="shared" si="52"/>
        <v>7.87500887658007</v>
      </c>
    </row>
    <row r="776" ht="16.5" spans="2:15">
      <c r="B776" s="203">
        <v>770</v>
      </c>
      <c r="C776" s="216" t="s">
        <v>816</v>
      </c>
      <c r="D776" s="44">
        <v>10</v>
      </c>
      <c r="E776" s="205">
        <v>117</v>
      </c>
      <c r="F776" s="206">
        <f t="shared" si="50"/>
        <v>105.957344574129</v>
      </c>
      <c r="G776" s="207">
        <f t="shared" si="51"/>
        <v>105.957344574129</v>
      </c>
      <c r="H776" s="4">
        <v>773</v>
      </c>
      <c r="I776">
        <f t="shared" si="53"/>
        <v>-3</v>
      </c>
      <c r="N776" s="230">
        <v>117</v>
      </c>
      <c r="O776" s="103">
        <f t="shared" si="52"/>
        <v>7.74151523543946</v>
      </c>
    </row>
    <row r="777" ht="16.5" spans="2:15">
      <c r="B777" s="203">
        <v>771</v>
      </c>
      <c r="C777" s="216" t="s">
        <v>817</v>
      </c>
      <c r="D777" s="44">
        <v>10</v>
      </c>
      <c r="E777" s="205">
        <v>116</v>
      </c>
      <c r="F777" s="206">
        <f t="shared" si="50"/>
        <v>105.855499179045</v>
      </c>
      <c r="G777" s="207">
        <f t="shared" si="51"/>
        <v>105.855499179045</v>
      </c>
      <c r="H777" s="4">
        <v>774</v>
      </c>
      <c r="I777">
        <f t="shared" si="53"/>
        <v>-3</v>
      </c>
      <c r="N777" s="230">
        <v>116</v>
      </c>
      <c r="O777" s="103">
        <f t="shared" si="52"/>
        <v>7.6091776943606</v>
      </c>
    </row>
    <row r="778" ht="16.5" spans="2:15">
      <c r="B778" s="203">
        <v>772</v>
      </c>
      <c r="C778" s="216" t="s">
        <v>818</v>
      </c>
      <c r="D778" s="44">
        <v>10</v>
      </c>
      <c r="E778" s="205">
        <v>115</v>
      </c>
      <c r="F778" s="206">
        <f t="shared" si="50"/>
        <v>105.754543103637</v>
      </c>
      <c r="G778" s="207">
        <f t="shared" si="51"/>
        <v>105.754543103637</v>
      </c>
      <c r="H778" s="4">
        <v>775</v>
      </c>
      <c r="I778">
        <f t="shared" si="53"/>
        <v>-3</v>
      </c>
      <c r="N778" s="230">
        <v>115</v>
      </c>
      <c r="O778" s="103">
        <f t="shared" si="52"/>
        <v>7.47799573207715</v>
      </c>
    </row>
    <row r="779" ht="16.5" spans="2:15">
      <c r="B779" s="203">
        <v>773</v>
      </c>
      <c r="C779" s="216" t="s">
        <v>819</v>
      </c>
      <c r="D779" s="44">
        <v>10</v>
      </c>
      <c r="E779" s="205">
        <v>114</v>
      </c>
      <c r="F779" s="206">
        <f t="shared" si="50"/>
        <v>105.654475950483</v>
      </c>
      <c r="G779" s="207">
        <f t="shared" si="51"/>
        <v>105.654475950483</v>
      </c>
      <c r="H779" s="4">
        <v>776</v>
      </c>
      <c r="I779">
        <f t="shared" si="53"/>
        <v>-3</v>
      </c>
      <c r="N779" s="230">
        <v>114</v>
      </c>
      <c r="O779" s="103">
        <f t="shared" si="52"/>
        <v>7.34796883218394</v>
      </c>
    </row>
    <row r="780" ht="16.5" spans="2:15">
      <c r="B780" s="203">
        <v>774</v>
      </c>
      <c r="C780" s="216" t="s">
        <v>820</v>
      </c>
      <c r="D780" s="44">
        <v>10</v>
      </c>
      <c r="E780" s="205">
        <v>113</v>
      </c>
      <c r="F780" s="206">
        <f t="shared" si="50"/>
        <v>105.555297325899</v>
      </c>
      <c r="G780" s="207">
        <f t="shared" si="51"/>
        <v>105.555297325899</v>
      </c>
      <c r="H780" s="4">
        <v>777</v>
      </c>
      <c r="I780">
        <f t="shared" si="53"/>
        <v>-3</v>
      </c>
      <c r="N780" s="230">
        <v>113</v>
      </c>
      <c r="O780" s="103">
        <f t="shared" si="52"/>
        <v>7.21909648312646</v>
      </c>
    </row>
    <row r="781" ht="16.5" spans="2:15">
      <c r="B781" s="203">
        <v>775</v>
      </c>
      <c r="C781" s="216" t="s">
        <v>821</v>
      </c>
      <c r="D781" s="44">
        <v>10</v>
      </c>
      <c r="E781" s="205">
        <v>112</v>
      </c>
      <c r="F781" s="206">
        <f t="shared" si="50"/>
        <v>105.457006839922</v>
      </c>
      <c r="G781" s="207">
        <f t="shared" si="51"/>
        <v>105.457006839922</v>
      </c>
      <c r="H781" s="4">
        <v>778</v>
      </c>
      <c r="I781">
        <f t="shared" si="53"/>
        <v>-3</v>
      </c>
      <c r="N781" s="230">
        <v>112</v>
      </c>
      <c r="O781" s="103">
        <f t="shared" si="52"/>
        <v>7.09137817819033</v>
      </c>
    </row>
    <row r="782" ht="16.5" spans="2:15">
      <c r="B782" s="203">
        <v>776</v>
      </c>
      <c r="C782" s="216" t="s">
        <v>822</v>
      </c>
      <c r="D782" s="44">
        <v>10</v>
      </c>
      <c r="E782" s="205">
        <v>111</v>
      </c>
      <c r="F782" s="206">
        <f t="shared" si="50"/>
        <v>105.359604106309</v>
      </c>
      <c r="G782" s="207">
        <f t="shared" si="51"/>
        <v>105.359604106309</v>
      </c>
      <c r="H782" s="4">
        <v>779</v>
      </c>
      <c r="I782">
        <f t="shared" si="53"/>
        <v>-3</v>
      </c>
      <c r="N782" s="230">
        <v>111</v>
      </c>
      <c r="O782" s="103">
        <f t="shared" si="52"/>
        <v>6.96481341549134</v>
      </c>
    </row>
    <row r="783" ht="16.5" spans="2:15">
      <c r="B783" s="203">
        <v>777</v>
      </c>
      <c r="C783" s="216" t="s">
        <v>823</v>
      </c>
      <c r="D783" s="44">
        <v>10</v>
      </c>
      <c r="E783" s="205">
        <v>110</v>
      </c>
      <c r="F783" s="206">
        <f t="shared" si="50"/>
        <v>105.263088742524</v>
      </c>
      <c r="G783" s="207">
        <f t="shared" si="51"/>
        <v>105.263088742524</v>
      </c>
      <c r="H783" s="4">
        <v>780</v>
      </c>
      <c r="I783">
        <f t="shared" si="53"/>
        <v>-3</v>
      </c>
      <c r="N783" s="230">
        <v>110</v>
      </c>
      <c r="O783" s="103">
        <f t="shared" si="52"/>
        <v>6.83940169796517</v>
      </c>
    </row>
    <row r="784" ht="16.5" spans="2:15">
      <c r="B784" s="203">
        <v>778</v>
      </c>
      <c r="C784" s="216" t="s">
        <v>824</v>
      </c>
      <c r="D784" s="44">
        <v>10</v>
      </c>
      <c r="E784" s="205">
        <v>109</v>
      </c>
      <c r="F784" s="206">
        <f t="shared" si="50"/>
        <v>105.167460369736</v>
      </c>
      <c r="G784" s="207">
        <f t="shared" si="51"/>
        <v>105.167460369736</v>
      </c>
      <c r="H784" s="4">
        <v>781</v>
      </c>
      <c r="I784">
        <f t="shared" si="53"/>
        <v>-3</v>
      </c>
      <c r="N784" s="230">
        <v>109</v>
      </c>
      <c r="O784" s="103">
        <f t="shared" si="52"/>
        <v>6.71514253335772</v>
      </c>
    </row>
    <row r="785" ht="16.5" spans="2:15">
      <c r="B785" s="203">
        <v>779</v>
      </c>
      <c r="C785" s="216" t="s">
        <v>825</v>
      </c>
      <c r="D785" s="44">
        <v>10</v>
      </c>
      <c r="E785" s="205">
        <v>108</v>
      </c>
      <c r="F785" s="206">
        <f t="shared" si="50"/>
        <v>105.072718612805</v>
      </c>
      <c r="G785" s="207">
        <f t="shared" si="51"/>
        <v>105.072718612805</v>
      </c>
      <c r="H785" s="4">
        <v>782</v>
      </c>
      <c r="I785">
        <f t="shared" si="53"/>
        <v>-3</v>
      </c>
      <c r="N785" s="230">
        <v>108</v>
      </c>
      <c r="O785" s="103">
        <f t="shared" si="52"/>
        <v>6.59203543421506</v>
      </c>
    </row>
    <row r="786" ht="16.5" spans="2:15">
      <c r="B786" s="203">
        <v>780</v>
      </c>
      <c r="C786" s="216" t="s">
        <v>826</v>
      </c>
      <c r="D786" s="44">
        <v>10</v>
      </c>
      <c r="E786" s="205">
        <v>107</v>
      </c>
      <c r="F786" s="206">
        <f t="shared" si="50"/>
        <v>104.978863100279</v>
      </c>
      <c r="G786" s="207">
        <f t="shared" si="51"/>
        <v>104.978863100279</v>
      </c>
      <c r="H786" s="4">
        <v>783</v>
      </c>
      <c r="I786">
        <f t="shared" si="53"/>
        <v>-3</v>
      </c>
      <c r="N786" s="230">
        <v>107</v>
      </c>
      <c r="O786" s="103">
        <f t="shared" si="52"/>
        <v>6.4700799178737</v>
      </c>
    </row>
    <row r="787" ht="16.5" spans="2:15">
      <c r="B787" s="203">
        <v>781</v>
      </c>
      <c r="C787" s="216" t="s">
        <v>827</v>
      </c>
      <c r="D787" s="44">
        <v>10</v>
      </c>
      <c r="E787" s="205">
        <v>106</v>
      </c>
      <c r="F787" s="206">
        <f t="shared" si="50"/>
        <v>104.885893464385</v>
      </c>
      <c r="G787" s="207">
        <f t="shared" si="51"/>
        <v>104.885893464385</v>
      </c>
      <c r="H787" s="4">
        <v>784</v>
      </c>
      <c r="I787">
        <f t="shared" si="53"/>
        <v>-3</v>
      </c>
      <c r="N787" s="230">
        <v>106</v>
      </c>
      <c r="O787" s="103">
        <f t="shared" si="52"/>
        <v>6.34927550645091</v>
      </c>
    </row>
    <row r="788" ht="16.5" spans="2:15">
      <c r="B788" s="203">
        <v>782</v>
      </c>
      <c r="C788" s="216" t="s">
        <v>828</v>
      </c>
      <c r="D788" s="44">
        <v>10</v>
      </c>
      <c r="E788" s="205">
        <v>105</v>
      </c>
      <c r="F788" s="206">
        <f t="shared" si="50"/>
        <v>104.793809341023</v>
      </c>
      <c r="G788" s="207">
        <f t="shared" si="51"/>
        <v>104.793809341023</v>
      </c>
      <c r="H788" s="4">
        <v>785</v>
      </c>
      <c r="I788">
        <f t="shared" si="53"/>
        <v>-3</v>
      </c>
      <c r="N788" s="230">
        <v>105</v>
      </c>
      <c r="O788" s="103">
        <f t="shared" si="52"/>
        <v>6.22962172683526</v>
      </c>
    </row>
    <row r="789" ht="16.5" spans="2:15">
      <c r="B789" s="203">
        <v>783</v>
      </c>
      <c r="C789" s="216" t="s">
        <v>829</v>
      </c>
      <c r="D789" s="44">
        <v>10</v>
      </c>
      <c r="E789" s="205">
        <v>104</v>
      </c>
      <c r="F789" s="206">
        <f t="shared" si="50"/>
        <v>104.702610369755</v>
      </c>
      <c r="G789" s="207">
        <f t="shared" si="51"/>
        <v>104.702610369755</v>
      </c>
      <c r="H789" s="4">
        <v>786</v>
      </c>
      <c r="I789">
        <f t="shared" si="53"/>
        <v>-3</v>
      </c>
      <c r="N789" s="230">
        <v>104</v>
      </c>
      <c r="O789" s="103">
        <f t="shared" si="52"/>
        <v>6.11111811067713</v>
      </c>
    </row>
    <row r="790" ht="16.5" spans="2:15">
      <c r="B790" s="203">
        <v>784</v>
      </c>
      <c r="C790" s="216" t="s">
        <v>830</v>
      </c>
      <c r="D790" s="44">
        <v>10</v>
      </c>
      <c r="E790" s="205">
        <v>103</v>
      </c>
      <c r="F790" s="206">
        <f t="shared" si="50"/>
        <v>104.612296193804</v>
      </c>
      <c r="G790" s="207">
        <f t="shared" si="51"/>
        <v>104.612296193804</v>
      </c>
      <c r="H790" s="4">
        <v>787</v>
      </c>
      <c r="I790">
        <f t="shared" si="53"/>
        <v>-3</v>
      </c>
      <c r="N790" s="230">
        <v>103</v>
      </c>
      <c r="O790" s="103">
        <f t="shared" si="52"/>
        <v>5.99376419437942</v>
      </c>
    </row>
    <row r="791" ht="16.5" spans="2:15">
      <c r="B791" s="203">
        <v>785</v>
      </c>
      <c r="C791" s="216" t="s">
        <v>831</v>
      </c>
      <c r="D791" s="44">
        <v>10</v>
      </c>
      <c r="E791" s="205">
        <v>102</v>
      </c>
      <c r="F791" s="206">
        <f t="shared" si="50"/>
        <v>104.522866460041</v>
      </c>
      <c r="G791" s="207">
        <f t="shared" si="51"/>
        <v>104.522866460041</v>
      </c>
      <c r="H791" s="4">
        <v>788</v>
      </c>
      <c r="I791">
        <f t="shared" si="53"/>
        <v>-3</v>
      </c>
      <c r="N791" s="230">
        <v>102</v>
      </c>
      <c r="O791" s="103">
        <f t="shared" si="52"/>
        <v>5.87755951908809</v>
      </c>
    </row>
    <row r="792" ht="16.5" spans="2:15">
      <c r="B792" s="203">
        <v>786</v>
      </c>
      <c r="C792" s="216" t="s">
        <v>832</v>
      </c>
      <c r="D792" s="44">
        <v>10</v>
      </c>
      <c r="E792" s="205">
        <v>101</v>
      </c>
      <c r="F792" s="206">
        <f t="shared" si="50"/>
        <v>104.43432081898</v>
      </c>
      <c r="G792" s="207">
        <f t="shared" si="51"/>
        <v>104.43432081898</v>
      </c>
      <c r="H792" s="4">
        <v>789</v>
      </c>
      <c r="I792">
        <f t="shared" si="53"/>
        <v>-3</v>
      </c>
      <c r="N792" s="230">
        <v>101</v>
      </c>
      <c r="O792" s="103">
        <f t="shared" si="52"/>
        <v>5.76250363068334</v>
      </c>
    </row>
    <row r="793" ht="16.5" spans="2:15">
      <c r="B793" s="203">
        <v>787</v>
      </c>
      <c r="C793" s="216" t="s">
        <v>833</v>
      </c>
      <c r="D793" s="44">
        <v>10</v>
      </c>
      <c r="E793" s="205">
        <v>100</v>
      </c>
      <c r="F793" s="206">
        <f t="shared" si="50"/>
        <v>104.346658924772</v>
      </c>
      <c r="G793" s="207">
        <f t="shared" si="51"/>
        <v>104.346658924772</v>
      </c>
      <c r="H793" s="4">
        <v>790</v>
      </c>
      <c r="I793">
        <f t="shared" si="53"/>
        <v>-3</v>
      </c>
      <c r="N793" s="230">
        <v>100</v>
      </c>
      <c r="O793" s="103">
        <f t="shared" si="52"/>
        <v>5.64859607977053</v>
      </c>
    </row>
    <row r="794" ht="16.5" spans="2:15">
      <c r="B794" s="203">
        <v>788</v>
      </c>
      <c r="C794" s="216" t="s">
        <v>834</v>
      </c>
      <c r="D794" s="44">
        <v>10</v>
      </c>
      <c r="E794" s="205">
        <v>99</v>
      </c>
      <c r="F794" s="206">
        <f t="shared" si="50"/>
        <v>104.259880435199</v>
      </c>
      <c r="G794" s="207">
        <f t="shared" si="51"/>
        <v>104.259880435199</v>
      </c>
      <c r="H794" s="4">
        <v>791</v>
      </c>
      <c r="I794">
        <f t="shared" si="53"/>
        <v>-3</v>
      </c>
      <c r="N794" s="230">
        <v>99</v>
      </c>
      <c r="O794" s="103">
        <f t="shared" si="52"/>
        <v>5.53583642167087</v>
      </c>
    </row>
    <row r="795" ht="16.5" spans="2:15">
      <c r="B795" s="203">
        <v>789</v>
      </c>
      <c r="C795" s="216" t="s">
        <v>835</v>
      </c>
      <c r="D795" s="44">
        <v>10</v>
      </c>
      <c r="E795" s="205">
        <v>98</v>
      </c>
      <c r="F795" s="206">
        <f t="shared" si="50"/>
        <v>104.173985011664</v>
      </c>
      <c r="G795" s="207">
        <f t="shared" si="51"/>
        <v>104.173985011664</v>
      </c>
      <c r="H795" s="4">
        <v>792</v>
      </c>
      <c r="I795">
        <f t="shared" si="53"/>
        <v>-3</v>
      </c>
      <c r="N795" s="230">
        <v>98</v>
      </c>
      <c r="O795" s="103">
        <f t="shared" si="52"/>
        <v>5.42422421641322</v>
      </c>
    </row>
    <row r="796" ht="16.5" spans="2:15">
      <c r="B796" s="203">
        <v>790</v>
      </c>
      <c r="C796" s="216" t="s">
        <v>836</v>
      </c>
      <c r="D796" s="44">
        <v>10</v>
      </c>
      <c r="E796" s="205">
        <v>97</v>
      </c>
      <c r="F796" s="206">
        <f t="shared" ref="F796:F859" si="54">G796</f>
        <v>104.088972319186</v>
      </c>
      <c r="G796" s="207">
        <f t="shared" ref="G796:G859" si="55">O796*($P$91-$P$892)/($O$91-$O$892)+$P$892-$O$892*($P$91-$P$892)/($O$91-$O$892)</f>
        <v>104.088972319186</v>
      </c>
      <c r="H796" s="4">
        <v>793</v>
      </c>
      <c r="I796">
        <f t="shared" si="53"/>
        <v>-3</v>
      </c>
      <c r="N796" s="230">
        <v>97</v>
      </c>
      <c r="O796" s="103">
        <f t="shared" ref="O796:O859" si="56">-(($T$2^2-N796^2)^(1/2))+$T$2</f>
        <v>5.31375902872492</v>
      </c>
    </row>
    <row r="797" ht="16.5" spans="2:15">
      <c r="B797" s="203">
        <v>791</v>
      </c>
      <c r="C797" s="216" t="s">
        <v>837</v>
      </c>
      <c r="D797" s="44">
        <v>10</v>
      </c>
      <c r="E797" s="205">
        <v>96</v>
      </c>
      <c r="F797" s="206">
        <f t="shared" si="54"/>
        <v>104.004842026393</v>
      </c>
      <c r="G797" s="207">
        <f t="shared" si="55"/>
        <v>104.004842026393</v>
      </c>
      <c r="H797" s="4">
        <v>794</v>
      </c>
      <c r="I797">
        <f t="shared" si="53"/>
        <v>-3</v>
      </c>
      <c r="N797" s="230">
        <v>96</v>
      </c>
      <c r="O797" s="103">
        <f t="shared" si="56"/>
        <v>5.20444042802296</v>
      </c>
    </row>
    <row r="798" ht="16.5" spans="2:15">
      <c r="B798" s="203">
        <v>792</v>
      </c>
      <c r="C798" s="216" t="s">
        <v>838</v>
      </c>
      <c r="D798" s="44">
        <v>10</v>
      </c>
      <c r="E798" s="205">
        <v>95</v>
      </c>
      <c r="F798" s="206">
        <f t="shared" si="54"/>
        <v>103.921593805517</v>
      </c>
      <c r="G798" s="207">
        <f t="shared" si="55"/>
        <v>103.921593805517</v>
      </c>
      <c r="H798" s="4">
        <v>795</v>
      </c>
      <c r="I798">
        <f t="shared" si="53"/>
        <v>-3</v>
      </c>
      <c r="N798" s="230">
        <v>95</v>
      </c>
      <c r="O798" s="103">
        <f t="shared" si="56"/>
        <v>5.09626798840634</v>
      </c>
    </row>
    <row r="799" ht="16.5" spans="2:15">
      <c r="B799" s="203">
        <v>793</v>
      </c>
      <c r="C799" s="216" t="s">
        <v>839</v>
      </c>
      <c r="D799" s="44">
        <v>10</v>
      </c>
      <c r="E799" s="205">
        <v>94</v>
      </c>
      <c r="F799" s="206">
        <f t="shared" si="54"/>
        <v>103.839227332386</v>
      </c>
      <c r="G799" s="207">
        <f t="shared" si="55"/>
        <v>103.839227332386</v>
      </c>
      <c r="H799" s="4">
        <v>796</v>
      </c>
      <c r="I799">
        <f t="shared" si="53"/>
        <v>-3</v>
      </c>
      <c r="N799" s="230">
        <v>94</v>
      </c>
      <c r="O799" s="103">
        <f t="shared" si="56"/>
        <v>4.98924128864655</v>
      </c>
    </row>
    <row r="800" ht="16.5" spans="2:15">
      <c r="B800" s="203">
        <v>794</v>
      </c>
      <c r="C800" s="216" t="s">
        <v>840</v>
      </c>
      <c r="D800" s="44">
        <v>10</v>
      </c>
      <c r="E800" s="205">
        <v>93</v>
      </c>
      <c r="F800" s="206">
        <f t="shared" si="54"/>
        <v>103.757742286417</v>
      </c>
      <c r="G800" s="207">
        <f t="shared" si="55"/>
        <v>103.757742286417</v>
      </c>
      <c r="H800" s="4">
        <v>797</v>
      </c>
      <c r="I800">
        <f t="shared" si="53"/>
        <v>-3</v>
      </c>
      <c r="N800" s="230">
        <v>93</v>
      </c>
      <c r="O800" s="103">
        <f t="shared" si="56"/>
        <v>4.88335991218014</v>
      </c>
    </row>
    <row r="801" ht="16.5" spans="2:15">
      <c r="B801" s="203">
        <v>795</v>
      </c>
      <c r="C801" s="216" t="s">
        <v>841</v>
      </c>
      <c r="D801" s="44">
        <v>10</v>
      </c>
      <c r="E801" s="205">
        <v>92</v>
      </c>
      <c r="F801" s="206">
        <f t="shared" si="54"/>
        <v>103.677138350612</v>
      </c>
      <c r="G801" s="207">
        <f t="shared" si="55"/>
        <v>103.677138350612</v>
      </c>
      <c r="H801" s="4">
        <v>798</v>
      </c>
      <c r="I801">
        <f t="shared" si="53"/>
        <v>-3</v>
      </c>
      <c r="N801" s="230">
        <v>92</v>
      </c>
      <c r="O801" s="103">
        <f t="shared" si="56"/>
        <v>4.77862344709979</v>
      </c>
    </row>
    <row r="802" ht="16.5" spans="2:15">
      <c r="B802" s="203">
        <v>796</v>
      </c>
      <c r="C802" s="216" t="s">
        <v>842</v>
      </c>
      <c r="D802" s="44">
        <v>10</v>
      </c>
      <c r="E802" s="205">
        <v>91</v>
      </c>
      <c r="F802" s="206">
        <f t="shared" si="54"/>
        <v>103.597415211548</v>
      </c>
      <c r="G802" s="207">
        <f t="shared" si="55"/>
        <v>103.597415211548</v>
      </c>
      <c r="H802" s="4">
        <v>799</v>
      </c>
      <c r="I802">
        <f t="shared" si="53"/>
        <v>-3</v>
      </c>
      <c r="N802" s="230">
        <v>91</v>
      </c>
      <c r="O802" s="103">
        <f t="shared" si="56"/>
        <v>4.67503148614662</v>
      </c>
    </row>
    <row r="803" ht="16.5" spans="2:15">
      <c r="B803" s="203">
        <v>797</v>
      </c>
      <c r="C803" s="216" t="s">
        <v>843</v>
      </c>
      <c r="D803" s="44">
        <v>10</v>
      </c>
      <c r="E803" s="205">
        <v>90</v>
      </c>
      <c r="F803" s="206">
        <f t="shared" si="54"/>
        <v>103.518572559376</v>
      </c>
      <c r="G803" s="207">
        <f t="shared" si="55"/>
        <v>103.518572559376</v>
      </c>
      <c r="H803" s="4">
        <v>800</v>
      </c>
      <c r="I803">
        <f t="shared" si="53"/>
        <v>-3</v>
      </c>
      <c r="N803" s="230">
        <v>90</v>
      </c>
      <c r="O803" s="103">
        <f t="shared" si="56"/>
        <v>4.57258362670223</v>
      </c>
    </row>
    <row r="804" ht="16.5" spans="2:15">
      <c r="B804" s="203">
        <v>798</v>
      </c>
      <c r="C804" s="216" t="s">
        <v>844</v>
      </c>
      <c r="D804" s="44">
        <v>10</v>
      </c>
      <c r="E804" s="205">
        <v>89</v>
      </c>
      <c r="F804" s="206">
        <f t="shared" si="54"/>
        <v>103.44061008781</v>
      </c>
      <c r="G804" s="207">
        <f t="shared" si="55"/>
        <v>103.44061008781</v>
      </c>
      <c r="H804" s="4">
        <v>801</v>
      </c>
      <c r="I804">
        <f t="shared" si="53"/>
        <v>-3</v>
      </c>
      <c r="N804" s="230">
        <v>89</v>
      </c>
      <c r="O804" s="103">
        <f t="shared" si="56"/>
        <v>4.47127947078036</v>
      </c>
    </row>
    <row r="805" ht="16.5" spans="2:15">
      <c r="B805" s="203">
        <v>799</v>
      </c>
      <c r="C805" s="216" t="s">
        <v>845</v>
      </c>
      <c r="D805" s="44">
        <v>10</v>
      </c>
      <c r="E805" s="205">
        <v>88</v>
      </c>
      <c r="F805" s="206">
        <f t="shared" si="54"/>
        <v>103.363527494124</v>
      </c>
      <c r="G805" s="207">
        <f t="shared" si="55"/>
        <v>103.363527494124</v>
      </c>
      <c r="H805" s="4">
        <v>802</v>
      </c>
      <c r="I805">
        <f t="shared" si="53"/>
        <v>-3</v>
      </c>
      <c r="N805" s="230">
        <v>88</v>
      </c>
      <c r="O805" s="103">
        <f t="shared" si="56"/>
        <v>4.37111862501911</v>
      </c>
    </row>
    <row r="806" ht="16.5" spans="2:15">
      <c r="B806" s="203">
        <v>800</v>
      </c>
      <c r="C806" s="216" t="s">
        <v>846</v>
      </c>
      <c r="D806" s="44">
        <v>10</v>
      </c>
      <c r="E806" s="205">
        <v>87</v>
      </c>
      <c r="F806" s="206">
        <f t="shared" si="54"/>
        <v>103.287324479143</v>
      </c>
      <c r="G806" s="207">
        <f t="shared" si="55"/>
        <v>103.287324479143</v>
      </c>
      <c r="H806" s="4">
        <v>803</v>
      </c>
      <c r="I806">
        <f t="shared" si="53"/>
        <v>-3</v>
      </c>
      <c r="N806" s="230">
        <v>87</v>
      </c>
      <c r="O806" s="103">
        <f t="shared" si="56"/>
        <v>4.27210070067383</v>
      </c>
    </row>
    <row r="807" ht="16.5" spans="2:15">
      <c r="B807" s="203">
        <v>801</v>
      </c>
      <c r="C807" s="216" t="s">
        <v>847</v>
      </c>
      <c r="D807" s="44">
        <v>10</v>
      </c>
      <c r="E807" s="205">
        <v>86</v>
      </c>
      <c r="F807" s="206">
        <f t="shared" si="54"/>
        <v>103.212000747243</v>
      </c>
      <c r="G807" s="207">
        <f t="shared" si="55"/>
        <v>103.212000747243</v>
      </c>
      <c r="H807" s="4">
        <v>804</v>
      </c>
      <c r="I807">
        <f t="shared" si="53"/>
        <v>-3</v>
      </c>
      <c r="N807" s="230">
        <v>86</v>
      </c>
      <c r="O807" s="103">
        <f t="shared" si="56"/>
        <v>4.17422531360853</v>
      </c>
    </row>
    <row r="808" ht="16.5" spans="2:15">
      <c r="B808" s="203">
        <v>802</v>
      </c>
      <c r="C808" s="216" t="s">
        <v>848</v>
      </c>
      <c r="D808" s="44">
        <v>10</v>
      </c>
      <c r="E808" s="205">
        <v>85</v>
      </c>
      <c r="F808" s="206">
        <f t="shared" si="54"/>
        <v>103.137556006337</v>
      </c>
      <c r="G808" s="207">
        <f t="shared" si="55"/>
        <v>103.137556006337</v>
      </c>
      <c r="H808" s="4">
        <v>805</v>
      </c>
      <c r="I808">
        <f t="shared" si="53"/>
        <v>-3</v>
      </c>
      <c r="N808" s="230">
        <v>85</v>
      </c>
      <c r="O808" s="103">
        <f t="shared" si="56"/>
        <v>4.07749208428913</v>
      </c>
    </row>
    <row r="809" ht="16.5" spans="2:15">
      <c r="B809" s="203">
        <v>803</v>
      </c>
      <c r="C809" s="216" t="s">
        <v>849</v>
      </c>
      <c r="D809" s="44">
        <v>10</v>
      </c>
      <c r="E809" s="205">
        <v>84</v>
      </c>
      <c r="F809" s="206">
        <f t="shared" si="54"/>
        <v>103.063989967876</v>
      </c>
      <c r="G809" s="207">
        <f t="shared" si="55"/>
        <v>103.063989967876</v>
      </c>
      <c r="H809" s="4">
        <v>806</v>
      </c>
      <c r="I809">
        <f t="shared" si="53"/>
        <v>-3</v>
      </c>
      <c r="N809" s="230">
        <v>84</v>
      </c>
      <c r="O809" s="103">
        <f t="shared" si="56"/>
        <v>3.98190063777542</v>
      </c>
    </row>
    <row r="810" ht="16.5" spans="2:15">
      <c r="B810" s="203">
        <v>804</v>
      </c>
      <c r="C810" s="216" t="s">
        <v>850</v>
      </c>
      <c r="D810" s="44">
        <v>10</v>
      </c>
      <c r="E810" s="205">
        <v>83</v>
      </c>
      <c r="F810" s="206">
        <f t="shared" si="54"/>
        <v>102.991302346842</v>
      </c>
      <c r="G810" s="207">
        <f t="shared" si="55"/>
        <v>102.991302346842</v>
      </c>
      <c r="H810" s="4">
        <v>807</v>
      </c>
      <c r="I810">
        <f t="shared" si="53"/>
        <v>-3</v>
      </c>
      <c r="N810" s="230">
        <v>83</v>
      </c>
      <c r="O810" s="103">
        <f t="shared" si="56"/>
        <v>3.88745060371411</v>
      </c>
    </row>
    <row r="811" ht="16.5" spans="2:15">
      <c r="B811" s="203">
        <v>805</v>
      </c>
      <c r="C811" s="216" t="s">
        <v>851</v>
      </c>
      <c r="D811" s="44">
        <v>10</v>
      </c>
      <c r="E811" s="205">
        <v>82</v>
      </c>
      <c r="F811" s="206">
        <f t="shared" si="54"/>
        <v>102.919492861737</v>
      </c>
      <c r="G811" s="207">
        <f t="shared" si="55"/>
        <v>102.919492861737</v>
      </c>
      <c r="H811" s="4">
        <v>808</v>
      </c>
      <c r="I811">
        <f t="shared" si="53"/>
        <v>-3</v>
      </c>
      <c r="N811" s="230">
        <v>82</v>
      </c>
      <c r="O811" s="103">
        <f t="shared" si="56"/>
        <v>3.79414161633156</v>
      </c>
    </row>
    <row r="812" ht="16.5" spans="2:15">
      <c r="B812" s="203">
        <v>806</v>
      </c>
      <c r="C812" s="216" t="s">
        <v>852</v>
      </c>
      <c r="D812" s="44">
        <v>10</v>
      </c>
      <c r="E812" s="205">
        <v>81</v>
      </c>
      <c r="F812" s="206">
        <f t="shared" si="54"/>
        <v>102.848561234588</v>
      </c>
      <c r="G812" s="207">
        <f t="shared" si="55"/>
        <v>102.848561234588</v>
      </c>
      <c r="H812" s="4">
        <v>809</v>
      </c>
      <c r="I812">
        <f t="shared" si="53"/>
        <v>-3</v>
      </c>
      <c r="N812" s="230">
        <v>81</v>
      </c>
      <c r="O812" s="103">
        <f t="shared" si="56"/>
        <v>3.70197331442603</v>
      </c>
    </row>
    <row r="813" ht="16.5" spans="2:15">
      <c r="B813" s="203">
        <v>807</v>
      </c>
      <c r="C813" s="216" t="s">
        <v>853</v>
      </c>
      <c r="D813" s="44">
        <v>10</v>
      </c>
      <c r="E813" s="205">
        <v>80</v>
      </c>
      <c r="F813" s="206">
        <f t="shared" si="54"/>
        <v>102.778507190929</v>
      </c>
      <c r="G813" s="207">
        <f t="shared" si="55"/>
        <v>102.778507190929</v>
      </c>
      <c r="H813" s="4">
        <v>810</v>
      </c>
      <c r="I813">
        <f t="shared" si="53"/>
        <v>-3</v>
      </c>
      <c r="N813" s="230">
        <v>80</v>
      </c>
      <c r="O813" s="103">
        <f t="shared" si="56"/>
        <v>3.61094534136168</v>
      </c>
    </row>
    <row r="814" ht="16.5" spans="2:15">
      <c r="B814" s="203">
        <v>808</v>
      </c>
      <c r="C814" s="216" t="s">
        <v>854</v>
      </c>
      <c r="D814" s="44">
        <v>10</v>
      </c>
      <c r="E814" s="205">
        <v>79</v>
      </c>
      <c r="F814" s="206">
        <f t="shared" si="54"/>
        <v>102.709330459807</v>
      </c>
      <c r="G814" s="207">
        <f t="shared" si="55"/>
        <v>102.709330459807</v>
      </c>
      <c r="H814" s="4">
        <v>811</v>
      </c>
      <c r="I814">
        <f t="shared" si="53"/>
        <v>-3</v>
      </c>
      <c r="N814" s="230">
        <v>79</v>
      </c>
      <c r="O814" s="103">
        <f t="shared" si="56"/>
        <v>3.5210573450604</v>
      </c>
    </row>
    <row r="815" ht="16.5" spans="2:15">
      <c r="B815" s="203">
        <v>809</v>
      </c>
      <c r="C815" s="216" t="s">
        <v>855</v>
      </c>
      <c r="D815" s="44">
        <v>10</v>
      </c>
      <c r="E815" s="205">
        <v>78</v>
      </c>
      <c r="F815" s="206">
        <f t="shared" si="54"/>
        <v>102.641030773769</v>
      </c>
      <c r="G815" s="207">
        <f t="shared" si="55"/>
        <v>102.641030773769</v>
      </c>
      <c r="H815" s="4">
        <v>812</v>
      </c>
      <c r="I815">
        <f t="shared" si="53"/>
        <v>-3</v>
      </c>
      <c r="N815" s="230">
        <v>78</v>
      </c>
      <c r="O815" s="103">
        <f t="shared" si="56"/>
        <v>3.43230897799572</v>
      </c>
    </row>
    <row r="816" ht="16.5" spans="2:15">
      <c r="B816" s="203">
        <v>810</v>
      </c>
      <c r="C816" s="216" t="s">
        <v>856</v>
      </c>
      <c r="D816" s="44">
        <v>10</v>
      </c>
      <c r="E816" s="205">
        <v>77</v>
      </c>
      <c r="F816" s="206">
        <f t="shared" si="54"/>
        <v>102.573607868861</v>
      </c>
      <c r="G816" s="207">
        <f t="shared" si="55"/>
        <v>102.573607868861</v>
      </c>
      <c r="H816" s="4">
        <v>813</v>
      </c>
      <c r="I816">
        <f t="shared" si="53"/>
        <v>-3</v>
      </c>
      <c r="N816" s="230">
        <v>77</v>
      </c>
      <c r="O816" s="103">
        <f t="shared" si="56"/>
        <v>3.34469989718593</v>
      </c>
    </row>
    <row r="817" ht="16.5" spans="2:15">
      <c r="B817" s="203">
        <v>811</v>
      </c>
      <c r="C817" s="216" t="s">
        <v>857</v>
      </c>
      <c r="D817" s="44">
        <v>10</v>
      </c>
      <c r="E817" s="205">
        <v>76</v>
      </c>
      <c r="F817" s="206">
        <f t="shared" si="54"/>
        <v>102.507061484619</v>
      </c>
      <c r="G817" s="207">
        <f t="shared" si="55"/>
        <v>102.507061484619</v>
      </c>
      <c r="H817" s="4">
        <v>814</v>
      </c>
      <c r="I817">
        <f t="shared" si="53"/>
        <v>-3</v>
      </c>
      <c r="N817" s="230">
        <v>76</v>
      </c>
      <c r="O817" s="103">
        <f t="shared" si="56"/>
        <v>3.25822976418704</v>
      </c>
    </row>
    <row r="818" ht="16.5" spans="2:15">
      <c r="B818" s="203">
        <v>812</v>
      </c>
      <c r="C818" s="216" t="s">
        <v>858</v>
      </c>
      <c r="D818" s="44">
        <v>10</v>
      </c>
      <c r="E818" s="205">
        <v>75</v>
      </c>
      <c r="F818" s="206">
        <f t="shared" si="54"/>
        <v>102.44139136407</v>
      </c>
      <c r="G818" s="207">
        <f t="shared" si="55"/>
        <v>102.44139136407</v>
      </c>
      <c r="H818" s="4">
        <v>815</v>
      </c>
      <c r="I818">
        <f t="shared" si="53"/>
        <v>-3</v>
      </c>
      <c r="N818" s="230">
        <v>75</v>
      </c>
      <c r="O818" s="103">
        <f t="shared" si="56"/>
        <v>3.17289824508657</v>
      </c>
    </row>
    <row r="819" ht="16.5" spans="2:15">
      <c r="B819" s="203">
        <v>813</v>
      </c>
      <c r="C819" s="216" t="s">
        <v>859</v>
      </c>
      <c r="D819" s="44">
        <v>10</v>
      </c>
      <c r="E819" s="205">
        <v>74</v>
      </c>
      <c r="F819" s="206">
        <f t="shared" si="54"/>
        <v>102.37659725372</v>
      </c>
      <c r="G819" s="207">
        <f t="shared" si="55"/>
        <v>102.37659725372</v>
      </c>
      <c r="H819" s="4">
        <v>816</v>
      </c>
      <c r="I819">
        <f t="shared" si="53"/>
        <v>-3</v>
      </c>
      <c r="N819" s="230">
        <v>74</v>
      </c>
      <c r="O819" s="103">
        <f t="shared" si="56"/>
        <v>3.0887050104966</v>
      </c>
    </row>
    <row r="820" ht="16.5" spans="2:15">
      <c r="B820" s="203">
        <v>814</v>
      </c>
      <c r="C820" s="216" t="s">
        <v>860</v>
      </c>
      <c r="D820" s="44">
        <v>10</v>
      </c>
      <c r="E820" s="205">
        <v>73</v>
      </c>
      <c r="F820" s="206">
        <f t="shared" si="54"/>
        <v>102.312678903552</v>
      </c>
      <c r="G820" s="207">
        <f t="shared" si="55"/>
        <v>102.312678903552</v>
      </c>
      <c r="H820" s="4">
        <v>817</v>
      </c>
      <c r="I820">
        <f t="shared" si="53"/>
        <v>-3</v>
      </c>
      <c r="N820" s="230">
        <v>73</v>
      </c>
      <c r="O820" s="103">
        <f t="shared" si="56"/>
        <v>3.00564973554776</v>
      </c>
    </row>
    <row r="821" ht="16.5" spans="2:15">
      <c r="B821" s="203">
        <v>815</v>
      </c>
      <c r="C821" s="216" t="s">
        <v>861</v>
      </c>
      <c r="D821" s="44">
        <v>10</v>
      </c>
      <c r="E821" s="205">
        <v>72</v>
      </c>
      <c r="F821" s="206">
        <f t="shared" si="54"/>
        <v>102.249636067026</v>
      </c>
      <c r="G821" s="207">
        <f t="shared" si="55"/>
        <v>102.249636067026</v>
      </c>
      <c r="H821" s="4">
        <v>818</v>
      </c>
      <c r="I821">
        <f t="shared" si="53"/>
        <v>-3</v>
      </c>
      <c r="N821" s="230">
        <v>72</v>
      </c>
      <c r="O821" s="103">
        <f t="shared" si="56"/>
        <v>2.92373209988284</v>
      </c>
    </row>
    <row r="822" ht="16.5" spans="2:15">
      <c r="B822" s="203">
        <v>816</v>
      </c>
      <c r="C822" s="216" t="s">
        <v>862</v>
      </c>
      <c r="D822" s="44">
        <v>10</v>
      </c>
      <c r="E822" s="205">
        <v>71</v>
      </c>
      <c r="F822" s="206">
        <f t="shared" si="54"/>
        <v>102.187468501063</v>
      </c>
      <c r="G822" s="207">
        <f t="shared" si="55"/>
        <v>102.187468501063</v>
      </c>
      <c r="H822" s="4">
        <v>819</v>
      </c>
      <c r="I822">
        <f t="shared" si="53"/>
        <v>-3</v>
      </c>
      <c r="N822" s="230">
        <v>71</v>
      </c>
      <c r="O822" s="103">
        <f t="shared" si="56"/>
        <v>2.84295178765024</v>
      </c>
    </row>
    <row r="823" ht="16.5" spans="2:15">
      <c r="B823" s="203">
        <v>817</v>
      </c>
      <c r="C823" s="216" t="s">
        <v>863</v>
      </c>
      <c r="D823" s="44">
        <v>10</v>
      </c>
      <c r="E823" s="205">
        <v>70</v>
      </c>
      <c r="F823" s="206">
        <f t="shared" si="54"/>
        <v>102.126175966053</v>
      </c>
      <c r="G823" s="207">
        <f t="shared" si="55"/>
        <v>102.126175966053</v>
      </c>
      <c r="H823" s="4">
        <v>820</v>
      </c>
      <c r="I823">
        <f t="shared" si="53"/>
        <v>-3</v>
      </c>
      <c r="N823" s="230">
        <v>70</v>
      </c>
      <c r="O823" s="103">
        <f t="shared" si="56"/>
        <v>2.76330848749831</v>
      </c>
    </row>
    <row r="824" ht="16.5" spans="2:15">
      <c r="B824" s="203">
        <v>818</v>
      </c>
      <c r="C824" s="216" t="s">
        <v>864</v>
      </c>
      <c r="D824" s="44">
        <v>10</v>
      </c>
      <c r="E824" s="205">
        <v>69</v>
      </c>
      <c r="F824" s="206">
        <f t="shared" si="54"/>
        <v>102.065758225841</v>
      </c>
      <c r="G824" s="207">
        <f t="shared" si="55"/>
        <v>102.065758225841</v>
      </c>
      <c r="H824" s="4">
        <v>821</v>
      </c>
      <c r="I824">
        <f t="shared" si="53"/>
        <v>-3</v>
      </c>
      <c r="N824" s="230">
        <v>69</v>
      </c>
      <c r="O824" s="103">
        <f t="shared" si="56"/>
        <v>2.68480189256888</v>
      </c>
    </row>
    <row r="825" ht="16.5" spans="2:15">
      <c r="B825" s="203">
        <v>819</v>
      </c>
      <c r="C825" s="216" t="s">
        <v>865</v>
      </c>
      <c r="D825" s="44">
        <v>10</v>
      </c>
      <c r="E825" s="205">
        <v>68</v>
      </c>
      <c r="F825" s="206">
        <f t="shared" si="54"/>
        <v>102.006215047726</v>
      </c>
      <c r="G825" s="207">
        <f t="shared" si="55"/>
        <v>102.006215047726</v>
      </c>
      <c r="H825" s="4">
        <v>822</v>
      </c>
      <c r="I825">
        <f t="shared" si="53"/>
        <v>-3</v>
      </c>
      <c r="N825" s="230">
        <v>68</v>
      </c>
      <c r="O825" s="103">
        <f t="shared" si="56"/>
        <v>2.60743170049136</v>
      </c>
    </row>
    <row r="826" ht="16.5" spans="2:15">
      <c r="B826" s="203">
        <v>820</v>
      </c>
      <c r="C826" s="216" t="s">
        <v>866</v>
      </c>
      <c r="D826" s="44">
        <v>10</v>
      </c>
      <c r="E826" s="205">
        <v>67</v>
      </c>
      <c r="F826" s="206">
        <f t="shared" si="54"/>
        <v>101.947546202456</v>
      </c>
      <c r="G826" s="207">
        <f t="shared" si="55"/>
        <v>101.947546202456</v>
      </c>
      <c r="H826" s="4">
        <v>823</v>
      </c>
      <c r="I826">
        <f t="shared" si="53"/>
        <v>-3</v>
      </c>
      <c r="N826" s="230">
        <v>67</v>
      </c>
      <c r="O826" s="103">
        <f t="shared" si="56"/>
        <v>2.53119761337723</v>
      </c>
    </row>
    <row r="827" ht="16.5" spans="2:15">
      <c r="B827" s="203">
        <v>821</v>
      </c>
      <c r="C827" s="216" t="s">
        <v>867</v>
      </c>
      <c r="D827" s="44">
        <v>10</v>
      </c>
      <c r="E827" s="205">
        <v>66</v>
      </c>
      <c r="F827" s="206">
        <f t="shared" si="54"/>
        <v>101.889751464224</v>
      </c>
      <c r="G827" s="207">
        <f t="shared" si="55"/>
        <v>101.889751464224</v>
      </c>
      <c r="H827" s="4">
        <v>824</v>
      </c>
      <c r="I827">
        <f t="shared" si="53"/>
        <v>-3</v>
      </c>
      <c r="N827" s="230">
        <v>66</v>
      </c>
      <c r="O827" s="103">
        <f t="shared" si="56"/>
        <v>2.45609933781373</v>
      </c>
    </row>
    <row r="828" ht="16.5" spans="2:15">
      <c r="B828" s="203">
        <v>822</v>
      </c>
      <c r="C828" s="216" t="s">
        <v>868</v>
      </c>
      <c r="D828" s="44">
        <v>10</v>
      </c>
      <c r="E828" s="205">
        <v>65</v>
      </c>
      <c r="F828" s="206">
        <f t="shared" si="54"/>
        <v>101.832830610665</v>
      </c>
      <c r="G828" s="207">
        <f t="shared" si="55"/>
        <v>101.832830610665</v>
      </c>
      <c r="H828" s="4">
        <v>825</v>
      </c>
      <c r="I828">
        <f t="shared" si="53"/>
        <v>-3</v>
      </c>
      <c r="N828" s="230">
        <v>65</v>
      </c>
      <c r="O828" s="103">
        <f t="shared" si="56"/>
        <v>2.38213658485859</v>
      </c>
    </row>
    <row r="829" ht="16.5" spans="2:15">
      <c r="B829" s="203">
        <v>823</v>
      </c>
      <c r="C829" s="216" t="s">
        <v>869</v>
      </c>
      <c r="D829" s="44">
        <v>10</v>
      </c>
      <c r="E829" s="205">
        <v>64</v>
      </c>
      <c r="F829" s="206">
        <f t="shared" si="54"/>
        <v>101.776783422846</v>
      </c>
      <c r="G829" s="207">
        <f t="shared" si="55"/>
        <v>101.776783422846</v>
      </c>
      <c r="H829" s="4">
        <v>826</v>
      </c>
      <c r="I829">
        <f t="shared" si="53"/>
        <v>-3</v>
      </c>
      <c r="N829" s="230">
        <v>64</v>
      </c>
      <c r="O829" s="103">
        <f t="shared" si="56"/>
        <v>2.30930907003426</v>
      </c>
    </row>
    <row r="830" ht="16.5" spans="2:15">
      <c r="B830" s="203">
        <v>824</v>
      </c>
      <c r="C830" s="216" t="s">
        <v>870</v>
      </c>
      <c r="D830" s="44">
        <v>10</v>
      </c>
      <c r="E830" s="205">
        <v>63</v>
      </c>
      <c r="F830" s="206">
        <f t="shared" si="54"/>
        <v>101.721609685271</v>
      </c>
      <c r="G830" s="207">
        <f t="shared" si="55"/>
        <v>101.721609685271</v>
      </c>
      <c r="H830" s="4">
        <v>827</v>
      </c>
      <c r="I830">
        <f t="shared" si="53"/>
        <v>-3</v>
      </c>
      <c r="N830" s="230">
        <v>63</v>
      </c>
      <c r="O830" s="103">
        <f t="shared" si="56"/>
        <v>2.23761651332245</v>
      </c>
    </row>
    <row r="831" ht="16.5" spans="2:15">
      <c r="B831" s="203">
        <v>825</v>
      </c>
      <c r="C831" s="216" t="s">
        <v>871</v>
      </c>
      <c r="D831" s="44">
        <v>10</v>
      </c>
      <c r="E831" s="205">
        <v>62</v>
      </c>
      <c r="F831" s="206">
        <f t="shared" si="54"/>
        <v>101.667309185867</v>
      </c>
      <c r="G831" s="207">
        <f t="shared" si="55"/>
        <v>101.667309185867</v>
      </c>
      <c r="H831" s="4">
        <v>828</v>
      </c>
      <c r="I831">
        <f t="shared" si="53"/>
        <v>-3</v>
      </c>
      <c r="N831" s="230">
        <v>62</v>
      </c>
      <c r="O831" s="103">
        <f t="shared" si="56"/>
        <v>2.16705863915854</v>
      </c>
    </row>
    <row r="832" ht="16.5" spans="2:15">
      <c r="B832" s="203">
        <v>826</v>
      </c>
      <c r="C832" s="216" t="s">
        <v>872</v>
      </c>
      <c r="D832" s="44">
        <v>10</v>
      </c>
      <c r="E832" s="205">
        <v>61</v>
      </c>
      <c r="F832" s="206">
        <f t="shared" si="54"/>
        <v>101.613881715987</v>
      </c>
      <c r="G832" s="207">
        <f t="shared" si="55"/>
        <v>101.613881715987</v>
      </c>
      <c r="H832" s="4">
        <v>829</v>
      </c>
      <c r="I832">
        <f t="shared" si="53"/>
        <v>-3</v>
      </c>
      <c r="N832" s="230">
        <v>61</v>
      </c>
      <c r="O832" s="103">
        <f t="shared" si="56"/>
        <v>2.09763517642648</v>
      </c>
    </row>
    <row r="833" ht="16.5" spans="2:15">
      <c r="B833" s="203">
        <v>827</v>
      </c>
      <c r="C833" s="216" t="s">
        <v>873</v>
      </c>
      <c r="D833" s="44">
        <v>10</v>
      </c>
      <c r="E833" s="205">
        <v>60</v>
      </c>
      <c r="F833" s="206">
        <f t="shared" si="54"/>
        <v>101.561327070402</v>
      </c>
      <c r="G833" s="207">
        <f t="shared" si="55"/>
        <v>101.561327070402</v>
      </c>
      <c r="H833" s="4">
        <v>830</v>
      </c>
      <c r="I833">
        <f t="shared" si="53"/>
        <v>-3</v>
      </c>
      <c r="N833" s="230">
        <v>60</v>
      </c>
      <c r="O833" s="103">
        <f t="shared" si="56"/>
        <v>2.02934585845344</v>
      </c>
    </row>
    <row r="834" ht="16.5" spans="2:15">
      <c r="B834" s="203">
        <v>828</v>
      </c>
      <c r="C834" s="216" t="s">
        <v>874</v>
      </c>
      <c r="D834" s="44">
        <v>10</v>
      </c>
      <c r="E834" s="205">
        <v>59</v>
      </c>
      <c r="F834" s="206">
        <f t="shared" si="54"/>
        <v>101.5096450473</v>
      </c>
      <c r="G834" s="207">
        <f t="shared" si="55"/>
        <v>101.5096450473</v>
      </c>
      <c r="H834" s="4">
        <v>831</v>
      </c>
      <c r="I834">
        <f t="shared" si="53"/>
        <v>-3</v>
      </c>
      <c r="N834" s="230">
        <v>59</v>
      </c>
      <c r="O834" s="103">
        <f t="shared" si="56"/>
        <v>1.96219042300459</v>
      </c>
    </row>
    <row r="835" ht="16.5" spans="2:15">
      <c r="B835" s="203">
        <v>829</v>
      </c>
      <c r="C835" s="216" t="s">
        <v>875</v>
      </c>
      <c r="D835" s="44">
        <v>10</v>
      </c>
      <c r="E835" s="205">
        <v>58</v>
      </c>
      <c r="F835" s="206">
        <f t="shared" si="54"/>
        <v>101.45883544828</v>
      </c>
      <c r="G835" s="207">
        <f t="shared" si="55"/>
        <v>101.45883544828</v>
      </c>
      <c r="H835" s="4">
        <v>832</v>
      </c>
      <c r="I835">
        <f t="shared" si="53"/>
        <v>-3</v>
      </c>
      <c r="N835" s="230">
        <v>58</v>
      </c>
      <c r="O835" s="103">
        <f t="shared" si="56"/>
        <v>1.8961686122783</v>
      </c>
    </row>
    <row r="836" ht="16.5" spans="2:15">
      <c r="B836" s="203">
        <v>830</v>
      </c>
      <c r="C836" s="216" t="s">
        <v>876</v>
      </c>
      <c r="D836" s="44">
        <v>10</v>
      </c>
      <c r="E836" s="205">
        <v>57</v>
      </c>
      <c r="F836" s="206">
        <f t="shared" si="54"/>
        <v>101.408898078348</v>
      </c>
      <c r="G836" s="207">
        <f t="shared" si="55"/>
        <v>101.408898078348</v>
      </c>
      <c r="H836" s="4">
        <v>833</v>
      </c>
      <c r="I836">
        <f t="shared" ref="I836:I892" si="57">B836-H836</f>
        <v>-3</v>
      </c>
      <c r="N836" s="230">
        <v>57</v>
      </c>
      <c r="O836" s="103">
        <f t="shared" si="56"/>
        <v>1.83128017290073</v>
      </c>
    </row>
    <row r="837" ht="16.5" spans="2:15">
      <c r="B837" s="203">
        <v>831</v>
      </c>
      <c r="C837" s="216" t="s">
        <v>877</v>
      </c>
      <c r="D837" s="44">
        <v>10</v>
      </c>
      <c r="E837" s="205">
        <v>56</v>
      </c>
      <c r="F837" s="206">
        <f t="shared" si="54"/>
        <v>101.359832745915</v>
      </c>
      <c r="G837" s="207">
        <f t="shared" si="55"/>
        <v>101.359832745915</v>
      </c>
      <c r="H837" s="4">
        <v>834</v>
      </c>
      <c r="I837">
        <f t="shared" si="57"/>
        <v>-3</v>
      </c>
      <c r="N837" s="230">
        <v>56</v>
      </c>
      <c r="O837" s="103">
        <f t="shared" si="56"/>
        <v>1.76752485592135</v>
      </c>
    </row>
    <row r="838" ht="16.5" spans="2:15">
      <c r="B838" s="203">
        <v>832</v>
      </c>
      <c r="C838" s="216" t="s">
        <v>878</v>
      </c>
      <c r="D838" s="44">
        <v>10</v>
      </c>
      <c r="E838" s="205">
        <v>55</v>
      </c>
      <c r="F838" s="206">
        <f t="shared" si="54"/>
        <v>101.311639262791</v>
      </c>
      <c r="G838" s="207">
        <f t="shared" si="55"/>
        <v>101.311639262791</v>
      </c>
      <c r="H838" s="4">
        <v>835</v>
      </c>
      <c r="I838">
        <f t="shared" si="57"/>
        <v>-3</v>
      </c>
      <c r="N838" s="230">
        <v>55</v>
      </c>
      <c r="O838" s="103">
        <f t="shared" si="56"/>
        <v>1.70490241680795</v>
      </c>
    </row>
    <row r="839" ht="16.5" spans="2:15">
      <c r="B839" s="203">
        <v>833</v>
      </c>
      <c r="C839" s="216" t="s">
        <v>879</v>
      </c>
      <c r="D839" s="44">
        <v>10</v>
      </c>
      <c r="E839" s="205">
        <v>54</v>
      </c>
      <c r="F839" s="206">
        <f t="shared" si="54"/>
        <v>101.264317444185</v>
      </c>
      <c r="G839" s="207">
        <f t="shared" si="55"/>
        <v>101.264317444185</v>
      </c>
      <c r="H839" s="4">
        <v>836</v>
      </c>
      <c r="I839">
        <f t="shared" si="57"/>
        <v>-3</v>
      </c>
      <c r="N839" s="230">
        <v>54</v>
      </c>
      <c r="O839" s="103">
        <f t="shared" si="56"/>
        <v>1.64341261544178</v>
      </c>
    </row>
    <row r="840" ht="16.5" spans="2:15">
      <c r="B840" s="203">
        <v>834</v>
      </c>
      <c r="C840" s="216" t="s">
        <v>880</v>
      </c>
      <c r="D840" s="44">
        <v>10</v>
      </c>
      <c r="E840" s="205">
        <v>53</v>
      </c>
      <c r="F840" s="206">
        <f t="shared" si="54"/>
        <v>101.217867108696</v>
      </c>
      <c r="G840" s="207">
        <f t="shared" si="55"/>
        <v>101.217867108696</v>
      </c>
      <c r="H840" s="4">
        <v>837</v>
      </c>
      <c r="I840">
        <f t="shared" si="57"/>
        <v>-3</v>
      </c>
      <c r="N840" s="230">
        <v>53</v>
      </c>
      <c r="O840" s="103">
        <f t="shared" si="56"/>
        <v>1.58305521611328</v>
      </c>
    </row>
    <row r="841" ht="16.5" spans="2:15">
      <c r="B841" s="203">
        <v>835</v>
      </c>
      <c r="C841" s="216" t="s">
        <v>881</v>
      </c>
      <c r="D841" s="44">
        <v>10</v>
      </c>
      <c r="E841" s="205">
        <v>52</v>
      </c>
      <c r="F841" s="206">
        <f t="shared" si="54"/>
        <v>101.172288078316</v>
      </c>
      <c r="G841" s="207">
        <f t="shared" si="55"/>
        <v>101.172288078316</v>
      </c>
      <c r="H841" s="4">
        <v>838</v>
      </c>
      <c r="I841">
        <f t="shared" si="57"/>
        <v>-3</v>
      </c>
      <c r="N841" s="230">
        <v>52</v>
      </c>
      <c r="O841" s="103">
        <f t="shared" si="56"/>
        <v>1.52382998751739</v>
      </c>
    </row>
    <row r="842" ht="16.5" spans="2:15">
      <c r="B842" s="203">
        <v>836</v>
      </c>
      <c r="C842" s="216" t="s">
        <v>882</v>
      </c>
      <c r="D842" s="44">
        <v>10</v>
      </c>
      <c r="E842" s="205">
        <v>51</v>
      </c>
      <c r="F842" s="206">
        <f t="shared" si="54"/>
        <v>101.127580178421</v>
      </c>
      <c r="G842" s="207">
        <f t="shared" si="55"/>
        <v>101.127580178421</v>
      </c>
      <c r="H842" s="4">
        <v>839</v>
      </c>
      <c r="I842">
        <f t="shared" si="57"/>
        <v>-3</v>
      </c>
      <c r="N842" s="230">
        <v>51</v>
      </c>
      <c r="O842" s="103">
        <f t="shared" si="56"/>
        <v>1.4657367027487</v>
      </c>
    </row>
    <row r="843" ht="16.5" spans="2:15">
      <c r="B843" s="203">
        <v>837</v>
      </c>
      <c r="C843" s="216" t="s">
        <v>883</v>
      </c>
      <c r="D843" s="44">
        <v>10</v>
      </c>
      <c r="E843" s="205">
        <v>50</v>
      </c>
      <c r="F843" s="206">
        <f t="shared" si="54"/>
        <v>101.08374323777</v>
      </c>
      <c r="G843" s="207">
        <f t="shared" si="55"/>
        <v>101.08374323777</v>
      </c>
      <c r="H843" s="4">
        <v>840</v>
      </c>
      <c r="I843">
        <f t="shared" si="57"/>
        <v>-3</v>
      </c>
      <c r="N843" s="230">
        <v>50</v>
      </c>
      <c r="O843" s="103">
        <f t="shared" si="56"/>
        <v>1.40877513929797</v>
      </c>
    </row>
    <row r="844" ht="16.5" spans="2:15">
      <c r="B844" s="203">
        <v>838</v>
      </c>
      <c r="C844" s="216" t="s">
        <v>884</v>
      </c>
      <c r="D844" s="44">
        <v>10</v>
      </c>
      <c r="E844" s="205">
        <v>49</v>
      </c>
      <c r="F844" s="206">
        <f t="shared" si="54"/>
        <v>101.040777088501</v>
      </c>
      <c r="G844" s="207">
        <f t="shared" si="55"/>
        <v>101.040777088501</v>
      </c>
      <c r="H844" s="4">
        <v>841</v>
      </c>
      <c r="I844">
        <f t="shared" si="57"/>
        <v>-3</v>
      </c>
      <c r="N844" s="230">
        <v>49</v>
      </c>
      <c r="O844" s="103">
        <f t="shared" si="56"/>
        <v>1.35294507904666</v>
      </c>
    </row>
    <row r="845" ht="16.5" spans="2:15">
      <c r="B845" s="203">
        <v>839</v>
      </c>
      <c r="C845" s="216" t="s">
        <v>885</v>
      </c>
      <c r="D845" s="44">
        <v>10</v>
      </c>
      <c r="E845" s="205">
        <v>48</v>
      </c>
      <c r="F845" s="206">
        <f t="shared" si="54"/>
        <v>100.998681566131</v>
      </c>
      <c r="G845" s="207">
        <f t="shared" si="55"/>
        <v>100.998681566131</v>
      </c>
      <c r="H845" s="4">
        <v>842</v>
      </c>
      <c r="I845">
        <f t="shared" si="57"/>
        <v>-3</v>
      </c>
      <c r="N845" s="230">
        <v>48</v>
      </c>
      <c r="O845" s="103">
        <f t="shared" si="56"/>
        <v>1.29824630826408</v>
      </c>
    </row>
    <row r="846" ht="16.5" spans="2:15">
      <c r="B846" s="203">
        <v>840</v>
      </c>
      <c r="C846" s="216" t="s">
        <v>886</v>
      </c>
      <c r="D846" s="44">
        <v>10</v>
      </c>
      <c r="E846" s="205">
        <v>47</v>
      </c>
      <c r="F846" s="206">
        <f t="shared" si="54"/>
        <v>100.957456509546</v>
      </c>
      <c r="G846" s="207">
        <f t="shared" si="55"/>
        <v>100.957456509546</v>
      </c>
      <c r="H846" s="4">
        <v>843</v>
      </c>
      <c r="I846">
        <f t="shared" si="57"/>
        <v>-3</v>
      </c>
      <c r="N846" s="230">
        <v>47</v>
      </c>
      <c r="O846" s="103">
        <f t="shared" si="56"/>
        <v>1.24467861760195</v>
      </c>
    </row>
    <row r="847" ht="16.5" spans="2:15">
      <c r="B847" s="203">
        <v>841</v>
      </c>
      <c r="C847" s="216" t="s">
        <v>887</v>
      </c>
      <c r="D847" s="44">
        <v>10</v>
      </c>
      <c r="E847" s="205">
        <v>46</v>
      </c>
      <c r="F847" s="206">
        <f t="shared" si="54"/>
        <v>100.917101761007</v>
      </c>
      <c r="G847" s="207">
        <f t="shared" si="55"/>
        <v>100.917101761007</v>
      </c>
      <c r="H847" s="4">
        <v>844</v>
      </c>
      <c r="I847">
        <f t="shared" si="57"/>
        <v>-3</v>
      </c>
      <c r="N847" s="230">
        <v>46</v>
      </c>
      <c r="O847" s="103">
        <f t="shared" si="56"/>
        <v>1.19224180209153</v>
      </c>
    </row>
    <row r="848" ht="16.5" spans="2:15">
      <c r="B848" s="203">
        <v>842</v>
      </c>
      <c r="C848" s="216" t="s">
        <v>888</v>
      </c>
      <c r="D848" s="44">
        <v>10</v>
      </c>
      <c r="E848" s="205">
        <v>45</v>
      </c>
      <c r="F848" s="206">
        <f t="shared" si="54"/>
        <v>100.877617166137</v>
      </c>
      <c r="G848" s="207">
        <f t="shared" si="55"/>
        <v>100.877617166137</v>
      </c>
      <c r="H848" s="4">
        <v>845</v>
      </c>
      <c r="I848">
        <f t="shared" si="57"/>
        <v>-3</v>
      </c>
      <c r="N848" s="230">
        <v>45</v>
      </c>
      <c r="O848" s="103">
        <f t="shared" si="56"/>
        <v>1.140935661139</v>
      </c>
    </row>
    <row r="849" ht="16.5" spans="2:15">
      <c r="B849" s="203">
        <v>843</v>
      </c>
      <c r="C849" s="216" t="s">
        <v>889</v>
      </c>
      <c r="D849" s="44">
        <v>10</v>
      </c>
      <c r="E849" s="205">
        <v>44</v>
      </c>
      <c r="F849" s="206">
        <f t="shared" si="54"/>
        <v>100.839002573927</v>
      </c>
      <c r="G849" s="207">
        <f t="shared" si="55"/>
        <v>100.839002573927</v>
      </c>
      <c r="H849" s="4">
        <v>846</v>
      </c>
      <c r="I849">
        <f t="shared" si="57"/>
        <v>-3</v>
      </c>
      <c r="N849" s="230">
        <v>44</v>
      </c>
      <c r="O849" s="103">
        <f t="shared" si="56"/>
        <v>1.09075999852166</v>
      </c>
    </row>
    <row r="850" ht="16.5" spans="2:15">
      <c r="B850" s="203">
        <v>844</v>
      </c>
      <c r="C850" s="216" t="s">
        <v>890</v>
      </c>
      <c r="D850" s="44">
        <v>10</v>
      </c>
      <c r="E850" s="205">
        <v>43</v>
      </c>
      <c r="F850" s="206">
        <f t="shared" si="54"/>
        <v>100.801257836727</v>
      </c>
      <c r="G850" s="207">
        <f t="shared" si="55"/>
        <v>100.801257836727</v>
      </c>
      <c r="H850" s="4">
        <v>847</v>
      </c>
      <c r="I850">
        <f t="shared" si="57"/>
        <v>-3</v>
      </c>
      <c r="N850" s="230">
        <v>43</v>
      </c>
      <c r="O850" s="103">
        <f t="shared" si="56"/>
        <v>1.04171462238423</v>
      </c>
    </row>
    <row r="851" ht="16.5" spans="2:15">
      <c r="B851" s="203">
        <v>845</v>
      </c>
      <c r="C851" s="216" t="s">
        <v>891</v>
      </c>
      <c r="D851" s="44">
        <v>10</v>
      </c>
      <c r="E851" s="205">
        <v>42</v>
      </c>
      <c r="F851" s="206">
        <f t="shared" si="54"/>
        <v>100.764382810246</v>
      </c>
      <c r="G851" s="207">
        <f t="shared" si="55"/>
        <v>100.764382810246</v>
      </c>
      <c r="H851" s="4">
        <v>848</v>
      </c>
      <c r="I851">
        <f t="shared" si="57"/>
        <v>-3</v>
      </c>
      <c r="N851" s="230">
        <v>42</v>
      </c>
      <c r="O851" s="103">
        <f t="shared" si="56"/>
        <v>0.993799345235743</v>
      </c>
    </row>
    <row r="852" ht="16.5" spans="2:15">
      <c r="B852" s="203">
        <v>846</v>
      </c>
      <c r="C852" s="216" t="s">
        <v>892</v>
      </c>
      <c r="D852" s="44">
        <v>10</v>
      </c>
      <c r="E852" s="205">
        <v>41</v>
      </c>
      <c r="F852" s="206">
        <f t="shared" si="54"/>
        <v>100.728377353548</v>
      </c>
      <c r="G852" s="207">
        <f t="shared" si="55"/>
        <v>100.728377353548</v>
      </c>
      <c r="H852" s="4">
        <v>849</v>
      </c>
      <c r="I852">
        <f t="shared" si="57"/>
        <v>-3</v>
      </c>
      <c r="N852" s="230">
        <v>41</v>
      </c>
      <c r="O852" s="103">
        <f t="shared" si="56"/>
        <v>0.947013983944657</v>
      </c>
    </row>
    <row r="853" ht="16.5" spans="2:15">
      <c r="B853" s="203">
        <v>847</v>
      </c>
      <c r="C853" s="216" t="s">
        <v>893</v>
      </c>
      <c r="D853" s="44">
        <v>10</v>
      </c>
      <c r="E853" s="205">
        <v>40</v>
      </c>
      <c r="F853" s="206">
        <f t="shared" si="54"/>
        <v>100.693241329051</v>
      </c>
      <c r="G853" s="207">
        <f t="shared" si="55"/>
        <v>100.693241329051</v>
      </c>
      <c r="H853" s="4">
        <v>850</v>
      </c>
      <c r="I853">
        <f t="shared" si="57"/>
        <v>-3</v>
      </c>
      <c r="N853" s="230">
        <v>40</v>
      </c>
      <c r="O853" s="103">
        <f t="shared" si="56"/>
        <v>0.901358359736832</v>
      </c>
    </row>
    <row r="854" ht="16.5" spans="2:15">
      <c r="B854" s="203">
        <v>848</v>
      </c>
      <c r="C854" s="216" t="s">
        <v>894</v>
      </c>
      <c r="D854" s="44">
        <v>10</v>
      </c>
      <c r="E854" s="205">
        <v>39</v>
      </c>
      <c r="F854" s="206">
        <f t="shared" si="54"/>
        <v>100.658974602522</v>
      </c>
      <c r="G854" s="207">
        <f t="shared" si="55"/>
        <v>100.658974602522</v>
      </c>
      <c r="H854" s="4">
        <v>851</v>
      </c>
      <c r="I854">
        <f t="shared" si="57"/>
        <v>-3</v>
      </c>
      <c r="N854" s="230">
        <v>39</v>
      </c>
      <c r="O854" s="103">
        <f t="shared" si="56"/>
        <v>0.856832298190966</v>
      </c>
    </row>
    <row r="855" ht="16.5" spans="2:15">
      <c r="B855" s="203">
        <v>849</v>
      </c>
      <c r="C855" s="216" t="s">
        <v>895</v>
      </c>
      <c r="D855" s="44">
        <v>10</v>
      </c>
      <c r="E855" s="205">
        <v>38</v>
      </c>
      <c r="F855" s="206">
        <f t="shared" si="54"/>
        <v>100.625577043077</v>
      </c>
      <c r="G855" s="207">
        <f t="shared" si="55"/>
        <v>100.625577043077</v>
      </c>
      <c r="H855" s="4">
        <v>852</v>
      </c>
      <c r="I855">
        <f t="shared" si="57"/>
        <v>-3</v>
      </c>
      <c r="N855" s="230">
        <v>38</v>
      </c>
      <c r="O855" s="103">
        <f t="shared" si="56"/>
        <v>0.813435629235869</v>
      </c>
    </row>
    <row r="856" ht="16.5" spans="2:15">
      <c r="B856" s="203">
        <v>850</v>
      </c>
      <c r="C856" s="216" t="s">
        <v>896</v>
      </c>
      <c r="D856" s="44">
        <v>10</v>
      </c>
      <c r="E856" s="205">
        <v>37</v>
      </c>
      <c r="F856" s="206">
        <f t="shared" si="54"/>
        <v>100.593048523175</v>
      </c>
      <c r="G856" s="207">
        <f t="shared" si="55"/>
        <v>100.593048523175</v>
      </c>
      <c r="H856" s="4">
        <v>853</v>
      </c>
      <c r="I856">
        <f t="shared" si="57"/>
        <v>-3</v>
      </c>
      <c r="N856" s="230">
        <v>37</v>
      </c>
      <c r="O856" s="103">
        <f t="shared" si="56"/>
        <v>0.771168187146941</v>
      </c>
    </row>
    <row r="857" ht="16.5" spans="2:15">
      <c r="B857" s="203">
        <v>851</v>
      </c>
      <c r="C857" s="216" t="s">
        <v>897</v>
      </c>
      <c r="D857" s="44">
        <v>10</v>
      </c>
      <c r="E857" s="205">
        <v>36</v>
      </c>
      <c r="F857" s="206">
        <f t="shared" si="54"/>
        <v>100.561388918621</v>
      </c>
      <c r="G857" s="207">
        <f t="shared" si="55"/>
        <v>100.561388918621</v>
      </c>
      <c r="H857" s="4">
        <v>854</v>
      </c>
      <c r="I857">
        <f t="shared" si="57"/>
        <v>-3</v>
      </c>
      <c r="N857" s="230">
        <v>36</v>
      </c>
      <c r="O857" s="103">
        <f t="shared" si="56"/>
        <v>0.730029810542987</v>
      </c>
    </row>
    <row r="858" ht="16.5" spans="2:15">
      <c r="B858" s="203">
        <v>852</v>
      </c>
      <c r="C858" s="211" t="s">
        <v>898</v>
      </c>
      <c r="D858" s="209">
        <v>10</v>
      </c>
      <c r="E858" s="205">
        <v>35</v>
      </c>
      <c r="F858" s="239">
        <f t="shared" si="54"/>
        <v>100.530598108556</v>
      </c>
      <c r="G858" s="207">
        <f t="shared" si="55"/>
        <v>100.530598108556</v>
      </c>
      <c r="H858" s="4">
        <v>855</v>
      </c>
      <c r="I858">
        <f t="shared" si="57"/>
        <v>-3</v>
      </c>
      <c r="N858" s="230">
        <v>35</v>
      </c>
      <c r="O858" s="103">
        <f t="shared" si="56"/>
        <v>0.690020342383377</v>
      </c>
    </row>
    <row r="859" ht="16.5" spans="2:15">
      <c r="B859" s="203">
        <v>853</v>
      </c>
      <c r="C859" s="216" t="s">
        <v>899</v>
      </c>
      <c r="D859" s="44">
        <v>10</v>
      </c>
      <c r="E859" s="205">
        <v>34</v>
      </c>
      <c r="F859" s="206">
        <f t="shared" si="54"/>
        <v>100.500675975463</v>
      </c>
      <c r="G859" s="207">
        <f t="shared" si="55"/>
        <v>100.500675975463</v>
      </c>
      <c r="H859" s="4">
        <v>856</v>
      </c>
      <c r="I859">
        <f t="shared" si="57"/>
        <v>-3</v>
      </c>
      <c r="N859" s="230">
        <v>34</v>
      </c>
      <c r="O859" s="103">
        <f t="shared" si="56"/>
        <v>0.651139629964973</v>
      </c>
    </row>
    <row r="860" ht="16.5" spans="2:15">
      <c r="B860" s="203">
        <v>854</v>
      </c>
      <c r="C860" s="211" t="s">
        <v>900</v>
      </c>
      <c r="D860" s="209">
        <v>10</v>
      </c>
      <c r="E860" s="205">
        <v>33</v>
      </c>
      <c r="F860" s="239">
        <f t="shared" ref="F860:F892" si="58">G860</f>
        <v>100.471622405158</v>
      </c>
      <c r="G860" s="207">
        <f t="shared" ref="G860:G892" si="59">O860*($P$91-$P$892)/($O$91-$O$892)+$P$892-$O$892*($P$91-$P$892)/($O$91-$O$892)</f>
        <v>100.471622405158</v>
      </c>
      <c r="H860" s="4">
        <v>857</v>
      </c>
      <c r="I860">
        <f t="shared" si="57"/>
        <v>-3</v>
      </c>
      <c r="N860" s="230">
        <v>33</v>
      </c>
      <c r="O860" s="103">
        <f t="shared" ref="O860:O892" si="60">-(($T$2^2-N860^2)^(1/2))+$T$2</f>
        <v>0.613387524918721</v>
      </c>
    </row>
    <row r="861" ht="16.5" spans="2:15">
      <c r="B861" s="203">
        <v>855</v>
      </c>
      <c r="C861" s="211" t="s">
        <v>901</v>
      </c>
      <c r="D861" s="209">
        <v>10</v>
      </c>
      <c r="E861" s="205">
        <v>32</v>
      </c>
      <c r="F861" s="239">
        <f t="shared" si="58"/>
        <v>100.443437286793</v>
      </c>
      <c r="G861" s="207">
        <f t="shared" si="59"/>
        <v>100.443437286793</v>
      </c>
      <c r="H861" s="4">
        <v>858</v>
      </c>
      <c r="I861">
        <f t="shared" si="57"/>
        <v>-3</v>
      </c>
      <c r="N861" s="230">
        <v>32</v>
      </c>
      <c r="O861" s="103">
        <f t="shared" si="60"/>
        <v>0.576763883207718</v>
      </c>
    </row>
    <row r="862" ht="16.5" spans="2:15">
      <c r="B862" s="203">
        <v>856</v>
      </c>
      <c r="C862" s="216" t="s">
        <v>902</v>
      </c>
      <c r="D862" s="44">
        <v>10</v>
      </c>
      <c r="E862" s="205">
        <v>31</v>
      </c>
      <c r="F862" s="206">
        <f t="shared" si="58"/>
        <v>100.41612051285</v>
      </c>
      <c r="G862" s="207">
        <f t="shared" si="59"/>
        <v>100.41612051285</v>
      </c>
      <c r="H862" s="4">
        <v>859</v>
      </c>
      <c r="I862">
        <f t="shared" si="57"/>
        <v>-3</v>
      </c>
      <c r="N862" s="230">
        <v>31</v>
      </c>
      <c r="O862" s="103">
        <f t="shared" si="60"/>
        <v>0.541268565123687</v>
      </c>
    </row>
    <row r="863" ht="16.5" spans="2:15">
      <c r="B863" s="203">
        <v>857</v>
      </c>
      <c r="C863" s="216" t="s">
        <v>903</v>
      </c>
      <c r="D863" s="44">
        <v>10</v>
      </c>
      <c r="E863" s="205">
        <v>30</v>
      </c>
      <c r="F863" s="206">
        <f t="shared" si="58"/>
        <v>100.389671979139</v>
      </c>
      <c r="G863" s="207">
        <f t="shared" si="59"/>
        <v>100.389671979139</v>
      </c>
      <c r="H863" s="4">
        <v>860</v>
      </c>
      <c r="I863">
        <f t="shared" si="57"/>
        <v>-3</v>
      </c>
      <c r="N863" s="230">
        <v>30</v>
      </c>
      <c r="O863" s="103">
        <f t="shared" si="60"/>
        <v>0.506901435284362</v>
      </c>
    </row>
    <row r="864" ht="16.5" spans="2:15">
      <c r="B864" s="203">
        <v>858</v>
      </c>
      <c r="C864" s="216" t="s">
        <v>904</v>
      </c>
      <c r="D864" s="44">
        <v>10</v>
      </c>
      <c r="E864" s="205">
        <v>29</v>
      </c>
      <c r="F864" s="206">
        <f t="shared" si="58"/>
        <v>100.364091584801</v>
      </c>
      <c r="G864" s="207">
        <f t="shared" si="59"/>
        <v>100.364091584801</v>
      </c>
      <c r="H864" s="4">
        <v>861</v>
      </c>
      <c r="I864">
        <f t="shared" si="57"/>
        <v>-3</v>
      </c>
      <c r="N864" s="230">
        <v>29</v>
      </c>
      <c r="O864" s="103">
        <f t="shared" si="60"/>
        <v>0.473662362631671</v>
      </c>
    </row>
    <row r="865" ht="16.5" spans="2:15">
      <c r="B865" s="203">
        <v>859</v>
      </c>
      <c r="C865" s="216" t="s">
        <v>905</v>
      </c>
      <c r="D865" s="44">
        <v>10</v>
      </c>
      <c r="E865" s="205">
        <v>28</v>
      </c>
      <c r="F865" s="206">
        <f t="shared" si="58"/>
        <v>100.3393792323</v>
      </c>
      <c r="G865" s="207">
        <f t="shared" si="59"/>
        <v>100.3393792323</v>
      </c>
      <c r="H865" s="4">
        <v>862</v>
      </c>
      <c r="I865">
        <f t="shared" si="57"/>
        <v>-3</v>
      </c>
      <c r="N865" s="230">
        <v>28</v>
      </c>
      <c r="O865" s="103">
        <f t="shared" si="60"/>
        <v>0.441551220428096</v>
      </c>
    </row>
    <row r="866" ht="16.5" spans="2:15">
      <c r="B866" s="203">
        <v>860</v>
      </c>
      <c r="C866" s="216" t="s">
        <v>906</v>
      </c>
      <c r="D866" s="44">
        <v>10</v>
      </c>
      <c r="E866" s="205">
        <v>27</v>
      </c>
      <c r="F866" s="206">
        <f t="shared" si="58"/>
        <v>100.315534827423</v>
      </c>
      <c r="G866" s="207">
        <f t="shared" si="59"/>
        <v>100.315534827423</v>
      </c>
      <c r="H866" s="4">
        <v>863</v>
      </c>
      <c r="I866">
        <f t="shared" si="57"/>
        <v>-3</v>
      </c>
      <c r="N866" s="230">
        <v>27</v>
      </c>
      <c r="O866" s="103">
        <f t="shared" si="60"/>
        <v>0.410567886255194</v>
      </c>
    </row>
    <row r="867" ht="16.5" spans="2:15">
      <c r="B867" s="203">
        <v>861</v>
      </c>
      <c r="C867" s="216" t="s">
        <v>907</v>
      </c>
      <c r="D867" s="44">
        <v>10</v>
      </c>
      <c r="E867" s="205">
        <v>26</v>
      </c>
      <c r="F867" s="206">
        <f t="shared" si="58"/>
        <v>100.292558279282</v>
      </c>
      <c r="G867" s="207">
        <f t="shared" si="59"/>
        <v>100.292558279282</v>
      </c>
      <c r="H867" s="4">
        <v>864</v>
      </c>
      <c r="I867">
        <f t="shared" si="57"/>
        <v>-3</v>
      </c>
      <c r="N867" s="230">
        <v>26</v>
      </c>
      <c r="O867" s="103">
        <f t="shared" si="60"/>
        <v>0.380712242010873</v>
      </c>
    </row>
    <row r="868" ht="16.5" spans="2:15">
      <c r="B868" s="203">
        <v>862</v>
      </c>
      <c r="C868" s="211" t="s">
        <v>908</v>
      </c>
      <c r="D868" s="209">
        <v>10</v>
      </c>
      <c r="E868" s="205">
        <v>25</v>
      </c>
      <c r="F868" s="239">
        <f t="shared" si="58"/>
        <v>100.270449500305</v>
      </c>
      <c r="G868" s="207">
        <f t="shared" si="59"/>
        <v>100.270449500305</v>
      </c>
      <c r="H868" s="4">
        <v>865</v>
      </c>
      <c r="I868">
        <f t="shared" si="57"/>
        <v>-3</v>
      </c>
      <c r="N868" s="230">
        <v>25</v>
      </c>
      <c r="O868" s="103">
        <f t="shared" si="60"/>
        <v>0.351984173906885</v>
      </c>
    </row>
    <row r="869" ht="16.5" spans="2:15">
      <c r="B869" s="203">
        <v>863</v>
      </c>
      <c r="C869" s="211" t="s">
        <v>909</v>
      </c>
      <c r="D869" s="209">
        <v>10</v>
      </c>
      <c r="E869" s="205">
        <v>24</v>
      </c>
      <c r="F869" s="239">
        <f t="shared" si="58"/>
        <v>100.249208406242</v>
      </c>
      <c r="G869" s="207">
        <f t="shared" si="59"/>
        <v>100.249208406242</v>
      </c>
      <c r="H869" s="4">
        <v>866</v>
      </c>
      <c r="I869">
        <f t="shared" si="57"/>
        <v>-3</v>
      </c>
      <c r="N869" s="230">
        <v>24</v>
      </c>
      <c r="O869" s="103">
        <f t="shared" si="60"/>
        <v>0.324383572467354</v>
      </c>
    </row>
    <row r="870" ht="16.5" spans="2:15">
      <c r="B870" s="203">
        <v>864</v>
      </c>
      <c r="C870" s="211" t="s">
        <v>910</v>
      </c>
      <c r="D870" s="209">
        <v>10</v>
      </c>
      <c r="E870" s="205">
        <v>23</v>
      </c>
      <c r="F870" s="239">
        <f t="shared" si="58"/>
        <v>100.228834916157</v>
      </c>
      <c r="G870" s="207">
        <f t="shared" si="59"/>
        <v>100.228834916157</v>
      </c>
      <c r="H870" s="4">
        <v>867</v>
      </c>
      <c r="I870">
        <f t="shared" si="57"/>
        <v>-3</v>
      </c>
      <c r="N870" s="230">
        <v>23</v>
      </c>
      <c r="O870" s="103">
        <f t="shared" si="60"/>
        <v>0.297910332526044</v>
      </c>
    </row>
    <row r="871" ht="16.5" spans="2:15">
      <c r="B871" s="203">
        <v>865</v>
      </c>
      <c r="C871" s="216" t="s">
        <v>911</v>
      </c>
      <c r="D871" s="44">
        <v>10</v>
      </c>
      <c r="E871" s="205">
        <v>22</v>
      </c>
      <c r="F871" s="206">
        <f t="shared" si="58"/>
        <v>100.209328952432</v>
      </c>
      <c r="G871" s="207">
        <f t="shared" si="59"/>
        <v>100.209328952432</v>
      </c>
      <c r="H871" s="4">
        <v>868</v>
      </c>
      <c r="I871">
        <f t="shared" si="57"/>
        <v>-3</v>
      </c>
      <c r="N871" s="230">
        <v>22</v>
      </c>
      <c r="O871" s="103">
        <f t="shared" si="60"/>
        <v>0.272564353224425</v>
      </c>
    </row>
    <row r="872" ht="16.5" spans="2:15">
      <c r="B872" s="203">
        <v>866</v>
      </c>
      <c r="C872" s="216" t="s">
        <v>912</v>
      </c>
      <c r="D872" s="44">
        <v>10</v>
      </c>
      <c r="E872" s="205">
        <v>21</v>
      </c>
      <c r="F872" s="206">
        <f t="shared" si="58"/>
        <v>100.190690440761</v>
      </c>
      <c r="G872" s="207">
        <f t="shared" si="59"/>
        <v>100.190690440761</v>
      </c>
      <c r="H872" s="4">
        <v>869</v>
      </c>
      <c r="I872">
        <f t="shared" si="57"/>
        <v>-3</v>
      </c>
      <c r="N872" s="230">
        <v>21</v>
      </c>
      <c r="O872" s="103">
        <f t="shared" si="60"/>
        <v>0.248345538010312</v>
      </c>
    </row>
    <row r="873" ht="16.5" spans="2:15">
      <c r="B873" s="203">
        <v>868</v>
      </c>
      <c r="C873" s="216" t="s">
        <v>913</v>
      </c>
      <c r="D873" s="44">
        <v>10</v>
      </c>
      <c r="E873" s="205">
        <v>20</v>
      </c>
      <c r="F873" s="206">
        <f t="shared" si="58"/>
        <v>100.172919310151</v>
      </c>
      <c r="G873" s="207">
        <f t="shared" si="59"/>
        <v>100.172919310151</v>
      </c>
      <c r="H873" s="4">
        <v>870</v>
      </c>
      <c r="I873">
        <f t="shared" si="57"/>
        <v>-2</v>
      </c>
      <c r="N873" s="230">
        <v>20</v>
      </c>
      <c r="O873" s="103">
        <f t="shared" si="60"/>
        <v>0.225253794635137</v>
      </c>
    </row>
    <row r="874" ht="16.5" spans="2:15">
      <c r="B874" s="203">
        <v>869</v>
      </c>
      <c r="C874" s="216" t="s">
        <v>914</v>
      </c>
      <c r="D874" s="44">
        <v>10</v>
      </c>
      <c r="E874" s="205">
        <v>19</v>
      </c>
      <c r="F874" s="206">
        <f t="shared" si="58"/>
        <v>100.156015492918</v>
      </c>
      <c r="G874" s="207">
        <f t="shared" si="59"/>
        <v>100.156015492918</v>
      </c>
      <c r="H874" s="4">
        <v>871</v>
      </c>
      <c r="I874">
        <f t="shared" si="57"/>
        <v>-2</v>
      </c>
      <c r="N874" s="230">
        <v>19</v>
      </c>
      <c r="O874" s="103">
        <f t="shared" si="60"/>
        <v>0.203289035153034</v>
      </c>
    </row>
    <row r="875" ht="16.5" spans="2:15">
      <c r="B875" s="203">
        <v>871</v>
      </c>
      <c r="C875" s="216" t="s">
        <v>915</v>
      </c>
      <c r="D875" s="44">
        <v>10</v>
      </c>
      <c r="E875" s="205">
        <v>18</v>
      </c>
      <c r="F875" s="206">
        <f t="shared" si="58"/>
        <v>100.139978924692</v>
      </c>
      <c r="G875" s="207">
        <f t="shared" si="59"/>
        <v>100.139978924692</v>
      </c>
      <c r="H875" s="4">
        <v>872</v>
      </c>
      <c r="I875">
        <f t="shared" si="57"/>
        <v>-1</v>
      </c>
      <c r="N875" s="230">
        <v>18</v>
      </c>
      <c r="O875" s="103">
        <f t="shared" si="60"/>
        <v>0.182451175918686</v>
      </c>
    </row>
    <row r="876" ht="16.5" spans="2:15">
      <c r="B876" s="203">
        <v>873</v>
      </c>
      <c r="C876" s="216" t="s">
        <v>916</v>
      </c>
      <c r="D876" s="44">
        <v>10</v>
      </c>
      <c r="E876" s="205">
        <v>17</v>
      </c>
      <c r="F876" s="206">
        <f t="shared" si="58"/>
        <v>100.124809544408</v>
      </c>
      <c r="G876" s="207">
        <f t="shared" si="59"/>
        <v>100.124809544408</v>
      </c>
      <c r="H876" s="4">
        <v>873</v>
      </c>
      <c r="I876">
        <f t="shared" si="57"/>
        <v>0</v>
      </c>
      <c r="N876" s="230">
        <v>17</v>
      </c>
      <c r="O876" s="103">
        <f t="shared" si="60"/>
        <v>0.162740137585843</v>
      </c>
    </row>
    <row r="877" ht="16.5" spans="2:15">
      <c r="B877" s="203">
        <v>874</v>
      </c>
      <c r="C877" s="216" t="s">
        <v>917</v>
      </c>
      <c r="D877" s="44">
        <v>10</v>
      </c>
      <c r="E877" s="205">
        <v>16</v>
      </c>
      <c r="F877" s="206">
        <f t="shared" si="58"/>
        <v>100.110507294309</v>
      </c>
      <c r="G877" s="207">
        <f t="shared" si="59"/>
        <v>100.110507294309</v>
      </c>
      <c r="H877" s="4">
        <v>874</v>
      </c>
      <c r="I877">
        <f t="shared" si="57"/>
        <v>0</v>
      </c>
      <c r="N877" s="230">
        <v>16</v>
      </c>
      <c r="O877" s="103">
        <f t="shared" si="60"/>
        <v>0.144155845105729</v>
      </c>
    </row>
    <row r="878" ht="16.5" spans="2:15">
      <c r="B878" s="203">
        <v>875</v>
      </c>
      <c r="C878" s="211" t="s">
        <v>918</v>
      </c>
      <c r="D878" s="209">
        <v>10</v>
      </c>
      <c r="E878" s="205">
        <v>15</v>
      </c>
      <c r="F878" s="239">
        <f t="shared" si="58"/>
        <v>100.097072119945</v>
      </c>
      <c r="G878" s="207">
        <f t="shared" si="59"/>
        <v>100.097072119945</v>
      </c>
      <c r="H878" s="4">
        <v>875</v>
      </c>
      <c r="I878">
        <f t="shared" si="57"/>
        <v>0</v>
      </c>
      <c r="N878" s="230">
        <v>15</v>
      </c>
      <c r="O878" s="103">
        <f t="shared" si="60"/>
        <v>0.126698227725683</v>
      </c>
    </row>
    <row r="879" ht="16.5" spans="2:15">
      <c r="B879" s="203">
        <v>876</v>
      </c>
      <c r="C879" s="211" t="s">
        <v>919</v>
      </c>
      <c r="D879" s="209">
        <v>10</v>
      </c>
      <c r="E879" s="205">
        <v>14</v>
      </c>
      <c r="F879" s="239">
        <f t="shared" si="58"/>
        <v>100.084503970171</v>
      </c>
      <c r="G879" s="207">
        <f t="shared" si="59"/>
        <v>100.084503970171</v>
      </c>
      <c r="H879" s="4">
        <v>876</v>
      </c>
      <c r="I879">
        <f t="shared" si="57"/>
        <v>0</v>
      </c>
      <c r="N879" s="230">
        <v>14</v>
      </c>
      <c r="O879" s="103">
        <f t="shared" si="60"/>
        <v>0.110367218988245</v>
      </c>
    </row>
    <row r="880" ht="16.5" spans="2:15">
      <c r="B880" s="203">
        <v>877</v>
      </c>
      <c r="C880" s="216" t="s">
        <v>920</v>
      </c>
      <c r="D880" s="44">
        <v>10</v>
      </c>
      <c r="E880" s="205">
        <v>13</v>
      </c>
      <c r="F880" s="206">
        <f t="shared" si="58"/>
        <v>100.072802797146</v>
      </c>
      <c r="G880" s="207">
        <f t="shared" si="59"/>
        <v>100.072802797146</v>
      </c>
      <c r="H880" s="4">
        <v>877</v>
      </c>
      <c r="I880">
        <f t="shared" si="57"/>
        <v>0</v>
      </c>
      <c r="N880" s="230">
        <v>13</v>
      </c>
      <c r="O880" s="103">
        <f t="shared" si="60"/>
        <v>0.0951627567287687</v>
      </c>
    </row>
    <row r="881" ht="16.5" spans="2:15">
      <c r="B881" s="203">
        <v>878</v>
      </c>
      <c r="C881" s="211" t="s">
        <v>921</v>
      </c>
      <c r="D881" s="209">
        <v>10</v>
      </c>
      <c r="E881" s="205">
        <v>12</v>
      </c>
      <c r="F881" s="239">
        <f t="shared" si="58"/>
        <v>100.061968556333</v>
      </c>
      <c r="G881" s="207">
        <f t="shared" si="59"/>
        <v>100.061968556333</v>
      </c>
      <c r="H881" s="4">
        <v>878</v>
      </c>
      <c r="I881">
        <f t="shared" si="57"/>
        <v>0</v>
      </c>
      <c r="N881" s="230">
        <v>12</v>
      </c>
      <c r="O881" s="103">
        <f t="shared" si="60"/>
        <v>0.0810847830754255</v>
      </c>
    </row>
    <row r="882" ht="16.5" spans="2:15">
      <c r="B882" s="203">
        <v>879</v>
      </c>
      <c r="C882" s="216" t="s">
        <v>922</v>
      </c>
      <c r="D882" s="44">
        <v>10</v>
      </c>
      <c r="E882" s="205">
        <v>11</v>
      </c>
      <c r="F882" s="206">
        <f t="shared" si="58"/>
        <v>100.052001206496</v>
      </c>
      <c r="G882" s="207">
        <f t="shared" si="59"/>
        <v>100.052001206496</v>
      </c>
      <c r="H882" s="4">
        <v>879</v>
      </c>
      <c r="I882">
        <f t="shared" si="57"/>
        <v>0</v>
      </c>
      <c r="N882" s="230">
        <v>11</v>
      </c>
      <c r="O882" s="103">
        <f t="shared" si="60"/>
        <v>0.0681332444476084</v>
      </c>
    </row>
    <row r="883" ht="16.5" spans="2:15">
      <c r="B883" s="203">
        <v>880</v>
      </c>
      <c r="C883" s="216" t="s">
        <v>923</v>
      </c>
      <c r="D883" s="44">
        <v>10</v>
      </c>
      <c r="E883" s="205">
        <v>10</v>
      </c>
      <c r="F883" s="206">
        <f t="shared" si="58"/>
        <v>100.042900709702</v>
      </c>
      <c r="G883" s="207">
        <f t="shared" si="59"/>
        <v>100.042900709702</v>
      </c>
      <c r="H883" s="4">
        <v>880</v>
      </c>
      <c r="I883">
        <f t="shared" si="57"/>
        <v>0</v>
      </c>
      <c r="N883" s="230">
        <v>10</v>
      </c>
      <c r="O883" s="103">
        <f t="shared" si="60"/>
        <v>0.0563080915546834</v>
      </c>
    </row>
    <row r="884" ht="16.5" spans="2:15">
      <c r="B884" s="203">
        <v>881</v>
      </c>
      <c r="C884" s="216" t="s">
        <v>924</v>
      </c>
      <c r="D884" s="44">
        <v>10</v>
      </c>
      <c r="E884" s="205">
        <v>9</v>
      </c>
      <c r="F884" s="206">
        <f t="shared" si="58"/>
        <v>100.034667031319</v>
      </c>
      <c r="G884" s="207">
        <f t="shared" si="59"/>
        <v>100.034667031319</v>
      </c>
      <c r="H884" s="4">
        <v>881</v>
      </c>
      <c r="I884">
        <f t="shared" si="57"/>
        <v>0</v>
      </c>
      <c r="N884" s="230">
        <v>9</v>
      </c>
      <c r="O884" s="103">
        <f t="shared" si="60"/>
        <v>0.0456092793954213</v>
      </c>
    </row>
    <row r="885" ht="16.5" spans="2:15">
      <c r="B885" s="203">
        <v>882</v>
      </c>
      <c r="C885" s="216" t="s">
        <v>925</v>
      </c>
      <c r="D885" s="44">
        <v>1</v>
      </c>
      <c r="E885" s="205">
        <v>8</v>
      </c>
      <c r="F885" s="206">
        <f t="shared" si="58"/>
        <v>100.027300140014</v>
      </c>
      <c r="G885" s="207">
        <f t="shared" si="59"/>
        <v>100.027300140014</v>
      </c>
      <c r="H885" s="4">
        <v>882</v>
      </c>
      <c r="I885">
        <f t="shared" si="57"/>
        <v>0</v>
      </c>
      <c r="N885" s="230">
        <v>8</v>
      </c>
      <c r="O885" s="103">
        <f t="shared" si="60"/>
        <v>0.0360367672570874</v>
      </c>
    </row>
    <row r="886" ht="16.5" spans="2:15">
      <c r="B886" s="203">
        <v>883</v>
      </c>
      <c r="C886" s="216" t="s">
        <v>926</v>
      </c>
      <c r="D886" s="44">
        <v>1</v>
      </c>
      <c r="E886" s="205">
        <v>7</v>
      </c>
      <c r="F886" s="206">
        <f t="shared" si="58"/>
        <v>100.020800007755</v>
      </c>
      <c r="G886" s="207">
        <f t="shared" si="59"/>
        <v>100.020800007755</v>
      </c>
      <c r="H886" s="4">
        <v>883</v>
      </c>
      <c r="I886">
        <f t="shared" si="57"/>
        <v>0</v>
      </c>
      <c r="N886" s="230">
        <v>7</v>
      </c>
      <c r="O886" s="103">
        <f t="shared" si="60"/>
        <v>0.027590518714419</v>
      </c>
    </row>
    <row r="887" ht="16.5" spans="2:15">
      <c r="B887" s="203">
        <v>884</v>
      </c>
      <c r="C887" s="211" t="s">
        <v>927</v>
      </c>
      <c r="D887" s="209">
        <v>1</v>
      </c>
      <c r="E887" s="205">
        <v>6</v>
      </c>
      <c r="F887" s="239">
        <f t="shared" si="58"/>
        <v>100.015166609809</v>
      </c>
      <c r="G887" s="207">
        <f t="shared" si="59"/>
        <v>100.015166609809</v>
      </c>
      <c r="H887" s="4">
        <v>884</v>
      </c>
      <c r="I887">
        <f t="shared" si="57"/>
        <v>0</v>
      </c>
      <c r="N887" s="230">
        <v>6</v>
      </c>
      <c r="O887" s="103">
        <f t="shared" si="60"/>
        <v>0.0202705016290565</v>
      </c>
    </row>
    <row r="888" ht="16.5" spans="2:15">
      <c r="B888" s="203">
        <v>885</v>
      </c>
      <c r="C888" s="216" t="s">
        <v>928</v>
      </c>
      <c r="D888" s="44">
        <v>1</v>
      </c>
      <c r="E888" s="205">
        <v>5</v>
      </c>
      <c r="F888" s="206">
        <f t="shared" si="58"/>
        <v>100.010399924742</v>
      </c>
      <c r="G888" s="207">
        <f t="shared" si="59"/>
        <v>100.010399924742</v>
      </c>
      <c r="H888" s="4">
        <v>885</v>
      </c>
      <c r="I888">
        <f t="shared" si="57"/>
        <v>0</v>
      </c>
      <c r="N888" s="230">
        <v>5</v>
      </c>
      <c r="O888" s="103">
        <f t="shared" si="60"/>
        <v>0.0140766881493164</v>
      </c>
    </row>
    <row r="889" ht="16.5" spans="2:15">
      <c r="B889" s="203">
        <v>886</v>
      </c>
      <c r="C889" s="216" t="s">
        <v>929</v>
      </c>
      <c r="D889" s="44">
        <v>1</v>
      </c>
      <c r="E889" s="205">
        <v>4</v>
      </c>
      <c r="F889" s="206">
        <f t="shared" si="58"/>
        <v>100.006499934417</v>
      </c>
      <c r="G889" s="207">
        <f t="shared" si="59"/>
        <v>100.006499934417</v>
      </c>
      <c r="H889" s="4">
        <v>886</v>
      </c>
      <c r="I889">
        <f t="shared" si="57"/>
        <v>0</v>
      </c>
      <c r="N889" s="230">
        <v>4</v>
      </c>
      <c r="O889" s="103">
        <f t="shared" si="60"/>
        <v>0.00900905470894031</v>
      </c>
    </row>
    <row r="890" ht="16.5" spans="2:15">
      <c r="B890" s="203">
        <v>887</v>
      </c>
      <c r="C890" s="216" t="s">
        <v>930</v>
      </c>
      <c r="D890" s="44">
        <v>1</v>
      </c>
      <c r="E890" s="205">
        <v>3</v>
      </c>
      <c r="F890" s="206">
        <f t="shared" si="58"/>
        <v>100.003466623995</v>
      </c>
      <c r="G890" s="207">
        <f t="shared" si="59"/>
        <v>100.003466623995</v>
      </c>
      <c r="H890" s="4">
        <v>887</v>
      </c>
      <c r="I890">
        <f t="shared" si="57"/>
        <v>0</v>
      </c>
      <c r="N890" s="230">
        <v>3</v>
      </c>
      <c r="O890" s="103">
        <f t="shared" si="60"/>
        <v>0.00506758202720903</v>
      </c>
    </row>
    <row r="891" ht="16.5" spans="2:15">
      <c r="B891" s="203">
        <v>888</v>
      </c>
      <c r="C891" s="216" t="s">
        <v>931</v>
      </c>
      <c r="D891" s="44">
        <v>1</v>
      </c>
      <c r="E891" s="205">
        <v>2</v>
      </c>
      <c r="F891" s="206">
        <f t="shared" si="58"/>
        <v>100.001299981938</v>
      </c>
      <c r="G891" s="207">
        <f t="shared" si="59"/>
        <v>100.001299981938</v>
      </c>
      <c r="H891" s="4">
        <v>888</v>
      </c>
      <c r="I891">
        <f t="shared" si="57"/>
        <v>0</v>
      </c>
      <c r="N891" s="230">
        <v>2</v>
      </c>
      <c r="O891" s="103">
        <f t="shared" si="60"/>
        <v>0.00225225510848759</v>
      </c>
    </row>
    <row r="892" ht="17.25" spans="2:16">
      <c r="B892" s="212">
        <v>889</v>
      </c>
      <c r="C892" s="213" t="s">
        <v>932</v>
      </c>
      <c r="D892" s="214">
        <v>0</v>
      </c>
      <c r="E892" s="223">
        <v>1</v>
      </c>
      <c r="F892" s="224">
        <f t="shared" si="58"/>
        <v>100</v>
      </c>
      <c r="G892" s="215">
        <f t="shared" si="59"/>
        <v>100</v>
      </c>
      <c r="H892" s="4">
        <v>889</v>
      </c>
      <c r="I892">
        <f t="shared" si="57"/>
        <v>0</v>
      </c>
      <c r="N892" s="230">
        <v>1</v>
      </c>
      <c r="O892" s="103">
        <f t="shared" si="60"/>
        <v>0.000563063241543205</v>
      </c>
      <c r="P892" s="49">
        <v>100</v>
      </c>
    </row>
  </sheetData>
  <autoFilter ref="A3:J892">
    <sortState ref="A3:J892">
      <sortCondition ref="H3"/>
    </sortState>
    <extLst/>
  </autoFilter>
  <sortState ref="A2:G890">
    <sortCondition ref="B2"/>
  </sortState>
  <mergeCells count="5">
    <mergeCell ref="N1:P1"/>
    <mergeCell ref="U4:AD4"/>
    <mergeCell ref="U5:AD5"/>
    <mergeCell ref="B1:I2"/>
    <mergeCell ref="U2:AC3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42"/>
  <sheetViews>
    <sheetView workbookViewId="0">
      <selection activeCell="H22" sqref="H22"/>
    </sheetView>
  </sheetViews>
  <sheetFormatPr defaultColWidth="8.72727272727273" defaultRowHeight="14" outlineLevelCol="3"/>
  <cols>
    <col min="2" max="2" width="29.8181818181818" customWidth="1"/>
    <col min="3" max="3" width="13.3636363636364" style="4" customWidth="1"/>
  </cols>
  <sheetData>
    <row r="1" spans="2:4">
      <c r="B1" t="s">
        <v>22</v>
      </c>
      <c r="D1" t="s">
        <v>933</v>
      </c>
    </row>
    <row r="2" spans="2:4">
      <c r="B2" s="187" t="s">
        <v>35</v>
      </c>
      <c r="C2" s="188">
        <v>1</v>
      </c>
      <c r="D2">
        <v>1</v>
      </c>
    </row>
    <row r="3" spans="2:4">
      <c r="B3" s="187" t="s">
        <v>37</v>
      </c>
      <c r="C3" s="188">
        <v>1</v>
      </c>
      <c r="D3">
        <v>2</v>
      </c>
    </row>
    <row r="4" spans="2:4">
      <c r="B4" s="187" t="s">
        <v>39</v>
      </c>
      <c r="C4" s="188">
        <v>1</v>
      </c>
      <c r="D4">
        <v>3</v>
      </c>
    </row>
    <row r="5" spans="2:4">
      <c r="B5" s="187" t="s">
        <v>41</v>
      </c>
      <c r="C5" s="188">
        <v>1</v>
      </c>
      <c r="D5">
        <v>4</v>
      </c>
    </row>
    <row r="6" spans="2:4">
      <c r="B6" s="187" t="s">
        <v>43</v>
      </c>
      <c r="C6" s="188">
        <v>1</v>
      </c>
      <c r="D6">
        <v>5</v>
      </c>
    </row>
    <row r="7" spans="2:4">
      <c r="B7" s="187" t="s">
        <v>46</v>
      </c>
      <c r="C7" s="188">
        <v>2</v>
      </c>
      <c r="D7">
        <v>6</v>
      </c>
    </row>
    <row r="8" spans="2:4">
      <c r="B8" s="187" t="s">
        <v>48</v>
      </c>
      <c r="C8" s="188">
        <v>2</v>
      </c>
      <c r="D8">
        <v>7</v>
      </c>
    </row>
    <row r="9" spans="2:4">
      <c r="B9" s="187" t="s">
        <v>50</v>
      </c>
      <c r="C9" s="188">
        <v>2</v>
      </c>
      <c r="D9">
        <v>8</v>
      </c>
    </row>
    <row r="10" spans="2:4">
      <c r="B10" s="187" t="s">
        <v>51</v>
      </c>
      <c r="C10" s="188">
        <v>2</v>
      </c>
      <c r="D10">
        <v>9</v>
      </c>
    </row>
    <row r="11" spans="2:4">
      <c r="B11" t="s">
        <v>52</v>
      </c>
      <c r="C11" s="4">
        <v>2</v>
      </c>
      <c r="D11">
        <v>10</v>
      </c>
    </row>
    <row r="12" spans="2:4">
      <c r="B12" t="s">
        <v>53</v>
      </c>
      <c r="C12" s="4">
        <v>2</v>
      </c>
      <c r="D12">
        <v>11</v>
      </c>
    </row>
    <row r="13" spans="2:4">
      <c r="B13" s="187" t="s">
        <v>54</v>
      </c>
      <c r="C13" s="188">
        <v>2.5</v>
      </c>
      <c r="D13">
        <v>12</v>
      </c>
    </row>
    <row r="14" spans="2:4">
      <c r="B14" s="187" t="s">
        <v>55</v>
      </c>
      <c r="C14" s="188">
        <v>2.5</v>
      </c>
      <c r="D14">
        <v>13</v>
      </c>
    </row>
    <row r="15" spans="2:4">
      <c r="B15" t="s">
        <v>56</v>
      </c>
      <c r="C15" s="4">
        <v>2.5</v>
      </c>
      <c r="D15">
        <v>14</v>
      </c>
    </row>
    <row r="16" spans="2:4">
      <c r="B16" s="187" t="s">
        <v>57</v>
      </c>
      <c r="C16" s="188">
        <v>3</v>
      </c>
      <c r="D16">
        <v>15</v>
      </c>
    </row>
    <row r="17" spans="2:4">
      <c r="B17" s="187" t="s">
        <v>58</v>
      </c>
      <c r="C17" s="188">
        <v>3</v>
      </c>
      <c r="D17">
        <v>16</v>
      </c>
    </row>
    <row r="18" spans="2:4">
      <c r="B18" s="187" t="s">
        <v>59</v>
      </c>
      <c r="C18" s="188">
        <v>3</v>
      </c>
      <c r="D18">
        <v>17</v>
      </c>
    </row>
    <row r="19" spans="2:4">
      <c r="B19" s="187" t="s">
        <v>60</v>
      </c>
      <c r="C19" s="188">
        <v>3</v>
      </c>
      <c r="D19">
        <v>18</v>
      </c>
    </row>
    <row r="20" spans="2:4">
      <c r="B20" s="187" t="s">
        <v>61</v>
      </c>
      <c r="C20" s="188">
        <v>3</v>
      </c>
      <c r="D20">
        <v>19</v>
      </c>
    </row>
    <row r="21" spans="2:4">
      <c r="B21" s="187" t="s">
        <v>62</v>
      </c>
      <c r="C21" s="188">
        <v>3</v>
      </c>
      <c r="D21">
        <v>20</v>
      </c>
    </row>
    <row r="22" spans="2:4">
      <c r="B22" s="187" t="s">
        <v>63</v>
      </c>
      <c r="C22" s="188">
        <v>3</v>
      </c>
      <c r="D22">
        <v>21</v>
      </c>
    </row>
    <row r="23" spans="2:4">
      <c r="B23" t="s">
        <v>64</v>
      </c>
      <c r="C23" s="4">
        <v>3</v>
      </c>
      <c r="D23">
        <v>22</v>
      </c>
    </row>
    <row r="24" spans="2:4">
      <c r="B24" t="s">
        <v>65</v>
      </c>
      <c r="C24" s="4">
        <v>3</v>
      </c>
      <c r="D24">
        <v>23</v>
      </c>
    </row>
    <row r="25" spans="2:4">
      <c r="B25" s="187" t="s">
        <v>66</v>
      </c>
      <c r="C25" s="188">
        <v>3.5</v>
      </c>
      <c r="D25">
        <v>24</v>
      </c>
    </row>
    <row r="26" spans="2:4">
      <c r="B26" s="187" t="s">
        <v>67</v>
      </c>
      <c r="C26" s="188">
        <v>4</v>
      </c>
      <c r="D26">
        <v>25</v>
      </c>
    </row>
    <row r="27" spans="2:4">
      <c r="B27" s="187" t="s">
        <v>68</v>
      </c>
      <c r="C27" s="188">
        <v>4</v>
      </c>
      <c r="D27">
        <v>26</v>
      </c>
    </row>
    <row r="28" spans="2:4">
      <c r="B28" s="187" t="s">
        <v>69</v>
      </c>
      <c r="C28" s="188">
        <v>4</v>
      </c>
      <c r="D28">
        <v>27</v>
      </c>
    </row>
    <row r="29" spans="2:4">
      <c r="B29" s="187" t="s">
        <v>70</v>
      </c>
      <c r="C29" s="188">
        <v>4</v>
      </c>
      <c r="D29">
        <v>28</v>
      </c>
    </row>
    <row r="30" spans="2:4">
      <c r="B30" s="187" t="s">
        <v>71</v>
      </c>
      <c r="C30" s="188">
        <v>4</v>
      </c>
      <c r="D30">
        <v>29</v>
      </c>
    </row>
    <row r="31" spans="2:4">
      <c r="B31" s="187" t="s">
        <v>72</v>
      </c>
      <c r="C31" s="188">
        <v>4</v>
      </c>
      <c r="D31">
        <v>30</v>
      </c>
    </row>
    <row r="32" spans="2:4">
      <c r="B32" t="s">
        <v>73</v>
      </c>
      <c r="C32" s="4">
        <v>4</v>
      </c>
      <c r="D32">
        <v>31</v>
      </c>
    </row>
    <row r="33" spans="2:4">
      <c r="B33" t="s">
        <v>74</v>
      </c>
      <c r="C33" s="4">
        <v>4</v>
      </c>
      <c r="D33">
        <v>32</v>
      </c>
    </row>
    <row r="34" spans="2:4">
      <c r="B34" s="187" t="s">
        <v>75</v>
      </c>
      <c r="C34" s="188">
        <v>4.5</v>
      </c>
      <c r="D34">
        <v>33</v>
      </c>
    </row>
    <row r="35" spans="2:4">
      <c r="B35" t="s">
        <v>76</v>
      </c>
      <c r="C35" s="4">
        <v>4.5</v>
      </c>
      <c r="D35">
        <v>34</v>
      </c>
    </row>
    <row r="36" spans="2:4">
      <c r="B36" t="s">
        <v>77</v>
      </c>
      <c r="C36" s="4">
        <v>4.5</v>
      </c>
      <c r="D36">
        <v>35</v>
      </c>
    </row>
    <row r="37" spans="2:4">
      <c r="B37" t="s">
        <v>78</v>
      </c>
      <c r="C37" s="4">
        <v>4.5</v>
      </c>
      <c r="D37">
        <v>36</v>
      </c>
    </row>
    <row r="38" spans="2:4">
      <c r="B38" s="187" t="s">
        <v>79</v>
      </c>
      <c r="C38" s="188">
        <v>5</v>
      </c>
      <c r="D38">
        <v>37</v>
      </c>
    </row>
    <row r="39" spans="2:4">
      <c r="B39" s="187" t="s">
        <v>80</v>
      </c>
      <c r="C39" s="188">
        <v>5</v>
      </c>
      <c r="D39">
        <v>38</v>
      </c>
    </row>
    <row r="40" spans="2:4">
      <c r="B40" s="187" t="s">
        <v>81</v>
      </c>
      <c r="C40" s="188">
        <v>5</v>
      </c>
      <c r="D40">
        <v>39</v>
      </c>
    </row>
    <row r="41" spans="2:4">
      <c r="B41" s="187" t="s">
        <v>82</v>
      </c>
      <c r="C41" s="188">
        <v>5</v>
      </c>
      <c r="D41">
        <v>40</v>
      </c>
    </row>
    <row r="42" spans="2:4">
      <c r="B42" s="187" t="s">
        <v>83</v>
      </c>
      <c r="C42" s="188">
        <v>5</v>
      </c>
      <c r="D42">
        <v>41</v>
      </c>
    </row>
  </sheetData>
  <autoFilter ref="B1:D42">
    <sortState ref="B1:D42">
      <sortCondition ref="C1"/>
    </sortState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92"/>
  <sheetViews>
    <sheetView topLeftCell="A12" workbookViewId="0">
      <selection activeCell="G48" sqref="G48"/>
    </sheetView>
  </sheetViews>
  <sheetFormatPr defaultColWidth="8.72727272727273" defaultRowHeight="14"/>
  <cols>
    <col min="1" max="1" width="24" style="120" customWidth="1"/>
    <col min="2" max="2" width="13.3636363636364" style="120" customWidth="1"/>
    <col min="3" max="3" width="10.0909090909091" style="41" customWidth="1"/>
    <col min="4" max="4" width="25.2727272727273" style="41" customWidth="1"/>
    <col min="5" max="5" width="13.6363636363636" style="41" customWidth="1"/>
    <col min="6" max="6" width="9.18181818181818" style="41" customWidth="1"/>
    <col min="7" max="7" width="11.8181818181818" style="121" customWidth="1"/>
    <col min="8" max="8" width="20.8181818181818" style="41" customWidth="1"/>
    <col min="9" max="9" width="15.9090909090909" style="41" customWidth="1"/>
    <col min="10" max="10" width="44.0909090909091" style="184" customWidth="1"/>
    <col min="11" max="16384" width="8.72727272727273" style="41"/>
  </cols>
  <sheetData>
    <row r="1" ht="31.25" spans="1:9">
      <c r="A1" s="122" t="s">
        <v>934</v>
      </c>
      <c r="B1" s="123"/>
      <c r="C1" s="123"/>
      <c r="D1" s="123"/>
      <c r="E1" s="123"/>
      <c r="F1" s="124"/>
      <c r="G1" s="125" t="s">
        <v>935</v>
      </c>
      <c r="H1" s="126"/>
      <c r="I1" s="126"/>
    </row>
    <row r="2" ht="16.5" spans="1:9">
      <c r="A2" s="127" t="s">
        <v>936</v>
      </c>
      <c r="B2" s="128"/>
      <c r="C2" s="7" t="s">
        <v>937</v>
      </c>
      <c r="D2" s="8"/>
      <c r="E2" s="129"/>
      <c r="F2" s="130" t="s">
        <v>938</v>
      </c>
      <c r="G2" s="9" t="s">
        <v>939</v>
      </c>
      <c r="H2" s="10" t="s">
        <v>940</v>
      </c>
      <c r="I2" s="185" t="s">
        <v>941</v>
      </c>
    </row>
    <row r="3" ht="17.25" spans="1:9">
      <c r="A3" s="131" t="s">
        <v>27</v>
      </c>
      <c r="B3" s="132" t="s">
        <v>942</v>
      </c>
      <c r="C3" s="12" t="s">
        <v>943</v>
      </c>
      <c r="D3" s="13" t="s">
        <v>27</v>
      </c>
      <c r="E3" s="133" t="s">
        <v>942</v>
      </c>
      <c r="F3" s="134"/>
      <c r="G3" s="14"/>
      <c r="H3" s="15"/>
      <c r="I3" s="151"/>
    </row>
    <row r="4" ht="16.5" spans="1:9">
      <c r="A4" s="135" t="s">
        <v>944</v>
      </c>
      <c r="B4" s="136">
        <v>1</v>
      </c>
      <c r="C4" s="17">
        <v>1</v>
      </c>
      <c r="D4" s="18" t="s">
        <v>944</v>
      </c>
      <c r="E4" s="137">
        <f>VLOOKUP(D:D,A:B,2,0)</f>
        <v>1</v>
      </c>
      <c r="F4" s="138">
        <f>E4-C4</f>
        <v>0</v>
      </c>
      <c r="G4" s="36">
        <v>0.057</v>
      </c>
      <c r="H4" s="20">
        <f>VLOOKUP(D4,offer数据基础表!A:D,4,0)</f>
        <v>28</v>
      </c>
      <c r="I4" s="137"/>
    </row>
    <row r="5" ht="16.5" spans="1:9">
      <c r="A5" s="139" t="s">
        <v>945</v>
      </c>
      <c r="B5" s="140">
        <v>2</v>
      </c>
      <c r="C5" s="24">
        <v>2</v>
      </c>
      <c r="D5" s="25" t="s">
        <v>945</v>
      </c>
      <c r="E5" s="141">
        <f t="shared" ref="E5:E68" si="0">VLOOKUP(D:D,A:B,2,0)</f>
        <v>2</v>
      </c>
      <c r="F5" s="142">
        <f t="shared" ref="F5:F68" si="1">E5-C5</f>
        <v>0</v>
      </c>
      <c r="G5" s="29">
        <v>0.047</v>
      </c>
      <c r="H5" s="27">
        <f>VLOOKUP(D5,offer数据基础表!A:D,4,0)</f>
        <v>37</v>
      </c>
      <c r="I5" s="141"/>
    </row>
    <row r="6" ht="16.5" spans="1:9">
      <c r="A6" s="139" t="s">
        <v>946</v>
      </c>
      <c r="B6" s="140">
        <v>3</v>
      </c>
      <c r="C6" s="24">
        <v>3</v>
      </c>
      <c r="D6" s="25" t="s">
        <v>946</v>
      </c>
      <c r="E6" s="141">
        <f t="shared" si="0"/>
        <v>3</v>
      </c>
      <c r="F6" s="142">
        <f t="shared" si="1"/>
        <v>0</v>
      </c>
      <c r="G6" s="29">
        <v>0.034</v>
      </c>
      <c r="H6" s="27">
        <f>VLOOKUP(D6,offer数据基础表!A:D,4,0)</f>
        <v>31</v>
      </c>
      <c r="I6" s="141"/>
    </row>
    <row r="7" ht="16.5" spans="1:9">
      <c r="A7" s="139" t="s">
        <v>947</v>
      </c>
      <c r="B7" s="140">
        <v>4</v>
      </c>
      <c r="C7" s="24">
        <v>4</v>
      </c>
      <c r="D7" s="25" t="s">
        <v>947</v>
      </c>
      <c r="E7" s="141">
        <f t="shared" si="0"/>
        <v>4</v>
      </c>
      <c r="F7" s="142">
        <f t="shared" si="1"/>
        <v>0</v>
      </c>
      <c r="G7" s="29">
        <v>0.044</v>
      </c>
      <c r="H7" s="27">
        <f>VLOOKUP(D7,offer数据基础表!A:D,4,0)</f>
        <v>47</v>
      </c>
      <c r="I7" s="141"/>
    </row>
    <row r="8" ht="16.5" spans="1:9">
      <c r="A8" s="139" t="s">
        <v>948</v>
      </c>
      <c r="B8" s="140">
        <v>5</v>
      </c>
      <c r="C8" s="24">
        <v>5</v>
      </c>
      <c r="D8" s="25" t="s">
        <v>948</v>
      </c>
      <c r="E8" s="141">
        <f t="shared" si="0"/>
        <v>5</v>
      </c>
      <c r="F8" s="142">
        <f t="shared" si="1"/>
        <v>0</v>
      </c>
      <c r="G8" s="30">
        <v>0.037</v>
      </c>
      <c r="H8" s="27">
        <f>VLOOKUP(D8,offer数据基础表!A:D,4,0)</f>
        <v>51</v>
      </c>
      <c r="I8" s="141"/>
    </row>
    <row r="9" ht="16.5" spans="1:9">
      <c r="A9" s="143" t="s">
        <v>949</v>
      </c>
      <c r="B9" s="140">
        <v>6</v>
      </c>
      <c r="C9" s="24">
        <v>6</v>
      </c>
      <c r="D9" s="31" t="s">
        <v>949</v>
      </c>
      <c r="E9" s="141">
        <f t="shared" si="0"/>
        <v>6</v>
      </c>
      <c r="F9" s="144">
        <f t="shared" si="1"/>
        <v>0</v>
      </c>
      <c r="G9" s="29">
        <v>0.058</v>
      </c>
      <c r="H9" s="27">
        <f>VLOOKUP(D9,offer数据基础表!A:D,4,0)</f>
        <v>73</v>
      </c>
      <c r="I9" s="141"/>
    </row>
    <row r="10" ht="16.5" spans="1:9">
      <c r="A10" s="143" t="s">
        <v>950</v>
      </c>
      <c r="B10" s="140">
        <v>7</v>
      </c>
      <c r="C10" s="24">
        <v>7</v>
      </c>
      <c r="D10" s="32" t="s">
        <v>951</v>
      </c>
      <c r="E10" s="141">
        <f t="shared" si="0"/>
        <v>49</v>
      </c>
      <c r="F10" s="145">
        <f t="shared" si="1"/>
        <v>42</v>
      </c>
      <c r="G10" s="29">
        <v>0.098</v>
      </c>
      <c r="H10" s="27">
        <f>VLOOKUP(D10,offer数据基础表!A:D,4,0)</f>
        <v>23</v>
      </c>
      <c r="I10" s="141"/>
    </row>
    <row r="11" ht="16.5" spans="1:9">
      <c r="A11" s="143" t="s">
        <v>952</v>
      </c>
      <c r="B11" s="140">
        <v>8</v>
      </c>
      <c r="C11" s="24">
        <v>8</v>
      </c>
      <c r="D11" s="32" t="s">
        <v>953</v>
      </c>
      <c r="E11" s="141">
        <f t="shared" si="0"/>
        <v>50</v>
      </c>
      <c r="F11" s="145">
        <f t="shared" si="1"/>
        <v>42</v>
      </c>
      <c r="G11" s="29">
        <v>0.09</v>
      </c>
      <c r="H11" s="27">
        <f>VLOOKUP(D11,offer数据基础表!A:D,4,0)</f>
        <v>22</v>
      </c>
      <c r="I11" s="141"/>
    </row>
    <row r="12" ht="16.5" spans="1:9">
      <c r="A12" s="143" t="s">
        <v>954</v>
      </c>
      <c r="B12" s="140">
        <v>9</v>
      </c>
      <c r="C12" s="24">
        <v>9</v>
      </c>
      <c r="D12" s="31" t="s">
        <v>950</v>
      </c>
      <c r="E12" s="141">
        <f t="shared" si="0"/>
        <v>7</v>
      </c>
      <c r="F12" s="144">
        <f t="shared" si="1"/>
        <v>-2</v>
      </c>
      <c r="G12" s="30">
        <v>0.039</v>
      </c>
      <c r="H12" s="27">
        <f>VLOOKUP(D12,offer数据基础表!A:D,4,0)</f>
        <v>9</v>
      </c>
      <c r="I12" s="141"/>
    </row>
    <row r="13" ht="16.5" spans="1:9">
      <c r="A13" s="143" t="s">
        <v>955</v>
      </c>
      <c r="B13" s="140">
        <v>10</v>
      </c>
      <c r="C13" s="24">
        <v>10</v>
      </c>
      <c r="D13" s="31" t="s">
        <v>952</v>
      </c>
      <c r="E13" s="141">
        <f t="shared" si="0"/>
        <v>8</v>
      </c>
      <c r="F13" s="144">
        <f t="shared" si="1"/>
        <v>-2</v>
      </c>
      <c r="G13" s="29">
        <v>0.052</v>
      </c>
      <c r="H13" s="27">
        <f>VLOOKUP(D13,offer数据基础表!A:D,4,0)</f>
        <v>73</v>
      </c>
      <c r="I13" s="141"/>
    </row>
    <row r="14" ht="16.5" spans="1:9">
      <c r="A14" s="143" t="s">
        <v>956</v>
      </c>
      <c r="B14" s="140">
        <v>11</v>
      </c>
      <c r="C14" s="24">
        <v>11</v>
      </c>
      <c r="D14" s="32" t="s">
        <v>957</v>
      </c>
      <c r="E14" s="141">
        <f t="shared" si="0"/>
        <v>43</v>
      </c>
      <c r="F14" s="145">
        <f t="shared" si="1"/>
        <v>32</v>
      </c>
      <c r="G14" s="29">
        <v>0.07</v>
      </c>
      <c r="H14" s="27">
        <f>VLOOKUP(D14,offer数据基础表!A:D,4,0)</f>
        <v>44</v>
      </c>
      <c r="I14" s="141"/>
    </row>
    <row r="15" ht="16.5" spans="1:9">
      <c r="A15" s="143" t="s">
        <v>958</v>
      </c>
      <c r="B15" s="140">
        <v>12</v>
      </c>
      <c r="C15" s="24">
        <v>12</v>
      </c>
      <c r="D15" s="32" t="s">
        <v>959</v>
      </c>
      <c r="E15" s="141">
        <f t="shared" si="0"/>
        <v>91</v>
      </c>
      <c r="F15" s="145">
        <f t="shared" si="1"/>
        <v>79</v>
      </c>
      <c r="G15" s="29">
        <v>0.08</v>
      </c>
      <c r="H15" s="27">
        <f>VLOOKUP(D15,offer数据基础表!A:D,4,0)</f>
        <v>5</v>
      </c>
      <c r="I15" s="141"/>
    </row>
    <row r="16" ht="16.5" spans="1:9">
      <c r="A16" s="143" t="s">
        <v>960</v>
      </c>
      <c r="B16" s="140">
        <v>13</v>
      </c>
      <c r="C16" s="24">
        <v>13</v>
      </c>
      <c r="D16" s="31" t="s">
        <v>954</v>
      </c>
      <c r="E16" s="141">
        <f t="shared" si="0"/>
        <v>9</v>
      </c>
      <c r="F16" s="145">
        <f t="shared" si="1"/>
        <v>-4</v>
      </c>
      <c r="G16" s="29">
        <v>0.039</v>
      </c>
      <c r="H16" s="27">
        <f>VLOOKUP(D16,offer数据基础表!A:D,4,0)</f>
        <v>63</v>
      </c>
      <c r="I16" s="141"/>
    </row>
    <row r="17" ht="16.5" spans="1:9">
      <c r="A17" s="146" t="s">
        <v>961</v>
      </c>
      <c r="B17" s="140">
        <v>14</v>
      </c>
      <c r="C17" s="24">
        <v>14</v>
      </c>
      <c r="D17" s="32" t="s">
        <v>962</v>
      </c>
      <c r="E17" s="141">
        <f t="shared" si="0"/>
        <v>94</v>
      </c>
      <c r="F17" s="145">
        <f t="shared" si="1"/>
        <v>80</v>
      </c>
      <c r="G17" s="30">
        <v>0.104</v>
      </c>
      <c r="H17" s="27">
        <f>VLOOKUP(D17,offer数据基础表!A:D,4,0)</f>
        <v>14</v>
      </c>
      <c r="I17" s="141"/>
    </row>
    <row r="18" ht="16.5" spans="1:9">
      <c r="A18" s="143" t="s">
        <v>963</v>
      </c>
      <c r="B18" s="140">
        <v>15</v>
      </c>
      <c r="C18" s="24">
        <v>15</v>
      </c>
      <c r="D18" s="32" t="s">
        <v>964</v>
      </c>
      <c r="E18" s="141">
        <f t="shared" si="0"/>
        <v>92</v>
      </c>
      <c r="F18" s="144">
        <f t="shared" si="1"/>
        <v>77</v>
      </c>
      <c r="G18" s="30">
        <v>0.07</v>
      </c>
      <c r="H18" s="27">
        <f>VLOOKUP(D18,offer数据基础表!A:D,4,0)</f>
        <v>14</v>
      </c>
      <c r="I18" s="141"/>
    </row>
    <row r="19" ht="16.5" spans="1:9">
      <c r="A19" s="143" t="s">
        <v>965</v>
      </c>
      <c r="B19" s="140">
        <v>16</v>
      </c>
      <c r="C19" s="24">
        <v>16</v>
      </c>
      <c r="D19" s="31" t="s">
        <v>958</v>
      </c>
      <c r="E19" s="141">
        <f t="shared" si="0"/>
        <v>12</v>
      </c>
      <c r="F19" s="147">
        <f t="shared" si="1"/>
        <v>-4</v>
      </c>
      <c r="G19" s="29">
        <v>0.06</v>
      </c>
      <c r="H19" s="27">
        <f>VLOOKUP(D19,offer数据基础表!A:D,4,0)</f>
        <v>86</v>
      </c>
      <c r="I19" s="141"/>
    </row>
    <row r="20" ht="16.5" spans="1:9">
      <c r="A20" s="143" t="s">
        <v>966</v>
      </c>
      <c r="B20" s="140">
        <v>17</v>
      </c>
      <c r="C20" s="24">
        <v>17</v>
      </c>
      <c r="D20" s="31" t="s">
        <v>960</v>
      </c>
      <c r="E20" s="141">
        <f t="shared" si="0"/>
        <v>13</v>
      </c>
      <c r="F20" s="147">
        <f t="shared" si="1"/>
        <v>-4</v>
      </c>
      <c r="G20" s="29">
        <v>0.07</v>
      </c>
      <c r="H20" s="27">
        <f>VLOOKUP(D20,offer数据基础表!A:D,4,0)</f>
        <v>70</v>
      </c>
      <c r="I20" s="141"/>
    </row>
    <row r="21" ht="16.5" spans="1:9">
      <c r="A21" s="143" t="s">
        <v>967</v>
      </c>
      <c r="B21" s="140">
        <v>18</v>
      </c>
      <c r="C21" s="24">
        <v>18</v>
      </c>
      <c r="D21" s="31" t="s">
        <v>955</v>
      </c>
      <c r="E21" s="141">
        <f t="shared" si="0"/>
        <v>10</v>
      </c>
      <c r="F21" s="147">
        <f t="shared" si="1"/>
        <v>-8</v>
      </c>
      <c r="G21" s="29">
        <v>0.175</v>
      </c>
      <c r="H21" s="27">
        <f>VLOOKUP(D21,offer数据基础表!A:D,4,0)</f>
        <v>220</v>
      </c>
      <c r="I21" s="141"/>
    </row>
    <row r="22" ht="16.5" spans="1:9">
      <c r="A22" s="143" t="s">
        <v>968</v>
      </c>
      <c r="B22" s="140">
        <v>19</v>
      </c>
      <c r="C22" s="24">
        <v>19</v>
      </c>
      <c r="D22" s="31" t="s">
        <v>956</v>
      </c>
      <c r="E22" s="141">
        <f t="shared" si="0"/>
        <v>11</v>
      </c>
      <c r="F22" s="147">
        <f t="shared" si="1"/>
        <v>-8</v>
      </c>
      <c r="G22" s="29">
        <v>0.21</v>
      </c>
      <c r="H22" s="27">
        <f>VLOOKUP(D22,offer数据基础表!A:D,4,0)</f>
        <v>263</v>
      </c>
      <c r="I22" s="141"/>
    </row>
    <row r="23" ht="16.5" spans="1:9">
      <c r="A23" s="143" t="s">
        <v>969</v>
      </c>
      <c r="B23" s="140">
        <v>20</v>
      </c>
      <c r="C23" s="24">
        <v>20</v>
      </c>
      <c r="D23" s="31" t="s">
        <v>963</v>
      </c>
      <c r="E23" s="141">
        <f t="shared" si="0"/>
        <v>15</v>
      </c>
      <c r="F23" s="147">
        <f t="shared" si="1"/>
        <v>-5</v>
      </c>
      <c r="G23" s="29">
        <v>0.05</v>
      </c>
      <c r="H23" s="27">
        <f>VLOOKUP(D23,offer数据基础表!A:D,4,0)</f>
        <v>76</v>
      </c>
      <c r="I23" s="141"/>
    </row>
    <row r="24" ht="16.5" spans="1:9">
      <c r="A24" s="143" t="s">
        <v>970</v>
      </c>
      <c r="B24" s="140">
        <v>21</v>
      </c>
      <c r="C24" s="24">
        <v>21</v>
      </c>
      <c r="D24" s="31" t="s">
        <v>965</v>
      </c>
      <c r="E24" s="141">
        <f t="shared" si="0"/>
        <v>16</v>
      </c>
      <c r="F24" s="147">
        <f t="shared" si="1"/>
        <v>-5</v>
      </c>
      <c r="G24" s="30">
        <v>0.072</v>
      </c>
      <c r="H24" s="27">
        <f>VLOOKUP(D24,offer数据基础表!A:D,4,0)</f>
        <v>135</v>
      </c>
      <c r="I24" s="141"/>
    </row>
    <row r="25" ht="16.5" spans="1:9">
      <c r="A25" s="143" t="s">
        <v>971</v>
      </c>
      <c r="B25" s="140">
        <v>22</v>
      </c>
      <c r="C25" s="24">
        <v>22</v>
      </c>
      <c r="D25" s="31" t="s">
        <v>966</v>
      </c>
      <c r="E25" s="141">
        <f t="shared" si="0"/>
        <v>17</v>
      </c>
      <c r="F25" s="147">
        <f t="shared" si="1"/>
        <v>-5</v>
      </c>
      <c r="G25" s="29">
        <v>0.06</v>
      </c>
      <c r="H25" s="27">
        <f>VLOOKUP(D25,offer数据基础表!A:D,4,0)</f>
        <v>20</v>
      </c>
      <c r="I25" s="141"/>
    </row>
    <row r="26" ht="16.5" spans="1:9">
      <c r="A26" s="143" t="s">
        <v>972</v>
      </c>
      <c r="B26" s="140">
        <v>23</v>
      </c>
      <c r="C26" s="24">
        <v>23</v>
      </c>
      <c r="D26" s="31" t="s">
        <v>967</v>
      </c>
      <c r="E26" s="141">
        <f t="shared" si="0"/>
        <v>18</v>
      </c>
      <c r="F26" s="147">
        <f t="shared" si="1"/>
        <v>-5</v>
      </c>
      <c r="G26" s="29">
        <v>0.056</v>
      </c>
      <c r="H26" s="27">
        <f>VLOOKUP(D26,offer数据基础表!A:D,4,0)</f>
        <v>119</v>
      </c>
      <c r="I26" s="141"/>
    </row>
    <row r="27" ht="16.5" spans="1:9">
      <c r="A27" s="143" t="s">
        <v>973</v>
      </c>
      <c r="B27" s="140">
        <v>24</v>
      </c>
      <c r="C27" s="24">
        <v>24</v>
      </c>
      <c r="D27" s="33" t="s">
        <v>974</v>
      </c>
      <c r="E27" s="141">
        <f t="shared" si="0"/>
        <v>75</v>
      </c>
      <c r="F27" s="147">
        <f t="shared" si="1"/>
        <v>51</v>
      </c>
      <c r="G27" s="29">
        <v>0.11</v>
      </c>
      <c r="H27" s="27">
        <f>VLOOKUP(D27,offer数据基础表!A:D,4,0)</f>
        <v>56</v>
      </c>
      <c r="I27" s="141"/>
    </row>
    <row r="28" ht="16.5" spans="1:9">
      <c r="A28" s="143" t="s">
        <v>975</v>
      </c>
      <c r="B28" s="140">
        <v>25</v>
      </c>
      <c r="C28" s="24">
        <v>25</v>
      </c>
      <c r="D28" s="33" t="s">
        <v>976</v>
      </c>
      <c r="E28" s="141">
        <f t="shared" si="0"/>
        <v>93</v>
      </c>
      <c r="F28" s="147">
        <f t="shared" si="1"/>
        <v>68</v>
      </c>
      <c r="G28" s="29">
        <v>0.218</v>
      </c>
      <c r="H28" s="27">
        <f>VLOOKUP(D28,offer数据基础表!A:D,4,0)</f>
        <v>43</v>
      </c>
      <c r="I28" s="141"/>
    </row>
    <row r="29" ht="16.5" spans="1:9">
      <c r="A29" s="143" t="s">
        <v>977</v>
      </c>
      <c r="B29" s="140">
        <v>26</v>
      </c>
      <c r="C29" s="24">
        <v>26</v>
      </c>
      <c r="D29" s="31" t="s">
        <v>968</v>
      </c>
      <c r="E29" s="141">
        <f t="shared" si="0"/>
        <v>19</v>
      </c>
      <c r="F29" s="147">
        <f t="shared" si="1"/>
        <v>-7</v>
      </c>
      <c r="G29" s="29">
        <v>0.079</v>
      </c>
      <c r="H29" s="27">
        <f>VLOOKUP(D29,offer数据基础表!A:D,4,0)</f>
        <v>118</v>
      </c>
      <c r="I29" s="141"/>
    </row>
    <row r="30" ht="16.5" spans="1:9">
      <c r="A30" s="143" t="s">
        <v>978</v>
      </c>
      <c r="B30" s="140">
        <v>27</v>
      </c>
      <c r="C30" s="24">
        <v>27</v>
      </c>
      <c r="D30" s="33" t="s">
        <v>979</v>
      </c>
      <c r="E30" s="141">
        <f t="shared" si="0"/>
        <v>121</v>
      </c>
      <c r="F30" s="147">
        <f t="shared" si="1"/>
        <v>94</v>
      </c>
      <c r="G30" s="29">
        <v>0.174</v>
      </c>
      <c r="H30" s="27">
        <f>VLOOKUP(D30,offer数据基础表!A:D,4,0)</f>
        <v>10</v>
      </c>
      <c r="I30" s="141"/>
    </row>
    <row r="31" ht="16.5" spans="1:9">
      <c r="A31" s="143" t="s">
        <v>980</v>
      </c>
      <c r="B31" s="140">
        <v>28</v>
      </c>
      <c r="C31" s="24">
        <v>28</v>
      </c>
      <c r="D31" s="33" t="s">
        <v>981</v>
      </c>
      <c r="E31" s="141">
        <f t="shared" si="0"/>
        <v>125</v>
      </c>
      <c r="F31" s="147">
        <f t="shared" si="1"/>
        <v>97</v>
      </c>
      <c r="G31" s="29">
        <v>0.08</v>
      </c>
      <c r="H31" s="27">
        <f>VLOOKUP(D31,offer数据基础表!A:D,4,0)</f>
        <v>21</v>
      </c>
      <c r="I31" s="141"/>
    </row>
    <row r="32" ht="16.5" spans="1:9">
      <c r="A32" s="143" t="s">
        <v>982</v>
      </c>
      <c r="B32" s="140">
        <v>29</v>
      </c>
      <c r="C32" s="24">
        <v>29</v>
      </c>
      <c r="D32" s="33" t="s">
        <v>983</v>
      </c>
      <c r="E32" s="141">
        <f t="shared" si="0"/>
        <v>127</v>
      </c>
      <c r="F32" s="147">
        <f t="shared" si="1"/>
        <v>98</v>
      </c>
      <c r="G32" s="29">
        <v>0.127</v>
      </c>
      <c r="H32" s="27">
        <f>VLOOKUP(D32,offer数据基础表!A:D,4,0)</f>
        <v>22</v>
      </c>
      <c r="I32" s="141"/>
    </row>
    <row r="33" ht="16.5" spans="1:9">
      <c r="A33" s="143" t="s">
        <v>984</v>
      </c>
      <c r="B33" s="140">
        <v>30</v>
      </c>
      <c r="C33" s="24">
        <v>30</v>
      </c>
      <c r="D33" s="33" t="s">
        <v>985</v>
      </c>
      <c r="E33" s="141">
        <f t="shared" si="0"/>
        <v>129</v>
      </c>
      <c r="F33" s="147">
        <f t="shared" si="1"/>
        <v>99</v>
      </c>
      <c r="G33" s="29">
        <v>0.112</v>
      </c>
      <c r="H33" s="27">
        <f>VLOOKUP(D33,offer数据基础表!A:D,4,0)</f>
        <v>25</v>
      </c>
      <c r="I33" s="141"/>
    </row>
    <row r="34" ht="16.5" spans="1:9">
      <c r="A34" s="143" t="s">
        <v>986</v>
      </c>
      <c r="B34" s="140">
        <v>31</v>
      </c>
      <c r="C34" s="24">
        <v>31</v>
      </c>
      <c r="D34" s="31" t="s">
        <v>969</v>
      </c>
      <c r="E34" s="141">
        <f t="shared" si="0"/>
        <v>20</v>
      </c>
      <c r="F34" s="147">
        <f t="shared" si="1"/>
        <v>-11</v>
      </c>
      <c r="G34" s="29">
        <v>0.097</v>
      </c>
      <c r="H34" s="27">
        <f>VLOOKUP(D34,offer数据基础表!A:D,4,0)</f>
        <v>164</v>
      </c>
      <c r="I34" s="141"/>
    </row>
    <row r="35" ht="16.5" spans="1:9">
      <c r="A35" s="143" t="s">
        <v>987</v>
      </c>
      <c r="B35" s="140">
        <v>32</v>
      </c>
      <c r="C35" s="24">
        <v>32</v>
      </c>
      <c r="D35" s="31" t="s">
        <v>970</v>
      </c>
      <c r="E35" s="141">
        <f t="shared" si="0"/>
        <v>21</v>
      </c>
      <c r="F35" s="147">
        <f t="shared" si="1"/>
        <v>-11</v>
      </c>
      <c r="G35" s="29">
        <v>0.119</v>
      </c>
      <c r="H35" s="27">
        <f>VLOOKUP(D35,offer数据基础表!A:D,4,0)</f>
        <v>29</v>
      </c>
      <c r="I35" s="141"/>
    </row>
    <row r="36" ht="16.5" spans="1:9">
      <c r="A36" s="143" t="s">
        <v>988</v>
      </c>
      <c r="B36" s="140">
        <v>33</v>
      </c>
      <c r="C36" s="24">
        <v>33</v>
      </c>
      <c r="D36" s="34" t="s">
        <v>989</v>
      </c>
      <c r="E36" s="141">
        <f t="shared" si="0"/>
        <v>42</v>
      </c>
      <c r="F36" s="147">
        <f t="shared" si="1"/>
        <v>9</v>
      </c>
      <c r="G36" s="29">
        <v>0.066</v>
      </c>
      <c r="H36" s="27">
        <f>VLOOKUP(D36,offer数据基础表!A:D,4,0)</f>
        <v>33</v>
      </c>
      <c r="I36" s="141"/>
    </row>
    <row r="37" ht="16.5" spans="1:9">
      <c r="A37" s="143" t="s">
        <v>990</v>
      </c>
      <c r="B37" s="140">
        <v>34</v>
      </c>
      <c r="C37" s="24">
        <v>34</v>
      </c>
      <c r="D37" s="31" t="s">
        <v>973</v>
      </c>
      <c r="E37" s="141">
        <f t="shared" si="0"/>
        <v>24</v>
      </c>
      <c r="F37" s="147">
        <f t="shared" si="1"/>
        <v>-10</v>
      </c>
      <c r="G37" s="29">
        <v>0.12</v>
      </c>
      <c r="H37" s="27">
        <f>VLOOKUP(D37,offer数据基础表!A:D,4,0)</f>
        <v>223</v>
      </c>
      <c r="I37" s="141"/>
    </row>
    <row r="38" ht="16.5" spans="1:9">
      <c r="A38" s="143" t="s">
        <v>991</v>
      </c>
      <c r="B38" s="140">
        <v>35</v>
      </c>
      <c r="C38" s="24">
        <v>35</v>
      </c>
      <c r="D38" s="31" t="s">
        <v>975</v>
      </c>
      <c r="E38" s="141">
        <f t="shared" si="0"/>
        <v>25</v>
      </c>
      <c r="F38" s="147">
        <f t="shared" si="1"/>
        <v>-10</v>
      </c>
      <c r="G38" s="29">
        <v>0.116</v>
      </c>
      <c r="H38" s="27">
        <f>VLOOKUP(D38,offer数据基础表!A:D,4,0)</f>
        <v>331</v>
      </c>
      <c r="I38" s="141"/>
    </row>
    <row r="39" ht="16.5" spans="1:9">
      <c r="A39" s="143" t="s">
        <v>992</v>
      </c>
      <c r="B39" s="140">
        <v>36</v>
      </c>
      <c r="C39" s="24">
        <v>36</v>
      </c>
      <c r="D39" s="31" t="s">
        <v>977</v>
      </c>
      <c r="E39" s="141">
        <f t="shared" si="0"/>
        <v>26</v>
      </c>
      <c r="F39" s="147">
        <f t="shared" si="1"/>
        <v>-10</v>
      </c>
      <c r="G39" s="29">
        <v>0.088</v>
      </c>
      <c r="H39" s="27">
        <f>VLOOKUP(D39,offer数据基础表!A:D,4,0)</f>
        <v>334</v>
      </c>
      <c r="I39" s="141"/>
    </row>
    <row r="40" ht="16.5" spans="1:9">
      <c r="A40" s="143" t="s">
        <v>993</v>
      </c>
      <c r="B40" s="140">
        <v>37</v>
      </c>
      <c r="C40" s="24">
        <v>37</v>
      </c>
      <c r="D40" s="32" t="s">
        <v>961</v>
      </c>
      <c r="E40" s="141">
        <f t="shared" si="0"/>
        <v>14</v>
      </c>
      <c r="F40" s="147">
        <f t="shared" si="1"/>
        <v>-23</v>
      </c>
      <c r="G40" s="29">
        <v>0.18</v>
      </c>
      <c r="H40" s="27">
        <f>VLOOKUP(D40,offer数据基础表!A:D,4,0)</f>
        <v>534</v>
      </c>
      <c r="I40" s="141"/>
    </row>
    <row r="41" ht="16.5" spans="1:9">
      <c r="A41" s="143" t="s">
        <v>994</v>
      </c>
      <c r="B41" s="140">
        <v>38</v>
      </c>
      <c r="C41" s="24">
        <v>38</v>
      </c>
      <c r="D41" s="35" t="s">
        <v>64</v>
      </c>
      <c r="E41" s="141">
        <f t="shared" si="0"/>
        <v>22</v>
      </c>
      <c r="F41" s="147">
        <f t="shared" si="1"/>
        <v>-16</v>
      </c>
      <c r="G41" s="29">
        <v>0.122</v>
      </c>
      <c r="H41" s="27">
        <f>VLOOKUP(D41,offer数据基础表!A:D,4,0)</f>
        <v>200</v>
      </c>
      <c r="I41" s="141"/>
    </row>
    <row r="42" ht="16.5" spans="1:9">
      <c r="A42" s="143" t="s">
        <v>995</v>
      </c>
      <c r="B42" s="140">
        <v>39</v>
      </c>
      <c r="C42" s="24">
        <v>39</v>
      </c>
      <c r="D42" s="35" t="s">
        <v>65</v>
      </c>
      <c r="E42" s="141">
        <f t="shared" si="0"/>
        <v>23</v>
      </c>
      <c r="F42" s="147">
        <f t="shared" si="1"/>
        <v>-16</v>
      </c>
      <c r="G42" s="29">
        <v>0.296</v>
      </c>
      <c r="H42" s="27">
        <f>VLOOKUP(D42,offer数据基础表!A:D,4,0)</f>
        <v>1210</v>
      </c>
      <c r="I42" s="141"/>
    </row>
    <row r="43" ht="16.5" spans="1:9">
      <c r="A43" s="143" t="s">
        <v>996</v>
      </c>
      <c r="B43" s="140">
        <v>40</v>
      </c>
      <c r="C43" s="24">
        <v>40</v>
      </c>
      <c r="D43" s="31" t="s">
        <v>978</v>
      </c>
      <c r="E43" s="141">
        <f t="shared" si="0"/>
        <v>27</v>
      </c>
      <c r="F43" s="147">
        <f t="shared" si="1"/>
        <v>-13</v>
      </c>
      <c r="G43" s="29">
        <v>0.13</v>
      </c>
      <c r="H43" s="27">
        <f>VLOOKUP(D43,offer数据基础表!A:D,4,0)</f>
        <v>52</v>
      </c>
      <c r="I43" s="141"/>
    </row>
    <row r="44" ht="16.5" spans="1:9">
      <c r="A44" s="143" t="s">
        <v>997</v>
      </c>
      <c r="B44" s="140">
        <v>41</v>
      </c>
      <c r="C44" s="24">
        <v>41</v>
      </c>
      <c r="D44" s="31" t="s">
        <v>980</v>
      </c>
      <c r="E44" s="141">
        <f t="shared" si="0"/>
        <v>28</v>
      </c>
      <c r="F44" s="147">
        <f t="shared" si="1"/>
        <v>-13</v>
      </c>
      <c r="G44" s="29">
        <v>0.11</v>
      </c>
      <c r="H44" s="27">
        <f>VLOOKUP(D44,offer数据基础表!A:D,4,0)</f>
        <v>236</v>
      </c>
      <c r="I44" s="141"/>
    </row>
    <row r="45" ht="16.5" spans="1:9">
      <c r="A45" s="148" t="s">
        <v>989</v>
      </c>
      <c r="B45" s="140">
        <v>42</v>
      </c>
      <c r="C45" s="24">
        <v>42</v>
      </c>
      <c r="D45" s="31" t="s">
        <v>982</v>
      </c>
      <c r="E45" s="141">
        <f t="shared" si="0"/>
        <v>29</v>
      </c>
      <c r="F45" s="147">
        <f t="shared" si="1"/>
        <v>-13</v>
      </c>
      <c r="G45" s="29">
        <v>0.0975</v>
      </c>
      <c r="H45" s="27">
        <f>VLOOKUP(D45,offer数据基础表!A:D,4,0)</f>
        <v>462</v>
      </c>
      <c r="I45" s="141"/>
    </row>
    <row r="46" ht="16.5" spans="1:9">
      <c r="A46" s="146" t="s">
        <v>957</v>
      </c>
      <c r="B46" s="140">
        <v>43</v>
      </c>
      <c r="C46" s="24">
        <v>43</v>
      </c>
      <c r="D46" s="31" t="s">
        <v>984</v>
      </c>
      <c r="E46" s="141">
        <f t="shared" si="0"/>
        <v>30</v>
      </c>
      <c r="F46" s="147">
        <f t="shared" si="1"/>
        <v>-13</v>
      </c>
      <c r="G46" s="29">
        <v>0.163</v>
      </c>
      <c r="H46" s="27">
        <f>VLOOKUP(D46,offer数据基础表!A:D,4,0)</f>
        <v>191</v>
      </c>
      <c r="I46" s="141"/>
    </row>
    <row r="47" ht="16.5" spans="1:9">
      <c r="A47" s="143" t="s">
        <v>998</v>
      </c>
      <c r="B47" s="140">
        <v>44</v>
      </c>
      <c r="C47" s="24">
        <v>44</v>
      </c>
      <c r="D47" s="31" t="s">
        <v>986</v>
      </c>
      <c r="E47" s="141">
        <f t="shared" si="0"/>
        <v>31</v>
      </c>
      <c r="F47" s="147">
        <f t="shared" si="1"/>
        <v>-13</v>
      </c>
      <c r="G47" s="29">
        <v>0.37</v>
      </c>
      <c r="H47" s="27">
        <f>VLOOKUP(D47,offer数据基础表!A:D,4,0)</f>
        <v>764</v>
      </c>
      <c r="I47" s="141"/>
    </row>
    <row r="48" ht="16.5" spans="1:9">
      <c r="A48" s="143" t="s">
        <v>999</v>
      </c>
      <c r="B48" s="140">
        <v>45</v>
      </c>
      <c r="C48" s="24">
        <v>45</v>
      </c>
      <c r="D48" s="35" t="s">
        <v>74</v>
      </c>
      <c r="E48" s="141">
        <f t="shared" si="0"/>
        <v>32</v>
      </c>
      <c r="F48" s="147">
        <f t="shared" si="1"/>
        <v>-13</v>
      </c>
      <c r="G48" s="29"/>
      <c r="H48" s="27">
        <f>VLOOKUP(D48,offer数据基础表!A:D,4,0)</f>
        <v>40</v>
      </c>
      <c r="I48" s="141"/>
    </row>
    <row r="49" ht="16.5" spans="1:10">
      <c r="A49" s="149" t="s">
        <v>1000</v>
      </c>
      <c r="B49" s="140">
        <v>46</v>
      </c>
      <c r="C49" s="24">
        <v>46</v>
      </c>
      <c r="D49" s="31" t="s">
        <v>988</v>
      </c>
      <c r="E49" s="141">
        <f t="shared" si="0"/>
        <v>33</v>
      </c>
      <c r="F49" s="147">
        <f t="shared" si="1"/>
        <v>-13</v>
      </c>
      <c r="G49" s="29">
        <f>(10.65%+14.96%)/2</f>
        <v>0.12805</v>
      </c>
      <c r="H49" s="27">
        <f>VLOOKUP(D49,offer数据基础表!A:D,4,0)</f>
        <v>201</v>
      </c>
      <c r="I49" s="141"/>
      <c r="J49" s="186" t="s">
        <v>1001</v>
      </c>
    </row>
    <row r="50" ht="16.5" spans="1:9">
      <c r="A50" s="149" t="s">
        <v>1002</v>
      </c>
      <c r="B50" s="140">
        <v>47</v>
      </c>
      <c r="C50" s="24">
        <v>47</v>
      </c>
      <c r="D50" s="31" t="s">
        <v>990</v>
      </c>
      <c r="E50" s="141">
        <f t="shared" si="0"/>
        <v>34</v>
      </c>
      <c r="F50" s="147">
        <f t="shared" si="1"/>
        <v>-13</v>
      </c>
      <c r="G50" s="29">
        <v>0.1</v>
      </c>
      <c r="H50" s="27">
        <f>VLOOKUP(D50,offer数据基础表!A:D,4,0)</f>
        <v>87</v>
      </c>
      <c r="I50" s="141"/>
    </row>
    <row r="51" ht="16.5" spans="1:9">
      <c r="A51" s="149" t="s">
        <v>1003</v>
      </c>
      <c r="B51" s="140">
        <v>48</v>
      </c>
      <c r="C51" s="24">
        <v>48</v>
      </c>
      <c r="D51" s="31" t="s">
        <v>991</v>
      </c>
      <c r="E51" s="141">
        <f t="shared" si="0"/>
        <v>35</v>
      </c>
      <c r="F51" s="147">
        <f t="shared" si="1"/>
        <v>-13</v>
      </c>
      <c r="G51" s="29">
        <v>0.35</v>
      </c>
      <c r="H51" s="27">
        <f>VLOOKUP(D51,offer数据基础表!A:D,4,0)</f>
        <v>159</v>
      </c>
      <c r="I51" s="141"/>
    </row>
    <row r="52" ht="16.5" spans="1:9">
      <c r="A52" s="146" t="s">
        <v>951</v>
      </c>
      <c r="B52" s="140">
        <v>49</v>
      </c>
      <c r="C52" s="24">
        <v>49</v>
      </c>
      <c r="D52" s="31" t="s">
        <v>992</v>
      </c>
      <c r="E52" s="141">
        <f t="shared" si="0"/>
        <v>36</v>
      </c>
      <c r="F52" s="147">
        <f t="shared" si="1"/>
        <v>-13</v>
      </c>
      <c r="G52" s="29"/>
      <c r="H52" s="27">
        <f>VLOOKUP(D52,offer数据基础表!A:D,4,0)</f>
        <v>21</v>
      </c>
      <c r="I52" s="141"/>
    </row>
    <row r="53" ht="16.5" spans="1:9">
      <c r="A53" s="146" t="s">
        <v>953</v>
      </c>
      <c r="B53" s="140">
        <v>50</v>
      </c>
      <c r="C53" s="24">
        <v>50</v>
      </c>
      <c r="D53" s="31" t="s">
        <v>993</v>
      </c>
      <c r="E53" s="141">
        <f t="shared" si="0"/>
        <v>37</v>
      </c>
      <c r="F53" s="147">
        <f t="shared" si="1"/>
        <v>-13</v>
      </c>
      <c r="G53" s="30">
        <v>0.1769</v>
      </c>
      <c r="H53" s="27">
        <f>VLOOKUP(D53,offer数据基础表!A:D,4,0)</f>
        <v>129</v>
      </c>
      <c r="I53" s="141"/>
    </row>
    <row r="54" ht="16.5" spans="1:9">
      <c r="A54" s="143" t="s">
        <v>1004</v>
      </c>
      <c r="B54" s="140">
        <v>51</v>
      </c>
      <c r="C54" s="24">
        <v>51</v>
      </c>
      <c r="D54" s="31" t="s">
        <v>994</v>
      </c>
      <c r="E54" s="141">
        <f t="shared" si="0"/>
        <v>38</v>
      </c>
      <c r="F54" s="147">
        <f t="shared" si="1"/>
        <v>-13</v>
      </c>
      <c r="G54" s="29">
        <v>0.083</v>
      </c>
      <c r="H54" s="27">
        <f>VLOOKUP(D54,offer数据基础表!A:D,4,0)</f>
        <v>923</v>
      </c>
      <c r="I54" s="141"/>
    </row>
    <row r="55" ht="16.5" spans="1:9">
      <c r="A55" s="143" t="s">
        <v>1005</v>
      </c>
      <c r="B55" s="140">
        <v>52</v>
      </c>
      <c r="C55" s="24">
        <v>52</v>
      </c>
      <c r="D55" s="31" t="s">
        <v>995</v>
      </c>
      <c r="E55" s="141">
        <f t="shared" si="0"/>
        <v>39</v>
      </c>
      <c r="F55" s="147">
        <f t="shared" si="1"/>
        <v>-13</v>
      </c>
      <c r="G55" s="30">
        <v>0.2137</v>
      </c>
      <c r="H55" s="27">
        <f>VLOOKUP(D55,offer数据基础表!A:D,4,0)</f>
        <v>70</v>
      </c>
      <c r="I55" s="141"/>
    </row>
    <row r="56" ht="16.5" spans="1:9">
      <c r="A56" s="143" t="s">
        <v>1006</v>
      </c>
      <c r="B56" s="140">
        <v>53</v>
      </c>
      <c r="C56" s="24">
        <v>53</v>
      </c>
      <c r="D56" s="31" t="s">
        <v>996</v>
      </c>
      <c r="E56" s="141">
        <f t="shared" si="0"/>
        <v>40</v>
      </c>
      <c r="F56" s="147">
        <f t="shared" si="1"/>
        <v>-13</v>
      </c>
      <c r="G56" s="30">
        <v>0.1685</v>
      </c>
      <c r="H56" s="27">
        <f>VLOOKUP(D56,offer数据基础表!A:D,4,0)</f>
        <v>482</v>
      </c>
      <c r="I56" s="141"/>
    </row>
    <row r="57" ht="16.5" spans="1:9">
      <c r="A57" s="143" t="s">
        <v>1007</v>
      </c>
      <c r="B57" s="140">
        <v>54</v>
      </c>
      <c r="C57" s="24">
        <v>54</v>
      </c>
      <c r="D57" s="31" t="s">
        <v>997</v>
      </c>
      <c r="E57" s="141">
        <f t="shared" si="0"/>
        <v>41</v>
      </c>
      <c r="F57" s="147">
        <f t="shared" si="1"/>
        <v>-13</v>
      </c>
      <c r="G57" s="29">
        <v>0.23</v>
      </c>
      <c r="H57" s="27">
        <f>VLOOKUP(D57,offer数据基础表!A:D,4,0)</f>
        <v>191</v>
      </c>
      <c r="I57" s="141"/>
    </row>
    <row r="58" ht="16.5" spans="1:9">
      <c r="A58" s="143" t="s">
        <v>1008</v>
      </c>
      <c r="B58" s="140">
        <v>55</v>
      </c>
      <c r="C58" s="24">
        <v>55</v>
      </c>
      <c r="D58" s="31" t="s">
        <v>998</v>
      </c>
      <c r="E58" s="141">
        <f t="shared" si="0"/>
        <v>44</v>
      </c>
      <c r="F58" s="147">
        <f t="shared" si="1"/>
        <v>-11</v>
      </c>
      <c r="G58" s="29">
        <v>0.19</v>
      </c>
      <c r="H58" s="27">
        <f>VLOOKUP(D58,offer数据基础表!A:D,4,0)</f>
        <v>27</v>
      </c>
      <c r="I58" s="141"/>
    </row>
    <row r="59" ht="16.5" spans="1:9">
      <c r="A59" s="143" t="s">
        <v>1009</v>
      </c>
      <c r="B59" s="140">
        <v>56</v>
      </c>
      <c r="C59" s="24">
        <v>56</v>
      </c>
      <c r="D59" s="35" t="s">
        <v>87</v>
      </c>
      <c r="E59" s="141">
        <f t="shared" si="0"/>
        <v>45</v>
      </c>
      <c r="F59" s="147">
        <f t="shared" si="1"/>
        <v>-11</v>
      </c>
      <c r="G59" s="29">
        <v>0.25</v>
      </c>
      <c r="H59" s="27">
        <f>VLOOKUP(D59,offer数据基础表!A:D,4,0)</f>
        <v>116</v>
      </c>
      <c r="I59" s="141"/>
    </row>
    <row r="60" ht="16.5" spans="1:9">
      <c r="A60" s="148" t="s">
        <v>1010</v>
      </c>
      <c r="B60" s="140">
        <v>57</v>
      </c>
      <c r="C60" s="24">
        <v>57</v>
      </c>
      <c r="D60" s="31" t="s">
        <v>1004</v>
      </c>
      <c r="E60" s="141">
        <f t="shared" si="0"/>
        <v>51</v>
      </c>
      <c r="F60" s="147">
        <f t="shared" si="1"/>
        <v>-6</v>
      </c>
      <c r="G60" s="29">
        <v>0.2586</v>
      </c>
      <c r="H60" s="27">
        <f>VLOOKUP(D60,offer数据基础表!A:D,4,0)</f>
        <v>898</v>
      </c>
      <c r="I60" s="141"/>
    </row>
    <row r="61" ht="16.5" spans="1:9">
      <c r="A61" s="143" t="s">
        <v>1011</v>
      </c>
      <c r="B61" s="140">
        <v>58</v>
      </c>
      <c r="C61" s="24">
        <v>58</v>
      </c>
      <c r="D61" s="31" t="s">
        <v>1005</v>
      </c>
      <c r="E61" s="141">
        <f t="shared" si="0"/>
        <v>52</v>
      </c>
      <c r="F61" s="147">
        <f t="shared" si="1"/>
        <v>-6</v>
      </c>
      <c r="G61" s="29">
        <v>0.095</v>
      </c>
      <c r="H61" s="27">
        <f>VLOOKUP(D61,offer数据基础表!A:D,4,0)</f>
        <v>64</v>
      </c>
      <c r="I61" s="141"/>
    </row>
    <row r="62" ht="16.5" spans="1:9">
      <c r="A62" s="143" t="s">
        <v>1012</v>
      </c>
      <c r="B62" s="140">
        <v>59</v>
      </c>
      <c r="C62" s="24">
        <v>59</v>
      </c>
      <c r="D62" s="31" t="s">
        <v>1006</v>
      </c>
      <c r="E62" s="141">
        <f t="shared" si="0"/>
        <v>53</v>
      </c>
      <c r="F62" s="147">
        <f t="shared" si="1"/>
        <v>-6</v>
      </c>
      <c r="G62" s="29">
        <v>0.21</v>
      </c>
      <c r="H62" s="27">
        <f>VLOOKUP(D62,offer数据基础表!A:D,4,0)</f>
        <v>941</v>
      </c>
      <c r="I62" s="141"/>
    </row>
    <row r="63" ht="16.5" spans="1:9">
      <c r="A63" s="143" t="s">
        <v>1013</v>
      </c>
      <c r="B63" s="140">
        <v>60</v>
      </c>
      <c r="C63" s="24">
        <v>60</v>
      </c>
      <c r="D63" s="31" t="s">
        <v>1007</v>
      </c>
      <c r="E63" s="141">
        <f t="shared" si="0"/>
        <v>54</v>
      </c>
      <c r="F63" s="147">
        <f t="shared" si="1"/>
        <v>-6</v>
      </c>
      <c r="G63" s="29">
        <v>0.2374</v>
      </c>
      <c r="H63" s="27">
        <f>VLOOKUP(D63,offer数据基础表!A:D,4,0)</f>
        <v>443</v>
      </c>
      <c r="I63" s="141"/>
    </row>
    <row r="64" ht="16.5" spans="1:9">
      <c r="A64" s="143" t="s">
        <v>1014</v>
      </c>
      <c r="B64" s="140">
        <v>61</v>
      </c>
      <c r="C64" s="24">
        <v>61</v>
      </c>
      <c r="D64" s="31" t="s">
        <v>1008</v>
      </c>
      <c r="E64" s="141">
        <f t="shared" si="0"/>
        <v>55</v>
      </c>
      <c r="F64" s="147">
        <f t="shared" si="1"/>
        <v>-6</v>
      </c>
      <c r="G64" s="29">
        <v>0.39</v>
      </c>
      <c r="H64" s="27">
        <f>VLOOKUP(D64,offer数据基础表!A:D,4,0)</f>
        <v>283</v>
      </c>
      <c r="I64" s="141"/>
    </row>
    <row r="65" ht="16.5" spans="1:9">
      <c r="A65" s="143" t="s">
        <v>1015</v>
      </c>
      <c r="B65" s="140">
        <v>62</v>
      </c>
      <c r="C65" s="24">
        <v>62</v>
      </c>
      <c r="D65" s="31" t="s">
        <v>1009</v>
      </c>
      <c r="E65" s="141">
        <f t="shared" si="0"/>
        <v>56</v>
      </c>
      <c r="F65" s="147">
        <f t="shared" si="1"/>
        <v>-6</v>
      </c>
      <c r="G65" s="29">
        <v>0.15</v>
      </c>
      <c r="H65" s="27">
        <f>VLOOKUP(D65,offer数据基础表!A:D,4,0)</f>
        <v>85</v>
      </c>
      <c r="I65" s="141"/>
    </row>
    <row r="66" ht="16.5" spans="1:9">
      <c r="A66" s="143" t="s">
        <v>1016</v>
      </c>
      <c r="B66" s="140">
        <v>63</v>
      </c>
      <c r="C66" s="24">
        <v>63</v>
      </c>
      <c r="D66" s="34" t="s">
        <v>1010</v>
      </c>
      <c r="E66" s="141">
        <f t="shared" si="0"/>
        <v>57</v>
      </c>
      <c r="F66" s="147">
        <f t="shared" si="1"/>
        <v>-6</v>
      </c>
      <c r="G66" s="29">
        <v>0.3753</v>
      </c>
      <c r="H66" s="27">
        <f>VLOOKUP(D66,offer数据基础表!A:D,4,0)</f>
        <v>1645</v>
      </c>
      <c r="I66" s="141"/>
    </row>
    <row r="67" ht="16.5" spans="1:9">
      <c r="A67" s="143" t="s">
        <v>1017</v>
      </c>
      <c r="B67" s="140">
        <v>64</v>
      </c>
      <c r="C67" s="24">
        <v>64</v>
      </c>
      <c r="D67" s="31" t="s">
        <v>1011</v>
      </c>
      <c r="E67" s="141">
        <f t="shared" si="0"/>
        <v>58</v>
      </c>
      <c r="F67" s="147">
        <f t="shared" si="1"/>
        <v>-6</v>
      </c>
      <c r="G67" s="29">
        <v>0.49</v>
      </c>
      <c r="H67" s="27">
        <f>VLOOKUP(D67,offer数据基础表!A:D,4,0)</f>
        <v>405</v>
      </c>
      <c r="I67" s="141"/>
    </row>
    <row r="68" ht="16.5" spans="1:9">
      <c r="A68" s="143" t="s">
        <v>1018</v>
      </c>
      <c r="B68" s="140">
        <v>65</v>
      </c>
      <c r="C68" s="24">
        <v>65</v>
      </c>
      <c r="D68" s="31" t="s">
        <v>1012</v>
      </c>
      <c r="E68" s="141">
        <f t="shared" si="0"/>
        <v>59</v>
      </c>
      <c r="F68" s="147">
        <f t="shared" si="1"/>
        <v>-6</v>
      </c>
      <c r="G68" s="30">
        <v>0.3141</v>
      </c>
      <c r="H68" s="27">
        <f>VLOOKUP(D68,offer数据基础表!A:D,4,0)</f>
        <v>69</v>
      </c>
      <c r="I68" s="141"/>
    </row>
    <row r="69" ht="16.5" spans="1:9">
      <c r="A69" s="143" t="s">
        <v>1019</v>
      </c>
      <c r="B69" s="140">
        <v>66</v>
      </c>
      <c r="C69" s="24">
        <v>66</v>
      </c>
      <c r="D69" s="31" t="s">
        <v>1013</v>
      </c>
      <c r="E69" s="141">
        <f t="shared" ref="E69:E132" si="2">VLOOKUP(D:D,A:B,2,0)</f>
        <v>60</v>
      </c>
      <c r="F69" s="147">
        <f t="shared" ref="F69:F132" si="3">E69-C69</f>
        <v>-6</v>
      </c>
      <c r="G69" s="29">
        <v>0.107</v>
      </c>
      <c r="H69" s="27">
        <f>VLOOKUP(D69,offer数据基础表!A:D,4,0)</f>
        <v>432</v>
      </c>
      <c r="I69" s="141"/>
    </row>
    <row r="70" ht="16.5" spans="1:9">
      <c r="A70" s="143" t="s">
        <v>1020</v>
      </c>
      <c r="B70" s="140">
        <v>67</v>
      </c>
      <c r="C70" s="24">
        <v>67</v>
      </c>
      <c r="D70" s="31" t="s">
        <v>1014</v>
      </c>
      <c r="E70" s="141">
        <f t="shared" si="2"/>
        <v>61</v>
      </c>
      <c r="F70" s="147">
        <f t="shared" si="3"/>
        <v>-6</v>
      </c>
      <c r="G70" s="29">
        <v>0.33</v>
      </c>
      <c r="H70" s="27">
        <f>VLOOKUP(D70,offer数据基础表!A:D,4,0)</f>
        <v>80</v>
      </c>
      <c r="I70" s="141"/>
    </row>
    <row r="71" ht="16.5" spans="1:9">
      <c r="A71" s="143" t="s">
        <v>1021</v>
      </c>
      <c r="B71" s="140">
        <v>68</v>
      </c>
      <c r="C71" s="24">
        <v>68</v>
      </c>
      <c r="D71" s="31" t="s">
        <v>1015</v>
      </c>
      <c r="E71" s="141">
        <f t="shared" si="2"/>
        <v>62</v>
      </c>
      <c r="F71" s="147">
        <f t="shared" si="3"/>
        <v>-6</v>
      </c>
      <c r="G71" s="29">
        <v>0.437</v>
      </c>
      <c r="H71" s="27">
        <f>VLOOKUP(D71,offer数据基础表!A:D,4,0)</f>
        <v>1320</v>
      </c>
      <c r="I71" s="141"/>
    </row>
    <row r="72" ht="16.5" spans="1:9">
      <c r="A72" s="143" t="s">
        <v>1022</v>
      </c>
      <c r="B72" s="140">
        <v>69</v>
      </c>
      <c r="C72" s="24">
        <v>69</v>
      </c>
      <c r="D72" s="31" t="s">
        <v>1016</v>
      </c>
      <c r="E72" s="141">
        <f t="shared" si="2"/>
        <v>63</v>
      </c>
      <c r="F72" s="147">
        <f t="shared" si="3"/>
        <v>-6</v>
      </c>
      <c r="G72" s="29">
        <v>0.35</v>
      </c>
      <c r="H72" s="27">
        <f>VLOOKUP(D72,offer数据基础表!A:D,4,0)</f>
        <v>156</v>
      </c>
      <c r="I72" s="141"/>
    </row>
    <row r="73" ht="16.5" spans="1:9">
      <c r="A73" s="143" t="s">
        <v>1023</v>
      </c>
      <c r="B73" s="140">
        <v>70</v>
      </c>
      <c r="C73" s="24">
        <v>70</v>
      </c>
      <c r="D73" s="31" t="s">
        <v>1017</v>
      </c>
      <c r="E73" s="141">
        <f t="shared" si="2"/>
        <v>64</v>
      </c>
      <c r="F73" s="147">
        <f t="shared" si="3"/>
        <v>-6</v>
      </c>
      <c r="G73" s="29">
        <v>0.056</v>
      </c>
      <c r="H73" s="27">
        <f>VLOOKUP(D73,offer数据基础表!A:D,4,0)</f>
        <v>629</v>
      </c>
      <c r="I73" s="141"/>
    </row>
    <row r="74" ht="16.5" spans="1:9">
      <c r="A74" s="143" t="s">
        <v>1024</v>
      </c>
      <c r="B74" s="140">
        <v>71</v>
      </c>
      <c r="C74" s="24">
        <v>71</v>
      </c>
      <c r="D74" s="31" t="s">
        <v>1018</v>
      </c>
      <c r="E74" s="141">
        <f t="shared" si="2"/>
        <v>65</v>
      </c>
      <c r="F74" s="147">
        <f t="shared" si="3"/>
        <v>-6</v>
      </c>
      <c r="G74" s="29">
        <v>0.13</v>
      </c>
      <c r="H74" s="27">
        <f>VLOOKUP(D74,offer数据基础表!A:D,4,0)</f>
        <v>52</v>
      </c>
      <c r="I74" s="141"/>
    </row>
    <row r="75" ht="16.5" spans="1:9">
      <c r="A75" s="143" t="s">
        <v>1025</v>
      </c>
      <c r="B75" s="140">
        <v>72</v>
      </c>
      <c r="C75" s="24">
        <v>72</v>
      </c>
      <c r="D75" s="31" t="s">
        <v>1019</v>
      </c>
      <c r="E75" s="141">
        <f t="shared" si="2"/>
        <v>66</v>
      </c>
      <c r="F75" s="147">
        <f t="shared" si="3"/>
        <v>-6</v>
      </c>
      <c r="G75" s="30">
        <v>0.274</v>
      </c>
      <c r="H75" s="27">
        <f>VLOOKUP(D75,offer数据基础表!A:D,4,0)</f>
        <v>239</v>
      </c>
      <c r="I75" s="141"/>
    </row>
    <row r="76" ht="16.5" spans="1:9">
      <c r="A76" s="143" t="s">
        <v>1026</v>
      </c>
      <c r="B76" s="140">
        <v>73</v>
      </c>
      <c r="C76" s="24">
        <v>73</v>
      </c>
      <c r="D76" s="31" t="s">
        <v>1020</v>
      </c>
      <c r="E76" s="141">
        <f t="shared" si="2"/>
        <v>67</v>
      </c>
      <c r="F76" s="147">
        <f t="shared" si="3"/>
        <v>-6</v>
      </c>
      <c r="G76" s="29">
        <v>0.53</v>
      </c>
      <c r="H76" s="27">
        <f>VLOOKUP(D76,offer数据基础表!A:D,4,0)</f>
        <v>1355</v>
      </c>
      <c r="I76" s="141"/>
    </row>
    <row r="77" ht="16.5" spans="1:9">
      <c r="A77" s="143" t="s">
        <v>1027</v>
      </c>
      <c r="B77" s="140">
        <v>74</v>
      </c>
      <c r="C77" s="24">
        <v>74</v>
      </c>
      <c r="D77" s="31" t="s">
        <v>1021</v>
      </c>
      <c r="E77" s="141">
        <f t="shared" si="2"/>
        <v>68</v>
      </c>
      <c r="F77" s="147">
        <f t="shared" si="3"/>
        <v>-6</v>
      </c>
      <c r="G77" s="29">
        <v>0.35</v>
      </c>
      <c r="H77" s="27">
        <f>VLOOKUP(D77,offer数据基础表!A:D,4,0)</f>
        <v>12</v>
      </c>
      <c r="I77" s="141"/>
    </row>
    <row r="78" ht="16.5" spans="1:9">
      <c r="A78" s="153" t="s">
        <v>974</v>
      </c>
      <c r="B78" s="140">
        <v>75</v>
      </c>
      <c r="C78" s="24">
        <v>75</v>
      </c>
      <c r="D78" s="31" t="s">
        <v>1022</v>
      </c>
      <c r="E78" s="141">
        <f t="shared" si="2"/>
        <v>69</v>
      </c>
      <c r="F78" s="147">
        <f t="shared" si="3"/>
        <v>-6</v>
      </c>
      <c r="G78" s="29">
        <v>0.2849</v>
      </c>
      <c r="H78" s="27">
        <f>VLOOKUP(D78,offer数据基础表!A:D,4,0)</f>
        <v>36</v>
      </c>
      <c r="I78" s="141"/>
    </row>
    <row r="79" ht="16.5" spans="1:9">
      <c r="A79" s="143" t="s">
        <v>1028</v>
      </c>
      <c r="B79" s="140">
        <v>76</v>
      </c>
      <c r="C79" s="24">
        <v>76</v>
      </c>
      <c r="D79" s="35" t="s">
        <v>113</v>
      </c>
      <c r="E79" s="141">
        <f t="shared" si="2"/>
        <v>70</v>
      </c>
      <c r="F79" s="147">
        <f t="shared" si="3"/>
        <v>-6</v>
      </c>
      <c r="G79" s="29">
        <v>0.5</v>
      </c>
      <c r="H79" s="27">
        <f>VLOOKUP(D79,offer数据基础表!A:D,4,0)</f>
        <v>276</v>
      </c>
      <c r="I79" s="141"/>
    </row>
    <row r="80" ht="16.5" spans="1:9">
      <c r="A80" s="143" t="s">
        <v>1029</v>
      </c>
      <c r="B80" s="140">
        <v>77</v>
      </c>
      <c r="C80" s="24">
        <v>77</v>
      </c>
      <c r="D80" s="31" t="s">
        <v>1024</v>
      </c>
      <c r="E80" s="141">
        <f t="shared" si="2"/>
        <v>71</v>
      </c>
      <c r="F80" s="147">
        <f t="shared" si="3"/>
        <v>-6</v>
      </c>
      <c r="G80" s="30">
        <v>0.6451</v>
      </c>
      <c r="H80" s="27">
        <f>VLOOKUP(D80,offer数据基础表!A:D,4,0)</f>
        <v>111</v>
      </c>
      <c r="I80" s="141"/>
    </row>
    <row r="81" ht="16.5" spans="1:9">
      <c r="A81" s="143" t="s">
        <v>1030</v>
      </c>
      <c r="B81" s="140">
        <v>78</v>
      </c>
      <c r="C81" s="24">
        <v>78</v>
      </c>
      <c r="D81" s="31" t="s">
        <v>1025</v>
      </c>
      <c r="E81" s="141">
        <f t="shared" si="2"/>
        <v>72</v>
      </c>
      <c r="F81" s="147">
        <f t="shared" si="3"/>
        <v>-6</v>
      </c>
      <c r="G81" s="29">
        <v>0.12</v>
      </c>
      <c r="H81" s="27">
        <f>VLOOKUP(D81,offer数据基础表!A:D,4,0)</f>
        <v>65</v>
      </c>
      <c r="I81" s="141"/>
    </row>
    <row r="82" ht="16.5" spans="1:9">
      <c r="A82" s="143" t="s">
        <v>1031</v>
      </c>
      <c r="B82" s="140">
        <v>79</v>
      </c>
      <c r="C82" s="24">
        <v>79</v>
      </c>
      <c r="D82" s="31" t="s">
        <v>1026</v>
      </c>
      <c r="E82" s="141">
        <f t="shared" si="2"/>
        <v>73</v>
      </c>
      <c r="F82" s="147">
        <f t="shared" si="3"/>
        <v>-6</v>
      </c>
      <c r="G82" s="29">
        <v>0.2331</v>
      </c>
      <c r="H82" s="27">
        <f>VLOOKUP(D82,offer数据基础表!A:D,4,0)</f>
        <v>79</v>
      </c>
      <c r="I82" s="141"/>
    </row>
    <row r="83" ht="16.5" spans="1:9">
      <c r="A83" s="143" t="s">
        <v>1032</v>
      </c>
      <c r="B83" s="140">
        <v>80</v>
      </c>
      <c r="C83" s="24">
        <v>80</v>
      </c>
      <c r="D83" s="31" t="s">
        <v>1027</v>
      </c>
      <c r="E83" s="141">
        <f t="shared" si="2"/>
        <v>74</v>
      </c>
      <c r="F83" s="147">
        <f t="shared" si="3"/>
        <v>-6</v>
      </c>
      <c r="G83" s="29">
        <v>0.2755</v>
      </c>
      <c r="H83" s="27">
        <f>VLOOKUP(D83,offer数据基础表!A:D,4,0)</f>
        <v>39</v>
      </c>
      <c r="I83" s="141"/>
    </row>
    <row r="84" ht="16.5" spans="1:9">
      <c r="A84" s="143" t="s">
        <v>1033</v>
      </c>
      <c r="B84" s="140">
        <v>81</v>
      </c>
      <c r="C84" s="24">
        <v>81</v>
      </c>
      <c r="D84" s="31" t="s">
        <v>1028</v>
      </c>
      <c r="E84" s="141">
        <f t="shared" si="2"/>
        <v>76</v>
      </c>
      <c r="F84" s="147">
        <f t="shared" si="3"/>
        <v>-5</v>
      </c>
      <c r="G84" s="29">
        <v>0.13</v>
      </c>
      <c r="H84" s="27">
        <f>VLOOKUP(D84,offer数据基础表!A:D,4,0)</f>
        <v>48</v>
      </c>
      <c r="I84" s="141"/>
    </row>
    <row r="85" ht="16.5" spans="1:9">
      <c r="A85" s="143" t="s">
        <v>1034</v>
      </c>
      <c r="B85" s="140">
        <v>82</v>
      </c>
      <c r="C85" s="24">
        <v>82</v>
      </c>
      <c r="D85" s="31" t="s">
        <v>1029</v>
      </c>
      <c r="E85" s="141">
        <f t="shared" si="2"/>
        <v>77</v>
      </c>
      <c r="F85" s="147">
        <f t="shared" si="3"/>
        <v>-5</v>
      </c>
      <c r="G85" s="30">
        <v>0.487</v>
      </c>
      <c r="H85" s="27">
        <f>VLOOKUP(D85,offer数据基础表!A:D,4,0)</f>
        <v>50</v>
      </c>
      <c r="I85" s="141"/>
    </row>
    <row r="86" ht="16.5" spans="1:9">
      <c r="A86" s="143" t="s">
        <v>1035</v>
      </c>
      <c r="B86" s="140">
        <v>83</v>
      </c>
      <c r="C86" s="24">
        <v>83</v>
      </c>
      <c r="D86" s="31" t="s">
        <v>1030</v>
      </c>
      <c r="E86" s="141">
        <f t="shared" si="2"/>
        <v>78</v>
      </c>
      <c r="F86" s="147">
        <f t="shared" si="3"/>
        <v>-5</v>
      </c>
      <c r="G86" s="29">
        <v>0.518</v>
      </c>
      <c r="H86" s="27">
        <f>VLOOKUP(D86,offer数据基础表!A:D,4,0)</f>
        <v>200</v>
      </c>
      <c r="I86" s="141"/>
    </row>
    <row r="87" ht="16.5" spans="1:9">
      <c r="A87" s="143" t="s">
        <v>1036</v>
      </c>
      <c r="B87" s="140">
        <v>84</v>
      </c>
      <c r="C87" s="24">
        <v>84</v>
      </c>
      <c r="D87" s="38" t="s">
        <v>1000</v>
      </c>
      <c r="E87" s="141">
        <f t="shared" si="2"/>
        <v>46</v>
      </c>
      <c r="F87" s="147">
        <f t="shared" si="3"/>
        <v>-38</v>
      </c>
      <c r="G87" s="29">
        <v>0.44</v>
      </c>
      <c r="H87" s="27">
        <f>VLOOKUP(D87,offer数据基础表!A:D,4,0)</f>
        <v>87</v>
      </c>
      <c r="I87" s="141"/>
    </row>
    <row r="88" ht="16.5" spans="1:9">
      <c r="A88" s="143" t="s">
        <v>128</v>
      </c>
      <c r="B88" s="140">
        <v>85</v>
      </c>
      <c r="C88" s="24">
        <v>85</v>
      </c>
      <c r="D88" s="38" t="s">
        <v>1002</v>
      </c>
      <c r="E88" s="141">
        <f t="shared" si="2"/>
        <v>47</v>
      </c>
      <c r="F88" s="147">
        <f t="shared" si="3"/>
        <v>-38</v>
      </c>
      <c r="G88" s="29">
        <v>0.45</v>
      </c>
      <c r="H88" s="27">
        <f>VLOOKUP(D88,offer数据基础表!A:D,4,0)</f>
        <v>94</v>
      </c>
      <c r="I88" s="141"/>
    </row>
    <row r="89" ht="16.5" spans="1:9">
      <c r="A89" s="143" t="s">
        <v>1037</v>
      </c>
      <c r="B89" s="140">
        <v>86</v>
      </c>
      <c r="C89" s="24">
        <v>86</v>
      </c>
      <c r="D89" s="38" t="s">
        <v>1003</v>
      </c>
      <c r="E89" s="141">
        <f t="shared" si="2"/>
        <v>48</v>
      </c>
      <c r="F89" s="147">
        <f t="shared" si="3"/>
        <v>-38</v>
      </c>
      <c r="G89" s="29">
        <v>0.79</v>
      </c>
      <c r="H89" s="27">
        <f>VLOOKUP(D89,offer数据基础表!A:D,4,0)</f>
        <v>96</v>
      </c>
      <c r="I89" s="141"/>
    </row>
    <row r="90" ht="16.5" spans="1:9">
      <c r="A90" s="143" t="s">
        <v>1038</v>
      </c>
      <c r="B90" s="140">
        <v>87</v>
      </c>
      <c r="C90" s="24">
        <v>87</v>
      </c>
      <c r="D90" s="31" t="s">
        <v>1031</v>
      </c>
      <c r="E90" s="141">
        <f t="shared" si="2"/>
        <v>79</v>
      </c>
      <c r="F90" s="147">
        <f t="shared" si="3"/>
        <v>-8</v>
      </c>
      <c r="G90" s="29">
        <v>0.66</v>
      </c>
      <c r="H90" s="27">
        <f>VLOOKUP(D90,offer数据基础表!A:D,4,0)</f>
        <v>295</v>
      </c>
      <c r="I90" s="141"/>
    </row>
    <row r="91" ht="16.5" spans="1:9">
      <c r="A91" s="143" t="s">
        <v>1039</v>
      </c>
      <c r="B91" s="140">
        <v>88</v>
      </c>
      <c r="C91" s="24">
        <v>88</v>
      </c>
      <c r="D91" s="31" t="s">
        <v>1032</v>
      </c>
      <c r="E91" s="141">
        <f t="shared" si="2"/>
        <v>80</v>
      </c>
      <c r="F91" s="147">
        <f t="shared" si="3"/>
        <v>-8</v>
      </c>
      <c r="G91" s="29">
        <v>0.44</v>
      </c>
      <c r="H91" s="27">
        <f>VLOOKUP(D91,offer数据基础表!A:D,4,0)</f>
        <v>39</v>
      </c>
      <c r="I91" s="141"/>
    </row>
    <row r="92" ht="16.5" spans="1:9">
      <c r="A92" s="143" t="s">
        <v>1040</v>
      </c>
      <c r="B92" s="140">
        <v>89</v>
      </c>
      <c r="C92" s="24">
        <v>89</v>
      </c>
      <c r="D92" s="31" t="s">
        <v>1033</v>
      </c>
      <c r="E92" s="141">
        <f t="shared" si="2"/>
        <v>81</v>
      </c>
      <c r="F92" s="147">
        <f t="shared" si="3"/>
        <v>-8</v>
      </c>
      <c r="G92" s="29">
        <v>0.19</v>
      </c>
      <c r="H92" s="27">
        <f>VLOOKUP(D92,offer数据基础表!A:D,4,0)</f>
        <v>34</v>
      </c>
      <c r="I92" s="141"/>
    </row>
    <row r="93" ht="16.5" spans="1:9">
      <c r="A93" s="143" t="s">
        <v>1041</v>
      </c>
      <c r="B93" s="140">
        <v>90</v>
      </c>
      <c r="C93" s="24">
        <v>90</v>
      </c>
      <c r="D93" s="31" t="s">
        <v>1034</v>
      </c>
      <c r="E93" s="141">
        <f t="shared" si="2"/>
        <v>82</v>
      </c>
      <c r="F93" s="147">
        <f t="shared" si="3"/>
        <v>-8</v>
      </c>
      <c r="G93" s="29">
        <v>0.438</v>
      </c>
      <c r="H93" s="27">
        <f>VLOOKUP(D93,offer数据基础表!A:D,4,0)</f>
        <v>65</v>
      </c>
      <c r="I93" s="141"/>
    </row>
    <row r="94" ht="16.5" spans="1:9">
      <c r="A94" s="146" t="s">
        <v>959</v>
      </c>
      <c r="B94" s="140">
        <v>91</v>
      </c>
      <c r="C94" s="24">
        <v>91</v>
      </c>
      <c r="D94" s="31" t="s">
        <v>1035</v>
      </c>
      <c r="E94" s="141">
        <f t="shared" si="2"/>
        <v>83</v>
      </c>
      <c r="F94" s="147">
        <f t="shared" si="3"/>
        <v>-8</v>
      </c>
      <c r="G94" s="29">
        <v>0.75</v>
      </c>
      <c r="H94" s="27">
        <f>VLOOKUP(D94,offer数据基础表!A:D,4,0)</f>
        <v>268</v>
      </c>
      <c r="I94" s="141"/>
    </row>
    <row r="95" ht="16.5" spans="1:9">
      <c r="A95" s="146" t="s">
        <v>964</v>
      </c>
      <c r="B95" s="140">
        <v>92</v>
      </c>
      <c r="C95" s="24">
        <v>92</v>
      </c>
      <c r="D95" s="31" t="s">
        <v>1036</v>
      </c>
      <c r="E95" s="141">
        <f t="shared" si="2"/>
        <v>84</v>
      </c>
      <c r="F95" s="147">
        <f t="shared" si="3"/>
        <v>-8</v>
      </c>
      <c r="G95" s="29">
        <v>0.59</v>
      </c>
      <c r="H95" s="27">
        <f>VLOOKUP(D95,offer数据基础表!A:D,4,0)</f>
        <v>180</v>
      </c>
      <c r="I95" s="141"/>
    </row>
    <row r="96" ht="16.5" spans="1:9">
      <c r="A96" s="153" t="s">
        <v>976</v>
      </c>
      <c r="B96" s="140">
        <v>93</v>
      </c>
      <c r="C96" s="24">
        <v>93</v>
      </c>
      <c r="D96" s="31" t="s">
        <v>128</v>
      </c>
      <c r="E96" s="141">
        <f t="shared" si="2"/>
        <v>85</v>
      </c>
      <c r="F96" s="147">
        <f t="shared" si="3"/>
        <v>-8</v>
      </c>
      <c r="G96" s="29">
        <v>0.49</v>
      </c>
      <c r="H96" s="27">
        <f>VLOOKUP(D96,offer数据基础表!A:D,4,0)</f>
        <v>33</v>
      </c>
      <c r="I96" s="141"/>
    </row>
    <row r="97" ht="16.5" spans="1:9">
      <c r="A97" s="146" t="s">
        <v>962</v>
      </c>
      <c r="B97" s="140">
        <v>94</v>
      </c>
      <c r="C97" s="24">
        <v>94</v>
      </c>
      <c r="D97" s="31" t="s">
        <v>1037</v>
      </c>
      <c r="E97" s="141">
        <f t="shared" si="2"/>
        <v>86</v>
      </c>
      <c r="F97" s="147">
        <f t="shared" si="3"/>
        <v>-8</v>
      </c>
      <c r="G97" s="29">
        <v>0.687</v>
      </c>
      <c r="H97" s="27">
        <f>VLOOKUP(D97,offer数据基础表!A:D,4,0)</f>
        <v>246</v>
      </c>
      <c r="I97" s="141"/>
    </row>
    <row r="98" ht="16.5" spans="1:9">
      <c r="A98" s="143" t="s">
        <v>1042</v>
      </c>
      <c r="B98" s="140">
        <v>95</v>
      </c>
      <c r="C98" s="24">
        <v>95</v>
      </c>
      <c r="D98" s="31" t="s">
        <v>1038</v>
      </c>
      <c r="E98" s="141">
        <f t="shared" si="2"/>
        <v>87</v>
      </c>
      <c r="F98" s="147">
        <f t="shared" si="3"/>
        <v>-8</v>
      </c>
      <c r="G98" s="29">
        <v>0.56</v>
      </c>
      <c r="H98" s="27">
        <f>VLOOKUP(D98,offer数据基础表!A:D,4,0)</f>
        <v>212</v>
      </c>
      <c r="I98" s="141"/>
    </row>
    <row r="99" ht="16.5" spans="1:9">
      <c r="A99" s="143" t="s">
        <v>1043</v>
      </c>
      <c r="B99" s="140">
        <v>96</v>
      </c>
      <c r="C99" s="24">
        <v>96</v>
      </c>
      <c r="D99" s="31" t="s">
        <v>1039</v>
      </c>
      <c r="E99" s="141">
        <f t="shared" si="2"/>
        <v>88</v>
      </c>
      <c r="F99" s="147">
        <f t="shared" si="3"/>
        <v>-8</v>
      </c>
      <c r="G99" s="29">
        <v>0.567</v>
      </c>
      <c r="H99" s="27">
        <f>VLOOKUP(D99,offer数据基础表!A:D,4,0)</f>
        <v>139</v>
      </c>
      <c r="I99" s="141"/>
    </row>
    <row r="100" ht="16.5" spans="1:9">
      <c r="A100" s="143" t="s">
        <v>1044</v>
      </c>
      <c r="B100" s="140">
        <v>97</v>
      </c>
      <c r="C100" s="24">
        <v>97</v>
      </c>
      <c r="D100" s="31" t="s">
        <v>1040</v>
      </c>
      <c r="E100" s="141">
        <f t="shared" si="2"/>
        <v>89</v>
      </c>
      <c r="F100" s="147">
        <f t="shared" si="3"/>
        <v>-8</v>
      </c>
      <c r="G100" s="29">
        <v>0.57</v>
      </c>
      <c r="H100" s="27">
        <f>VLOOKUP(D100,offer数据基础表!A:D,4,0)</f>
        <v>16</v>
      </c>
      <c r="I100" s="141"/>
    </row>
    <row r="101" ht="16.5" spans="1:9">
      <c r="A101" s="143" t="s">
        <v>1045</v>
      </c>
      <c r="B101" s="140">
        <v>98</v>
      </c>
      <c r="C101" s="24">
        <v>98</v>
      </c>
      <c r="D101" s="31" t="s">
        <v>1041</v>
      </c>
      <c r="E101" s="141">
        <f t="shared" si="2"/>
        <v>90</v>
      </c>
      <c r="F101" s="147">
        <f t="shared" si="3"/>
        <v>-8</v>
      </c>
      <c r="G101" s="29">
        <v>0.72</v>
      </c>
      <c r="H101" s="27">
        <f>VLOOKUP(D101,offer数据基础表!A:D,4,0)</f>
        <v>120</v>
      </c>
      <c r="I101" s="141"/>
    </row>
    <row r="102" ht="16.5" spans="1:9">
      <c r="A102" s="143" t="s">
        <v>1046</v>
      </c>
      <c r="B102" s="140">
        <v>99</v>
      </c>
      <c r="C102" s="24">
        <v>99</v>
      </c>
      <c r="D102" s="31" t="s">
        <v>1042</v>
      </c>
      <c r="E102" s="141">
        <f t="shared" si="2"/>
        <v>95</v>
      </c>
      <c r="F102" s="147">
        <f t="shared" si="3"/>
        <v>-4</v>
      </c>
      <c r="G102" s="29">
        <v>0.541</v>
      </c>
      <c r="H102" s="27">
        <f>VLOOKUP(D102,offer数据基础表!A:D,4,0)</f>
        <v>112</v>
      </c>
      <c r="I102" s="141"/>
    </row>
    <row r="103" ht="16.5" spans="1:9">
      <c r="A103" s="143" t="s">
        <v>1047</v>
      </c>
      <c r="B103" s="140">
        <v>100</v>
      </c>
      <c r="C103" s="24">
        <v>100</v>
      </c>
      <c r="D103" s="31" t="s">
        <v>1043</v>
      </c>
      <c r="E103" s="141">
        <f t="shared" si="2"/>
        <v>96</v>
      </c>
      <c r="F103" s="147">
        <f t="shared" si="3"/>
        <v>-4</v>
      </c>
      <c r="G103" s="29">
        <v>0.455</v>
      </c>
      <c r="H103" s="27">
        <f>VLOOKUP(D103,offer数据基础表!A:D,4,0)</f>
        <v>6</v>
      </c>
      <c r="I103" s="141"/>
    </row>
    <row r="104" ht="16.5" spans="1:9">
      <c r="A104" s="143" t="s">
        <v>1048</v>
      </c>
      <c r="B104" s="140">
        <v>101</v>
      </c>
      <c r="C104" s="24">
        <v>101</v>
      </c>
      <c r="D104" s="31" t="s">
        <v>1044</v>
      </c>
      <c r="E104" s="141">
        <f t="shared" si="2"/>
        <v>97</v>
      </c>
      <c r="F104" s="147">
        <f t="shared" si="3"/>
        <v>-4</v>
      </c>
      <c r="G104" s="29">
        <v>0.46</v>
      </c>
      <c r="H104" s="27">
        <f>VLOOKUP(D104,offer数据基础表!A:D,4,0)</f>
        <v>18</v>
      </c>
      <c r="I104" s="141"/>
    </row>
    <row r="105" ht="16.5" spans="1:9">
      <c r="A105" s="143" t="s">
        <v>1049</v>
      </c>
      <c r="B105" s="140">
        <v>102</v>
      </c>
      <c r="C105" s="24">
        <v>102</v>
      </c>
      <c r="D105" s="31" t="s">
        <v>1045</v>
      </c>
      <c r="E105" s="141">
        <f t="shared" si="2"/>
        <v>98</v>
      </c>
      <c r="F105" s="147">
        <f t="shared" si="3"/>
        <v>-4</v>
      </c>
      <c r="G105" s="29">
        <v>0.576</v>
      </c>
      <c r="H105" s="27">
        <f>VLOOKUP(D105,offer数据基础表!A:D,4,0)</f>
        <v>84</v>
      </c>
      <c r="I105" s="141"/>
    </row>
    <row r="106" ht="16.5" spans="1:9">
      <c r="A106" s="143" t="s">
        <v>1050</v>
      </c>
      <c r="B106" s="140">
        <v>103</v>
      </c>
      <c r="C106" s="24">
        <v>103</v>
      </c>
      <c r="D106" s="31" t="s">
        <v>1046</v>
      </c>
      <c r="E106" s="141">
        <f t="shared" si="2"/>
        <v>99</v>
      </c>
      <c r="F106" s="147">
        <f t="shared" si="3"/>
        <v>-4</v>
      </c>
      <c r="G106" s="29">
        <v>0.43</v>
      </c>
      <c r="H106" s="27">
        <f>VLOOKUP(D106,offer数据基础表!A:D,4,0)</f>
        <v>2</v>
      </c>
      <c r="I106" s="141"/>
    </row>
    <row r="107" ht="16.5" spans="1:9">
      <c r="A107" s="143" t="s">
        <v>1051</v>
      </c>
      <c r="B107" s="140">
        <v>104</v>
      </c>
      <c r="C107" s="24">
        <v>104</v>
      </c>
      <c r="D107" s="31" t="s">
        <v>1047</v>
      </c>
      <c r="E107" s="141">
        <f t="shared" si="2"/>
        <v>100</v>
      </c>
      <c r="F107" s="147">
        <f t="shared" si="3"/>
        <v>-4</v>
      </c>
      <c r="G107" s="29">
        <v>0.41</v>
      </c>
      <c r="H107" s="27">
        <f>VLOOKUP(D107,offer数据基础表!A:D,4,0)</f>
        <v>12</v>
      </c>
      <c r="I107" s="141"/>
    </row>
    <row r="108" ht="16.5" spans="1:9">
      <c r="A108" s="143" t="s">
        <v>1052</v>
      </c>
      <c r="B108" s="140">
        <v>105</v>
      </c>
      <c r="C108" s="24">
        <v>105</v>
      </c>
      <c r="D108" s="31" t="s">
        <v>1048</v>
      </c>
      <c r="E108" s="141">
        <f t="shared" si="2"/>
        <v>101</v>
      </c>
      <c r="F108" s="147">
        <f t="shared" si="3"/>
        <v>-4</v>
      </c>
      <c r="G108" s="29">
        <v>0.673</v>
      </c>
      <c r="H108" s="27">
        <f>VLOOKUP(D108,offer数据基础表!A:D,4,0)</f>
        <v>226</v>
      </c>
      <c r="I108" s="141"/>
    </row>
    <row r="109" ht="16.5" spans="1:9">
      <c r="A109" s="143" t="s">
        <v>1053</v>
      </c>
      <c r="B109" s="140">
        <v>106</v>
      </c>
      <c r="C109" s="24">
        <v>106</v>
      </c>
      <c r="D109" s="31" t="s">
        <v>1049</v>
      </c>
      <c r="E109" s="141">
        <f t="shared" si="2"/>
        <v>102</v>
      </c>
      <c r="F109" s="147">
        <f t="shared" si="3"/>
        <v>-4</v>
      </c>
      <c r="G109" s="29">
        <v>0.489</v>
      </c>
      <c r="H109" s="27">
        <f>VLOOKUP(D109,offer数据基础表!A:D,4,0)</f>
        <v>59</v>
      </c>
      <c r="I109" s="141"/>
    </row>
    <row r="110" ht="16.5" spans="1:9">
      <c r="A110" s="143" t="s">
        <v>1054</v>
      </c>
      <c r="B110" s="140">
        <v>107</v>
      </c>
      <c r="C110" s="24">
        <v>107</v>
      </c>
      <c r="D110" s="31" t="s">
        <v>1050</v>
      </c>
      <c r="E110" s="141">
        <f t="shared" si="2"/>
        <v>103</v>
      </c>
      <c r="F110" s="147">
        <f t="shared" si="3"/>
        <v>-4</v>
      </c>
      <c r="G110" s="29">
        <v>0.611</v>
      </c>
      <c r="H110" s="27">
        <f>VLOOKUP(D110,offer数据基础表!A:D,4,0)</f>
        <v>181</v>
      </c>
      <c r="I110" s="141"/>
    </row>
    <row r="111" ht="16.5" spans="1:9">
      <c r="A111" s="143" t="s">
        <v>1055</v>
      </c>
      <c r="B111" s="140">
        <v>108</v>
      </c>
      <c r="C111" s="24">
        <v>108</v>
      </c>
      <c r="D111" s="31" t="s">
        <v>1051</v>
      </c>
      <c r="E111" s="141">
        <f t="shared" si="2"/>
        <v>104</v>
      </c>
      <c r="F111" s="147">
        <f t="shared" si="3"/>
        <v>-4</v>
      </c>
      <c r="G111" s="29">
        <v>0.381</v>
      </c>
      <c r="H111" s="27">
        <f>VLOOKUP(D111,offer数据基础表!A:D,4,0)</f>
        <v>3</v>
      </c>
      <c r="I111" s="141"/>
    </row>
    <row r="112" ht="16.5" spans="1:9">
      <c r="A112" s="143" t="s">
        <v>1056</v>
      </c>
      <c r="B112" s="140">
        <v>109</v>
      </c>
      <c r="C112" s="24">
        <v>109</v>
      </c>
      <c r="D112" s="31" t="s">
        <v>1052</v>
      </c>
      <c r="E112" s="141">
        <f t="shared" si="2"/>
        <v>105</v>
      </c>
      <c r="F112" s="147">
        <f t="shared" si="3"/>
        <v>-4</v>
      </c>
      <c r="G112" s="29">
        <v>0.687</v>
      </c>
      <c r="H112" s="27">
        <f>VLOOKUP(D112,offer数据基础表!A:D,4,0)</f>
        <v>175</v>
      </c>
      <c r="I112" s="141"/>
    </row>
    <row r="113" ht="16.5" spans="1:9">
      <c r="A113" s="143" t="s">
        <v>1057</v>
      </c>
      <c r="B113" s="140">
        <v>110</v>
      </c>
      <c r="C113" s="24">
        <v>110</v>
      </c>
      <c r="D113" s="31" t="s">
        <v>1053</v>
      </c>
      <c r="E113" s="141">
        <f t="shared" si="2"/>
        <v>106</v>
      </c>
      <c r="F113" s="147">
        <f t="shared" si="3"/>
        <v>-4</v>
      </c>
      <c r="G113" s="29">
        <v>0.546</v>
      </c>
      <c r="H113" s="27">
        <f>VLOOKUP(D113,offer数据基础表!A:D,4,0)</f>
        <v>54</v>
      </c>
      <c r="I113" s="141"/>
    </row>
    <row r="114" ht="16.5" spans="1:9">
      <c r="A114" s="143" t="s">
        <v>1058</v>
      </c>
      <c r="B114" s="140">
        <v>111</v>
      </c>
      <c r="C114" s="24">
        <v>111</v>
      </c>
      <c r="D114" s="31" t="s">
        <v>1054</v>
      </c>
      <c r="E114" s="141">
        <f t="shared" si="2"/>
        <v>107</v>
      </c>
      <c r="F114" s="147">
        <f t="shared" si="3"/>
        <v>-4</v>
      </c>
      <c r="G114" s="29">
        <v>0.93</v>
      </c>
      <c r="H114" s="27">
        <f>VLOOKUP(D114,offer数据基础表!A:D,4,0)</f>
        <v>48</v>
      </c>
      <c r="I114" s="141"/>
    </row>
    <row r="115" ht="16.5" spans="1:9">
      <c r="A115" s="143" t="s">
        <v>1059</v>
      </c>
      <c r="B115" s="140">
        <v>112</v>
      </c>
      <c r="C115" s="24">
        <v>112</v>
      </c>
      <c r="D115" s="31" t="s">
        <v>1055</v>
      </c>
      <c r="E115" s="141">
        <f t="shared" si="2"/>
        <v>108</v>
      </c>
      <c r="F115" s="147">
        <f t="shared" si="3"/>
        <v>-4</v>
      </c>
      <c r="G115" s="29">
        <v>0.53</v>
      </c>
      <c r="H115" s="27">
        <f>VLOOKUP(D115,offer数据基础表!A:D,4,0)</f>
        <v>1</v>
      </c>
      <c r="I115" s="141"/>
    </row>
    <row r="116" ht="16.5" spans="1:9">
      <c r="A116" s="143" t="s">
        <v>1060</v>
      </c>
      <c r="B116" s="140">
        <v>113</v>
      </c>
      <c r="C116" s="24">
        <v>113</v>
      </c>
      <c r="D116" s="31" t="s">
        <v>1056</v>
      </c>
      <c r="E116" s="141">
        <f t="shared" si="2"/>
        <v>109</v>
      </c>
      <c r="F116" s="147">
        <f t="shared" si="3"/>
        <v>-4</v>
      </c>
      <c r="G116" s="29">
        <v>0.79</v>
      </c>
      <c r="H116" s="27">
        <f>VLOOKUP(D116,offer数据基础表!A:D,4,0)</f>
        <v>4</v>
      </c>
      <c r="I116" s="141"/>
    </row>
    <row r="117" ht="16.5" spans="1:9">
      <c r="A117" s="143" t="s">
        <v>1061</v>
      </c>
      <c r="B117" s="140">
        <v>114</v>
      </c>
      <c r="C117" s="24">
        <v>114</v>
      </c>
      <c r="D117" s="31" t="s">
        <v>1057</v>
      </c>
      <c r="E117" s="141">
        <f t="shared" si="2"/>
        <v>110</v>
      </c>
      <c r="F117" s="147">
        <f t="shared" si="3"/>
        <v>-4</v>
      </c>
      <c r="G117" s="29">
        <v>0.69</v>
      </c>
      <c r="H117" s="27">
        <f>VLOOKUP(D117,offer数据基础表!A:D,4,0)</f>
        <v>2</v>
      </c>
      <c r="I117" s="141"/>
    </row>
    <row r="118" ht="16.5" spans="1:9">
      <c r="A118" s="143" t="s">
        <v>1062</v>
      </c>
      <c r="B118" s="140">
        <v>115</v>
      </c>
      <c r="C118" s="24">
        <v>115</v>
      </c>
      <c r="D118" s="31" t="s">
        <v>1058</v>
      </c>
      <c r="E118" s="141">
        <f t="shared" si="2"/>
        <v>111</v>
      </c>
      <c r="F118" s="147">
        <f t="shared" si="3"/>
        <v>-4</v>
      </c>
      <c r="G118" s="29">
        <v>0.11</v>
      </c>
      <c r="H118" s="27">
        <f>VLOOKUP(D118,offer数据基础表!A:D,4,0)</f>
        <v>1</v>
      </c>
      <c r="I118" s="141"/>
    </row>
    <row r="119" ht="16.5" spans="1:9">
      <c r="A119" s="143" t="s">
        <v>1063</v>
      </c>
      <c r="B119" s="140">
        <v>116</v>
      </c>
      <c r="C119" s="24">
        <v>116</v>
      </c>
      <c r="D119" s="31" t="s">
        <v>1059</v>
      </c>
      <c r="E119" s="141">
        <f t="shared" si="2"/>
        <v>112</v>
      </c>
      <c r="F119" s="147">
        <f t="shared" si="3"/>
        <v>-4</v>
      </c>
      <c r="G119" s="29">
        <v>0.36</v>
      </c>
      <c r="H119" s="27">
        <f>VLOOKUP(D119,offer数据基础表!A:D,4,0)</f>
        <v>92</v>
      </c>
      <c r="I119" s="141"/>
    </row>
    <row r="120" ht="16.5" spans="1:9">
      <c r="A120" s="143" t="s">
        <v>1064</v>
      </c>
      <c r="B120" s="140">
        <v>117</v>
      </c>
      <c r="C120" s="24">
        <v>117</v>
      </c>
      <c r="D120" s="31" t="s">
        <v>1060</v>
      </c>
      <c r="E120" s="141">
        <f t="shared" si="2"/>
        <v>113</v>
      </c>
      <c r="F120" s="147">
        <f t="shared" si="3"/>
        <v>-4</v>
      </c>
      <c r="G120" s="29">
        <v>0.31</v>
      </c>
      <c r="H120" s="27">
        <f>VLOOKUP(D120,offer数据基础表!A:D,4,0)</f>
        <v>4</v>
      </c>
      <c r="I120" s="141"/>
    </row>
    <row r="121" ht="16.5" spans="1:9">
      <c r="A121" s="143" t="s">
        <v>1065</v>
      </c>
      <c r="B121" s="140">
        <v>118</v>
      </c>
      <c r="C121" s="24">
        <v>118</v>
      </c>
      <c r="D121" s="31" t="s">
        <v>1061</v>
      </c>
      <c r="E121" s="141">
        <f t="shared" si="2"/>
        <v>114</v>
      </c>
      <c r="F121" s="147">
        <f t="shared" si="3"/>
        <v>-4</v>
      </c>
      <c r="G121" s="29">
        <v>0.312</v>
      </c>
      <c r="H121" s="27">
        <f>VLOOKUP(D121,offer数据基础表!A:D,4,0)</f>
        <v>72</v>
      </c>
      <c r="I121" s="141"/>
    </row>
    <row r="122" ht="16.5" spans="1:9">
      <c r="A122" s="143" t="s">
        <v>1066</v>
      </c>
      <c r="B122" s="140">
        <v>119</v>
      </c>
      <c r="C122" s="24">
        <v>119</v>
      </c>
      <c r="D122" s="31" t="s">
        <v>1062</v>
      </c>
      <c r="E122" s="141">
        <f t="shared" si="2"/>
        <v>115</v>
      </c>
      <c r="F122" s="147">
        <f t="shared" si="3"/>
        <v>-4</v>
      </c>
      <c r="G122" s="29">
        <v>0.4</v>
      </c>
      <c r="H122" s="27">
        <f>VLOOKUP(D122,offer数据基础表!A:D,4,0)</f>
        <v>44</v>
      </c>
      <c r="I122" s="141"/>
    </row>
    <row r="123" ht="16.5" spans="1:9">
      <c r="A123" s="143" t="s">
        <v>1067</v>
      </c>
      <c r="B123" s="140">
        <v>120</v>
      </c>
      <c r="C123" s="24">
        <v>120</v>
      </c>
      <c r="D123" s="31" t="s">
        <v>1063</v>
      </c>
      <c r="E123" s="141">
        <f t="shared" si="2"/>
        <v>116</v>
      </c>
      <c r="F123" s="147">
        <f t="shared" si="3"/>
        <v>-4</v>
      </c>
      <c r="G123" s="29">
        <v>0.316</v>
      </c>
      <c r="H123" s="27">
        <f>VLOOKUP(D123,offer数据基础表!A:D,4,0)</f>
        <v>30</v>
      </c>
      <c r="I123" s="141"/>
    </row>
    <row r="124" ht="16.5" spans="1:9">
      <c r="A124" s="153" t="s">
        <v>979</v>
      </c>
      <c r="B124" s="140">
        <v>121</v>
      </c>
      <c r="C124" s="24">
        <v>121</v>
      </c>
      <c r="D124" s="31" t="s">
        <v>1064</v>
      </c>
      <c r="E124" s="141">
        <f t="shared" si="2"/>
        <v>117</v>
      </c>
      <c r="F124" s="147">
        <f t="shared" si="3"/>
        <v>-4</v>
      </c>
      <c r="G124" s="29">
        <v>0.309</v>
      </c>
      <c r="H124" s="27">
        <f>VLOOKUP(D124,offer数据基础表!A:D,4,0)</f>
        <v>83</v>
      </c>
      <c r="I124" s="141"/>
    </row>
    <row r="125" ht="16.5" spans="1:9">
      <c r="A125" s="143" t="s">
        <v>1068</v>
      </c>
      <c r="B125" s="140">
        <v>122</v>
      </c>
      <c r="C125" s="24">
        <v>122</v>
      </c>
      <c r="D125" s="31" t="s">
        <v>1065</v>
      </c>
      <c r="E125" s="141">
        <f t="shared" si="2"/>
        <v>118</v>
      </c>
      <c r="F125" s="147">
        <f t="shared" si="3"/>
        <v>-4</v>
      </c>
      <c r="G125" s="29">
        <v>0.26</v>
      </c>
      <c r="H125" s="27">
        <f>VLOOKUP(D125,offer数据基础表!A:D,4,0)</f>
        <v>32</v>
      </c>
      <c r="I125" s="141"/>
    </row>
    <row r="126" ht="16.5" spans="1:9">
      <c r="A126" s="143" t="s">
        <v>1069</v>
      </c>
      <c r="B126" s="140">
        <v>123</v>
      </c>
      <c r="C126" s="24">
        <v>123</v>
      </c>
      <c r="D126" s="35" t="s">
        <v>162</v>
      </c>
      <c r="E126" s="141">
        <f t="shared" si="2"/>
        <v>119</v>
      </c>
      <c r="F126" s="147">
        <f t="shared" si="3"/>
        <v>-4</v>
      </c>
      <c r="G126" s="29">
        <v>0.371</v>
      </c>
      <c r="H126" s="27">
        <f>VLOOKUP(D126,offer数据基础表!A:D,4,0)</f>
        <v>18</v>
      </c>
      <c r="I126" s="141"/>
    </row>
    <row r="127" ht="16.5" spans="1:9">
      <c r="A127" s="143" t="s">
        <v>1070</v>
      </c>
      <c r="B127" s="140">
        <v>124</v>
      </c>
      <c r="C127" s="24">
        <v>124</v>
      </c>
      <c r="D127" s="31" t="s">
        <v>1067</v>
      </c>
      <c r="E127" s="141">
        <f t="shared" si="2"/>
        <v>120</v>
      </c>
      <c r="F127" s="147">
        <f t="shared" si="3"/>
        <v>-4</v>
      </c>
      <c r="G127" s="29">
        <v>0.129</v>
      </c>
      <c r="H127" s="27">
        <f>VLOOKUP(D127,offer数据基础表!A:D,4,0)</f>
        <v>21</v>
      </c>
      <c r="I127" s="141"/>
    </row>
    <row r="128" ht="16.5" spans="1:9">
      <c r="A128" s="153" t="s">
        <v>981</v>
      </c>
      <c r="B128" s="140">
        <v>125</v>
      </c>
      <c r="C128" s="24">
        <v>125</v>
      </c>
      <c r="D128" s="31" t="s">
        <v>1068</v>
      </c>
      <c r="E128" s="141">
        <f t="shared" si="2"/>
        <v>122</v>
      </c>
      <c r="F128" s="147">
        <f t="shared" si="3"/>
        <v>-3</v>
      </c>
      <c r="G128" s="29">
        <v>0.07</v>
      </c>
      <c r="H128" s="27">
        <f>VLOOKUP(D128,offer数据基础表!A:D,4,0)</f>
        <v>23</v>
      </c>
      <c r="I128" s="141"/>
    </row>
    <row r="129" ht="16.5" spans="1:9">
      <c r="A129" s="143" t="s">
        <v>1071</v>
      </c>
      <c r="B129" s="140">
        <v>126</v>
      </c>
      <c r="C129" s="24">
        <v>126</v>
      </c>
      <c r="D129" s="31" t="s">
        <v>1069</v>
      </c>
      <c r="E129" s="141">
        <f t="shared" si="2"/>
        <v>123</v>
      </c>
      <c r="F129" s="147">
        <f t="shared" si="3"/>
        <v>-3</v>
      </c>
      <c r="G129" s="29">
        <v>0.87</v>
      </c>
      <c r="H129" s="27">
        <f>VLOOKUP(D129,offer数据基础表!A:D,4,0)</f>
        <v>115</v>
      </c>
      <c r="I129" s="141"/>
    </row>
    <row r="130" ht="16.5" spans="1:9">
      <c r="A130" s="153" t="s">
        <v>983</v>
      </c>
      <c r="B130" s="140">
        <v>127</v>
      </c>
      <c r="C130" s="24">
        <v>127</v>
      </c>
      <c r="D130" s="31" t="s">
        <v>1070</v>
      </c>
      <c r="E130" s="141">
        <f t="shared" si="2"/>
        <v>124</v>
      </c>
      <c r="F130" s="147">
        <f t="shared" si="3"/>
        <v>-3</v>
      </c>
      <c r="G130" s="29">
        <v>0.14</v>
      </c>
      <c r="H130" s="27">
        <f>VLOOKUP(D130,offer数据基础表!A:D,4,0)</f>
        <v>47</v>
      </c>
      <c r="I130" s="141"/>
    </row>
    <row r="131" ht="16.5" spans="1:9">
      <c r="A131" s="143" t="s">
        <v>1072</v>
      </c>
      <c r="B131" s="140">
        <v>128</v>
      </c>
      <c r="C131" s="24">
        <v>128</v>
      </c>
      <c r="D131" s="31" t="s">
        <v>1071</v>
      </c>
      <c r="E131" s="141">
        <f t="shared" si="2"/>
        <v>126</v>
      </c>
      <c r="F131" s="147">
        <f t="shared" si="3"/>
        <v>-2</v>
      </c>
      <c r="G131" s="29">
        <v>0.145</v>
      </c>
      <c r="H131" s="27">
        <f>VLOOKUP(D131,offer数据基础表!A:D,4,0)</f>
        <v>8</v>
      </c>
      <c r="I131" s="141"/>
    </row>
    <row r="132" ht="16.5" spans="1:9">
      <c r="A132" s="153" t="s">
        <v>985</v>
      </c>
      <c r="B132" s="140">
        <v>129</v>
      </c>
      <c r="C132" s="24">
        <v>129</v>
      </c>
      <c r="D132" s="31" t="s">
        <v>1072</v>
      </c>
      <c r="E132" s="141">
        <f t="shared" si="2"/>
        <v>128</v>
      </c>
      <c r="F132" s="147">
        <f t="shared" si="3"/>
        <v>-1</v>
      </c>
      <c r="G132" s="29">
        <v>0.19</v>
      </c>
      <c r="H132" s="27">
        <f>VLOOKUP(D132,offer数据基础表!A:D,4,0)</f>
        <v>50</v>
      </c>
      <c r="I132" s="141"/>
    </row>
    <row r="133" ht="16.5" spans="1:9">
      <c r="A133" s="143" t="s">
        <v>1073</v>
      </c>
      <c r="B133" s="140">
        <v>130</v>
      </c>
      <c r="C133" s="24">
        <v>130</v>
      </c>
      <c r="D133" s="31" t="s">
        <v>1073</v>
      </c>
      <c r="E133" s="141">
        <f t="shared" ref="E133:E196" si="4">VLOOKUP(D:D,A:B,2,0)</f>
        <v>130</v>
      </c>
      <c r="F133" s="147">
        <f t="shared" ref="F133:F196" si="5">E133-C133</f>
        <v>0</v>
      </c>
      <c r="G133" s="29">
        <v>0.15</v>
      </c>
      <c r="H133" s="27">
        <f>VLOOKUP(D133,offer数据基础表!A:D,4,0)</f>
        <v>21</v>
      </c>
      <c r="I133" s="141"/>
    </row>
    <row r="134" ht="16.5" spans="1:9">
      <c r="A134" s="143" t="s">
        <v>1074</v>
      </c>
      <c r="B134" s="140">
        <v>131</v>
      </c>
      <c r="C134" s="24">
        <v>131</v>
      </c>
      <c r="D134" s="31" t="s">
        <v>1074</v>
      </c>
      <c r="E134" s="141">
        <f t="shared" si="4"/>
        <v>131</v>
      </c>
      <c r="F134" s="147">
        <f t="shared" si="5"/>
        <v>0</v>
      </c>
      <c r="G134" s="29">
        <v>0.12</v>
      </c>
      <c r="H134" s="27">
        <f>VLOOKUP(D134,offer数据基础表!A:D,4,0)</f>
        <v>15</v>
      </c>
      <c r="I134" s="141"/>
    </row>
    <row r="135" ht="16.5" spans="1:9">
      <c r="A135" s="143" t="s">
        <v>1075</v>
      </c>
      <c r="B135" s="140">
        <v>132</v>
      </c>
      <c r="C135" s="24">
        <v>132</v>
      </c>
      <c r="D135" s="31" t="s">
        <v>1075</v>
      </c>
      <c r="E135" s="141">
        <f t="shared" si="4"/>
        <v>132</v>
      </c>
      <c r="F135" s="147">
        <f t="shared" si="5"/>
        <v>0</v>
      </c>
      <c r="G135" s="30">
        <v>0.1336</v>
      </c>
      <c r="H135" s="27">
        <f>VLOOKUP(D135,offer数据基础表!A:D,4,0)</f>
        <v>7</v>
      </c>
      <c r="I135" s="141"/>
    </row>
    <row r="136" ht="16.5" spans="1:9">
      <c r="A136" s="143" t="s">
        <v>1076</v>
      </c>
      <c r="B136" s="140">
        <v>133</v>
      </c>
      <c r="C136" s="24">
        <v>133</v>
      </c>
      <c r="D136" s="31" t="s">
        <v>1076</v>
      </c>
      <c r="E136" s="141">
        <f t="shared" si="4"/>
        <v>133</v>
      </c>
      <c r="F136" s="147">
        <f t="shared" si="5"/>
        <v>0</v>
      </c>
      <c r="G136" s="29">
        <v>0.2</v>
      </c>
      <c r="H136" s="27">
        <f>VLOOKUP(D136,offer数据基础表!A:D,4,0)</f>
        <v>28</v>
      </c>
      <c r="I136" s="141"/>
    </row>
    <row r="137" ht="16.5" spans="1:9">
      <c r="A137" s="143" t="s">
        <v>1077</v>
      </c>
      <c r="B137" s="140">
        <v>134</v>
      </c>
      <c r="C137" s="24">
        <v>134</v>
      </c>
      <c r="D137" s="31" t="s">
        <v>1077</v>
      </c>
      <c r="E137" s="141">
        <f t="shared" si="4"/>
        <v>134</v>
      </c>
      <c r="F137" s="147">
        <f t="shared" si="5"/>
        <v>0</v>
      </c>
      <c r="G137" s="30">
        <v>0.1866</v>
      </c>
      <c r="H137" s="27">
        <f>VLOOKUP(D137,offer数据基础表!A:D,4,0)</f>
        <v>27</v>
      </c>
      <c r="I137" s="141"/>
    </row>
    <row r="138" ht="16.5" spans="1:9">
      <c r="A138" s="143" t="s">
        <v>1078</v>
      </c>
      <c r="B138" s="140">
        <v>135</v>
      </c>
      <c r="C138" s="24">
        <v>135</v>
      </c>
      <c r="D138" s="31" t="s">
        <v>1078</v>
      </c>
      <c r="E138" s="141">
        <f t="shared" si="4"/>
        <v>135</v>
      </c>
      <c r="F138" s="147">
        <f t="shared" si="5"/>
        <v>0</v>
      </c>
      <c r="G138" s="29">
        <v>0.566</v>
      </c>
      <c r="H138" s="27">
        <f>VLOOKUP(D138,offer数据基础表!A:D,4,0)</f>
        <v>4</v>
      </c>
      <c r="I138" s="141"/>
    </row>
    <row r="139" ht="16.5" spans="1:9">
      <c r="A139" s="143" t="s">
        <v>1079</v>
      </c>
      <c r="B139" s="140">
        <v>136</v>
      </c>
      <c r="C139" s="24">
        <v>136</v>
      </c>
      <c r="D139" s="31" t="s">
        <v>1079</v>
      </c>
      <c r="E139" s="141">
        <f t="shared" si="4"/>
        <v>136</v>
      </c>
      <c r="F139" s="147">
        <f t="shared" si="5"/>
        <v>0</v>
      </c>
      <c r="G139" s="29">
        <v>0.28</v>
      </c>
      <c r="H139" s="27">
        <f>VLOOKUP(D139,offer数据基础表!A:D,4,0)</f>
        <v>11</v>
      </c>
      <c r="I139" s="141"/>
    </row>
    <row r="140" ht="16.5" spans="1:9">
      <c r="A140" s="143" t="s">
        <v>1080</v>
      </c>
      <c r="B140" s="140">
        <v>137</v>
      </c>
      <c r="C140" s="24">
        <v>137</v>
      </c>
      <c r="D140" s="31" t="s">
        <v>1080</v>
      </c>
      <c r="E140" s="141">
        <f t="shared" si="4"/>
        <v>137</v>
      </c>
      <c r="F140" s="147">
        <f t="shared" si="5"/>
        <v>0</v>
      </c>
      <c r="G140" s="29">
        <v>0.205</v>
      </c>
      <c r="H140" s="27">
        <f>VLOOKUP(D140,offer数据基础表!A:D,4,0)</f>
        <v>10</v>
      </c>
      <c r="I140" s="141"/>
    </row>
    <row r="141" ht="16.5" spans="1:9">
      <c r="A141" s="143" t="s">
        <v>1081</v>
      </c>
      <c r="B141" s="140">
        <v>138</v>
      </c>
      <c r="C141" s="24">
        <v>138</v>
      </c>
      <c r="D141" s="31" t="s">
        <v>1081</v>
      </c>
      <c r="E141" s="141">
        <f t="shared" si="4"/>
        <v>138</v>
      </c>
      <c r="F141" s="147">
        <f t="shared" si="5"/>
        <v>0</v>
      </c>
      <c r="G141" s="29">
        <v>0.7</v>
      </c>
      <c r="H141" s="27">
        <f>VLOOKUP(D141,offer数据基础表!A:D,4,0)</f>
        <v>25</v>
      </c>
      <c r="I141" s="141"/>
    </row>
    <row r="142" ht="16.5" spans="1:9">
      <c r="A142" s="143" t="s">
        <v>1082</v>
      </c>
      <c r="B142" s="140">
        <v>139</v>
      </c>
      <c r="C142" s="24">
        <v>139</v>
      </c>
      <c r="D142" s="31" t="s">
        <v>1082</v>
      </c>
      <c r="E142" s="141">
        <f t="shared" si="4"/>
        <v>139</v>
      </c>
      <c r="F142" s="147">
        <f t="shared" si="5"/>
        <v>0</v>
      </c>
      <c r="G142" s="29">
        <v>0.33</v>
      </c>
      <c r="H142" s="27">
        <f>VLOOKUP(D142,offer数据基础表!A:D,4,0)</f>
        <v>4</v>
      </c>
      <c r="I142" s="141"/>
    </row>
    <row r="143" ht="16.5" spans="1:9">
      <c r="A143" s="143" t="s">
        <v>1083</v>
      </c>
      <c r="B143" s="140">
        <v>140</v>
      </c>
      <c r="C143" s="24">
        <v>140</v>
      </c>
      <c r="D143" s="31" t="s">
        <v>1083</v>
      </c>
      <c r="E143" s="141">
        <f t="shared" si="4"/>
        <v>140</v>
      </c>
      <c r="F143" s="147">
        <f t="shared" si="5"/>
        <v>0</v>
      </c>
      <c r="G143" s="30">
        <v>0.345</v>
      </c>
      <c r="H143" s="27">
        <f>VLOOKUP(D143,offer数据基础表!A:D,4,0)</f>
        <v>6</v>
      </c>
      <c r="I143" s="141"/>
    </row>
    <row r="144" ht="16.5" spans="1:9">
      <c r="A144" s="143" t="s">
        <v>1084</v>
      </c>
      <c r="B144" s="140">
        <v>141</v>
      </c>
      <c r="C144" s="24">
        <v>141</v>
      </c>
      <c r="D144" s="31" t="s">
        <v>1084</v>
      </c>
      <c r="E144" s="141">
        <f t="shared" si="4"/>
        <v>141</v>
      </c>
      <c r="F144" s="147">
        <f t="shared" si="5"/>
        <v>0</v>
      </c>
      <c r="G144" s="29">
        <v>0.395</v>
      </c>
      <c r="H144" s="27">
        <f>VLOOKUP(D144,offer数据基础表!A:D,4,0)</f>
        <v>10</v>
      </c>
      <c r="I144" s="141"/>
    </row>
    <row r="145" ht="16.5" spans="1:9">
      <c r="A145" s="143" t="s">
        <v>1085</v>
      </c>
      <c r="B145" s="140">
        <v>142</v>
      </c>
      <c r="C145" s="24">
        <v>142</v>
      </c>
      <c r="D145" s="31" t="s">
        <v>1085</v>
      </c>
      <c r="E145" s="141">
        <f t="shared" si="4"/>
        <v>142</v>
      </c>
      <c r="F145" s="147">
        <f t="shared" si="5"/>
        <v>0</v>
      </c>
      <c r="G145" s="29">
        <v>0.64</v>
      </c>
      <c r="H145" s="27">
        <f>VLOOKUP(D145,offer数据基础表!A:D,4,0)</f>
        <v>3</v>
      </c>
      <c r="I145" s="141"/>
    </row>
    <row r="146" ht="16.5" spans="1:9">
      <c r="A146" s="143" t="s">
        <v>1086</v>
      </c>
      <c r="B146" s="140">
        <v>143</v>
      </c>
      <c r="C146" s="24">
        <v>143</v>
      </c>
      <c r="D146" s="31" t="s">
        <v>1086</v>
      </c>
      <c r="E146" s="141">
        <f t="shared" si="4"/>
        <v>143</v>
      </c>
      <c r="F146" s="147">
        <f t="shared" si="5"/>
        <v>0</v>
      </c>
      <c r="G146" s="29">
        <v>0.35</v>
      </c>
      <c r="H146" s="27">
        <f>VLOOKUP(D146,offer数据基础表!A:D,4,0)</f>
        <v>7</v>
      </c>
      <c r="I146" s="141"/>
    </row>
    <row r="147" ht="16.5" spans="1:9">
      <c r="A147" s="143" t="s">
        <v>1087</v>
      </c>
      <c r="B147" s="140">
        <v>144</v>
      </c>
      <c r="C147" s="24">
        <v>144</v>
      </c>
      <c r="D147" s="31" t="s">
        <v>1087</v>
      </c>
      <c r="E147" s="141">
        <f t="shared" si="4"/>
        <v>144</v>
      </c>
      <c r="F147" s="147">
        <f t="shared" si="5"/>
        <v>0</v>
      </c>
      <c r="G147" s="29">
        <v>0.66</v>
      </c>
      <c r="H147" s="27">
        <f>VLOOKUP(D147,offer数据基础表!A:D,4,0)</f>
        <v>46</v>
      </c>
      <c r="I147" s="141"/>
    </row>
    <row r="148" ht="16.5" spans="1:9">
      <c r="A148" s="143" t="s">
        <v>1088</v>
      </c>
      <c r="B148" s="140">
        <v>145</v>
      </c>
      <c r="C148" s="24">
        <v>145</v>
      </c>
      <c r="D148" s="31" t="s">
        <v>1088</v>
      </c>
      <c r="E148" s="141">
        <f t="shared" si="4"/>
        <v>145</v>
      </c>
      <c r="F148" s="147">
        <f t="shared" si="5"/>
        <v>0</v>
      </c>
      <c r="G148" s="29">
        <v>0.56</v>
      </c>
      <c r="H148" s="27">
        <f>VLOOKUP(D148,offer数据基础表!A:D,4,0)</f>
        <v>52</v>
      </c>
      <c r="I148" s="141"/>
    </row>
    <row r="149" ht="16.5" spans="1:9">
      <c r="A149" s="143" t="s">
        <v>1089</v>
      </c>
      <c r="B149" s="140">
        <v>146</v>
      </c>
      <c r="C149" s="24">
        <v>146</v>
      </c>
      <c r="D149" s="31" t="s">
        <v>1089</v>
      </c>
      <c r="E149" s="141">
        <f t="shared" si="4"/>
        <v>146</v>
      </c>
      <c r="F149" s="147">
        <f t="shared" si="5"/>
        <v>0</v>
      </c>
      <c r="G149" s="29">
        <v>0.25</v>
      </c>
      <c r="H149" s="27">
        <f>VLOOKUP(D149,offer数据基础表!A:D,4,0)</f>
        <v>2</v>
      </c>
      <c r="I149" s="141"/>
    </row>
    <row r="150" ht="16.5" spans="1:9">
      <c r="A150" s="143" t="s">
        <v>1090</v>
      </c>
      <c r="B150" s="140">
        <v>147</v>
      </c>
      <c r="C150" s="24">
        <v>147</v>
      </c>
      <c r="D150" s="31" t="s">
        <v>1090</v>
      </c>
      <c r="E150" s="141">
        <f t="shared" si="4"/>
        <v>147</v>
      </c>
      <c r="F150" s="147">
        <f t="shared" si="5"/>
        <v>0</v>
      </c>
      <c r="G150" s="29">
        <v>0.57</v>
      </c>
      <c r="H150" s="27">
        <f>VLOOKUP(D150,offer数据基础表!A:D,4,0)</f>
        <v>3</v>
      </c>
      <c r="I150" s="141"/>
    </row>
    <row r="151" ht="16.5" spans="1:9">
      <c r="A151" s="143" t="s">
        <v>1091</v>
      </c>
      <c r="B151" s="140">
        <v>148</v>
      </c>
      <c r="C151" s="24">
        <v>148</v>
      </c>
      <c r="D151" s="31" t="s">
        <v>1091</v>
      </c>
      <c r="E151" s="141">
        <f t="shared" si="4"/>
        <v>148</v>
      </c>
      <c r="F151" s="147">
        <f t="shared" si="5"/>
        <v>0</v>
      </c>
      <c r="G151" s="29">
        <v>0.48</v>
      </c>
      <c r="H151" s="27">
        <f>VLOOKUP(D151,offer数据基础表!A:D,4,0)</f>
        <v>8</v>
      </c>
      <c r="I151" s="141"/>
    </row>
    <row r="152" ht="16.5" spans="1:9">
      <c r="A152" s="143" t="s">
        <v>1092</v>
      </c>
      <c r="B152" s="140">
        <v>149</v>
      </c>
      <c r="C152" s="24">
        <v>149</v>
      </c>
      <c r="D152" s="31" t="s">
        <v>1092</v>
      </c>
      <c r="E152" s="141">
        <f t="shared" si="4"/>
        <v>149</v>
      </c>
      <c r="F152" s="147">
        <f t="shared" si="5"/>
        <v>0</v>
      </c>
      <c r="G152" s="29">
        <v>0.5208</v>
      </c>
      <c r="H152" s="27">
        <f>VLOOKUP(D152,offer数据基础表!A:D,4,0)</f>
        <v>0</v>
      </c>
      <c r="I152" s="141"/>
    </row>
    <row r="153" ht="16.5" spans="1:9">
      <c r="A153" s="143" t="s">
        <v>1093</v>
      </c>
      <c r="B153" s="140">
        <v>150</v>
      </c>
      <c r="C153" s="24">
        <v>150</v>
      </c>
      <c r="D153" s="31" t="s">
        <v>1093</v>
      </c>
      <c r="E153" s="141">
        <f t="shared" si="4"/>
        <v>150</v>
      </c>
      <c r="F153" s="147">
        <f t="shared" si="5"/>
        <v>0</v>
      </c>
      <c r="G153" s="29">
        <v>0.314</v>
      </c>
      <c r="H153" s="27">
        <f>VLOOKUP(D153,offer数据基础表!A:D,4,0)</f>
        <v>16</v>
      </c>
      <c r="I153" s="141"/>
    </row>
    <row r="154" ht="16.5" spans="1:9">
      <c r="A154" s="143" t="s">
        <v>1094</v>
      </c>
      <c r="B154" s="140">
        <v>151</v>
      </c>
      <c r="C154" s="24">
        <v>151</v>
      </c>
      <c r="D154" s="31" t="s">
        <v>1094</v>
      </c>
      <c r="E154" s="141">
        <f t="shared" si="4"/>
        <v>151</v>
      </c>
      <c r="F154" s="147">
        <f t="shared" si="5"/>
        <v>0</v>
      </c>
      <c r="G154" s="29">
        <v>0.44</v>
      </c>
      <c r="H154" s="27">
        <f>VLOOKUP(D154,offer数据基础表!A:D,4,0)</f>
        <v>16</v>
      </c>
      <c r="I154" s="141"/>
    </row>
    <row r="155" ht="16.5" spans="1:10">
      <c r="A155" s="143" t="s">
        <v>1095</v>
      </c>
      <c r="B155" s="140">
        <v>152</v>
      </c>
      <c r="C155" s="24">
        <v>152</v>
      </c>
      <c r="D155" s="35" t="s">
        <v>195</v>
      </c>
      <c r="E155" s="141">
        <f t="shared" si="4"/>
        <v>152</v>
      </c>
      <c r="F155" s="147">
        <f t="shared" si="5"/>
        <v>0</v>
      </c>
      <c r="G155" s="29">
        <v>1</v>
      </c>
      <c r="H155" s="27">
        <f>VLOOKUP(D155,offer数据基础表!A:D,4,0)</f>
        <v>3</v>
      </c>
      <c r="I155" s="141"/>
      <c r="J155" s="152" t="s">
        <v>1096</v>
      </c>
    </row>
    <row r="156" ht="16.5" spans="1:9">
      <c r="A156" s="143" t="s">
        <v>1097</v>
      </c>
      <c r="B156" s="140">
        <v>153</v>
      </c>
      <c r="C156" s="24">
        <v>153</v>
      </c>
      <c r="D156" s="31" t="s">
        <v>1097</v>
      </c>
      <c r="E156" s="141">
        <f t="shared" si="4"/>
        <v>153</v>
      </c>
      <c r="F156" s="147">
        <f t="shared" si="5"/>
        <v>0</v>
      </c>
      <c r="G156" s="29">
        <v>0.33</v>
      </c>
      <c r="H156" s="27">
        <f>VLOOKUP(D156,offer数据基础表!A:D,4,0)</f>
        <v>39</v>
      </c>
      <c r="I156" s="141"/>
    </row>
    <row r="157" ht="16.5" spans="1:9">
      <c r="A157" s="143" t="s">
        <v>1098</v>
      </c>
      <c r="B157" s="140">
        <v>154</v>
      </c>
      <c r="C157" s="24">
        <v>154</v>
      </c>
      <c r="D157" s="31" t="s">
        <v>1098</v>
      </c>
      <c r="E157" s="141">
        <f t="shared" si="4"/>
        <v>154</v>
      </c>
      <c r="F157" s="147">
        <f t="shared" si="5"/>
        <v>0</v>
      </c>
      <c r="G157" s="29">
        <v>0.167</v>
      </c>
      <c r="H157" s="27">
        <f>VLOOKUP(D157,offer数据基础表!A:D,4,0)</f>
        <v>6</v>
      </c>
      <c r="I157" s="141"/>
    </row>
    <row r="158" ht="16.5" spans="1:9">
      <c r="A158" s="143" t="s">
        <v>1099</v>
      </c>
      <c r="B158" s="140">
        <v>155</v>
      </c>
      <c r="C158" s="24">
        <v>155</v>
      </c>
      <c r="D158" s="31" t="s">
        <v>1099</v>
      </c>
      <c r="E158" s="141">
        <f t="shared" si="4"/>
        <v>155</v>
      </c>
      <c r="F158" s="147">
        <f t="shared" si="5"/>
        <v>0</v>
      </c>
      <c r="G158" s="29">
        <v>0.21</v>
      </c>
      <c r="H158" s="27">
        <f>VLOOKUP(D158,offer数据基础表!A:D,4,0)</f>
        <v>15</v>
      </c>
      <c r="I158" s="141"/>
    </row>
    <row r="159" ht="16.5" spans="1:9">
      <c r="A159" s="143" t="s">
        <v>1100</v>
      </c>
      <c r="B159" s="140">
        <v>156</v>
      </c>
      <c r="C159" s="24">
        <v>156</v>
      </c>
      <c r="D159" s="31" t="s">
        <v>1100</v>
      </c>
      <c r="E159" s="141">
        <f t="shared" si="4"/>
        <v>156</v>
      </c>
      <c r="F159" s="147">
        <f t="shared" si="5"/>
        <v>0</v>
      </c>
      <c r="G159" s="29">
        <v>0.39</v>
      </c>
      <c r="H159" s="27">
        <f>VLOOKUP(D159,offer数据基础表!A:D,4,0)</f>
        <v>9</v>
      </c>
      <c r="I159" s="141"/>
    </row>
    <row r="160" ht="16.5" spans="1:9">
      <c r="A160" s="143" t="s">
        <v>1101</v>
      </c>
      <c r="B160" s="140">
        <v>157</v>
      </c>
      <c r="C160" s="24">
        <v>157</v>
      </c>
      <c r="D160" s="31" t="s">
        <v>1101</v>
      </c>
      <c r="E160" s="141">
        <f t="shared" si="4"/>
        <v>157</v>
      </c>
      <c r="F160" s="147">
        <f t="shared" si="5"/>
        <v>0</v>
      </c>
      <c r="G160" s="29">
        <v>0.67</v>
      </c>
      <c r="H160" s="27">
        <v>0</v>
      </c>
      <c r="I160" s="141"/>
    </row>
    <row r="161" ht="16.5" spans="1:9">
      <c r="A161" s="143" t="s">
        <v>1102</v>
      </c>
      <c r="B161" s="140">
        <v>158</v>
      </c>
      <c r="C161" s="24">
        <v>158</v>
      </c>
      <c r="D161" s="31" t="s">
        <v>1102</v>
      </c>
      <c r="E161" s="141">
        <f t="shared" si="4"/>
        <v>158</v>
      </c>
      <c r="F161" s="147">
        <f t="shared" si="5"/>
        <v>0</v>
      </c>
      <c r="G161" s="29">
        <v>0.33</v>
      </c>
      <c r="H161" s="27">
        <f>VLOOKUP(D161,offer数据基础表!A:D,4,0)</f>
        <v>878</v>
      </c>
      <c r="I161" s="141"/>
    </row>
    <row r="162" ht="16.5" spans="1:9">
      <c r="A162" s="143" t="s">
        <v>1103</v>
      </c>
      <c r="B162" s="140">
        <v>159</v>
      </c>
      <c r="C162" s="24">
        <v>159</v>
      </c>
      <c r="D162" s="31" t="s">
        <v>1103</v>
      </c>
      <c r="E162" s="141">
        <f t="shared" si="4"/>
        <v>159</v>
      </c>
      <c r="F162" s="147">
        <f t="shared" si="5"/>
        <v>0</v>
      </c>
      <c r="G162" s="29">
        <v>0.576</v>
      </c>
      <c r="H162" s="27">
        <f>VLOOKUP(D162,offer数据基础表!A:D,4,0)</f>
        <v>366</v>
      </c>
      <c r="I162" s="141"/>
    </row>
    <row r="163" ht="16.5" spans="1:9">
      <c r="A163" s="143" t="s">
        <v>1104</v>
      </c>
      <c r="B163" s="140">
        <v>160</v>
      </c>
      <c r="C163" s="24">
        <v>160</v>
      </c>
      <c r="D163" s="31" t="s">
        <v>1104</v>
      </c>
      <c r="E163" s="141">
        <f t="shared" si="4"/>
        <v>160</v>
      </c>
      <c r="F163" s="147">
        <f t="shared" si="5"/>
        <v>0</v>
      </c>
      <c r="G163" s="29">
        <v>0.46</v>
      </c>
      <c r="H163" s="27">
        <f>VLOOKUP(D163,offer数据基础表!A:D,4,0)</f>
        <v>29</v>
      </c>
      <c r="I163" s="141"/>
    </row>
    <row r="164" ht="16.5" spans="1:9">
      <c r="A164" s="143" t="s">
        <v>1105</v>
      </c>
      <c r="B164" s="140">
        <v>161</v>
      </c>
      <c r="C164" s="24">
        <v>161</v>
      </c>
      <c r="D164" s="31" t="s">
        <v>1105</v>
      </c>
      <c r="E164" s="141">
        <f t="shared" si="4"/>
        <v>161</v>
      </c>
      <c r="F164" s="147">
        <f t="shared" si="5"/>
        <v>0</v>
      </c>
      <c r="G164" s="29">
        <v>0.524</v>
      </c>
      <c r="H164" s="27">
        <f>VLOOKUP(D164,offer数据基础表!A:D,4,0)</f>
        <v>356</v>
      </c>
      <c r="I164" s="141"/>
    </row>
    <row r="165" ht="16.5" spans="1:9">
      <c r="A165" s="143" t="s">
        <v>1106</v>
      </c>
      <c r="B165" s="140">
        <v>162</v>
      </c>
      <c r="C165" s="24">
        <v>162</v>
      </c>
      <c r="D165" s="31" t="s">
        <v>1106</v>
      </c>
      <c r="E165" s="141">
        <f t="shared" si="4"/>
        <v>162</v>
      </c>
      <c r="F165" s="147">
        <f t="shared" si="5"/>
        <v>0</v>
      </c>
      <c r="G165" s="29"/>
      <c r="H165" s="27">
        <f>VLOOKUP(D165,offer数据基础表!A:D,4,0)</f>
        <v>380</v>
      </c>
      <c r="I165" s="141"/>
    </row>
    <row r="166" ht="16.5" spans="1:9">
      <c r="A166" s="143" t="s">
        <v>1107</v>
      </c>
      <c r="B166" s="140">
        <v>163</v>
      </c>
      <c r="C166" s="24">
        <v>163</v>
      </c>
      <c r="D166" s="31" t="s">
        <v>1107</v>
      </c>
      <c r="E166" s="141">
        <f t="shared" si="4"/>
        <v>163</v>
      </c>
      <c r="F166" s="147">
        <f t="shared" si="5"/>
        <v>0</v>
      </c>
      <c r="G166" s="29"/>
      <c r="H166" s="27">
        <f>VLOOKUP(D166,offer数据基础表!A:D,4,0)</f>
        <v>1652</v>
      </c>
      <c r="I166" s="141"/>
    </row>
    <row r="167" ht="16.5" spans="1:9">
      <c r="A167" s="143" t="s">
        <v>1108</v>
      </c>
      <c r="B167" s="140">
        <v>164</v>
      </c>
      <c r="C167" s="24">
        <v>164</v>
      </c>
      <c r="D167" s="31" t="s">
        <v>1108</v>
      </c>
      <c r="E167" s="141">
        <f t="shared" si="4"/>
        <v>164</v>
      </c>
      <c r="F167" s="147">
        <f t="shared" si="5"/>
        <v>0</v>
      </c>
      <c r="G167" s="29"/>
      <c r="H167" s="27">
        <f>VLOOKUP(D167,offer数据基础表!A:D,4,0)</f>
        <v>198</v>
      </c>
      <c r="I167" s="141"/>
    </row>
    <row r="168" ht="16.5" spans="1:9">
      <c r="A168" s="143" t="s">
        <v>1109</v>
      </c>
      <c r="B168" s="140">
        <v>165</v>
      </c>
      <c r="C168" s="24">
        <v>165</v>
      </c>
      <c r="D168" s="31" t="s">
        <v>1109</v>
      </c>
      <c r="E168" s="141">
        <f t="shared" si="4"/>
        <v>165</v>
      </c>
      <c r="F168" s="147">
        <f t="shared" si="5"/>
        <v>0</v>
      </c>
      <c r="G168" s="29"/>
      <c r="H168" s="27">
        <f>VLOOKUP(D168,offer数据基础表!A:D,4,0)</f>
        <v>344</v>
      </c>
      <c r="I168" s="141"/>
    </row>
    <row r="169" ht="16.5" spans="1:9">
      <c r="A169" s="143" t="s">
        <v>1110</v>
      </c>
      <c r="B169" s="140">
        <v>166</v>
      </c>
      <c r="C169" s="24">
        <v>166</v>
      </c>
      <c r="D169" s="31" t="s">
        <v>1110</v>
      </c>
      <c r="E169" s="141">
        <f t="shared" si="4"/>
        <v>166</v>
      </c>
      <c r="F169" s="147">
        <f t="shared" si="5"/>
        <v>0</v>
      </c>
      <c r="G169" s="29"/>
      <c r="H169" s="27">
        <f>VLOOKUP(D169,offer数据基础表!A:D,4,0)</f>
        <v>605</v>
      </c>
      <c r="I169" s="141"/>
    </row>
    <row r="170" ht="16.5" spans="1:9">
      <c r="A170" s="143" t="s">
        <v>1111</v>
      </c>
      <c r="B170" s="140">
        <v>167</v>
      </c>
      <c r="C170" s="24">
        <v>167</v>
      </c>
      <c r="D170" s="31" t="s">
        <v>1111</v>
      </c>
      <c r="E170" s="141">
        <f t="shared" si="4"/>
        <v>167</v>
      </c>
      <c r="F170" s="147">
        <f t="shared" si="5"/>
        <v>0</v>
      </c>
      <c r="G170" s="29"/>
      <c r="H170" s="27">
        <f>VLOOKUP(D170,offer数据基础表!A:D,4,0)</f>
        <v>306</v>
      </c>
      <c r="I170" s="141"/>
    </row>
    <row r="171" ht="16.5" spans="1:9">
      <c r="A171" s="143" t="s">
        <v>1112</v>
      </c>
      <c r="B171" s="140">
        <v>168</v>
      </c>
      <c r="C171" s="24">
        <v>168</v>
      </c>
      <c r="D171" s="31" t="s">
        <v>1112</v>
      </c>
      <c r="E171" s="141">
        <f t="shared" si="4"/>
        <v>168</v>
      </c>
      <c r="F171" s="147">
        <f t="shared" si="5"/>
        <v>0</v>
      </c>
      <c r="G171" s="29"/>
      <c r="H171" s="27">
        <f>VLOOKUP(D171,offer数据基础表!A:D,4,0)</f>
        <v>1365</v>
      </c>
      <c r="I171" s="141"/>
    </row>
    <row r="172" ht="16.5" spans="1:9">
      <c r="A172" s="143" t="s">
        <v>1113</v>
      </c>
      <c r="B172" s="140">
        <v>169</v>
      </c>
      <c r="C172" s="24">
        <v>169</v>
      </c>
      <c r="D172" s="31" t="s">
        <v>1113</v>
      </c>
      <c r="E172" s="141">
        <f t="shared" si="4"/>
        <v>169</v>
      </c>
      <c r="F172" s="147">
        <f t="shared" si="5"/>
        <v>0</v>
      </c>
      <c r="G172" s="29"/>
      <c r="H172" s="27">
        <f>VLOOKUP(D172,offer数据基础表!A:D,4,0)</f>
        <v>20</v>
      </c>
      <c r="I172" s="141"/>
    </row>
    <row r="173" ht="16.5" spans="1:9">
      <c r="A173" s="143" t="s">
        <v>1114</v>
      </c>
      <c r="B173" s="140">
        <v>170</v>
      </c>
      <c r="C173" s="24">
        <v>170</v>
      </c>
      <c r="D173" s="31" t="s">
        <v>1114</v>
      </c>
      <c r="E173" s="141">
        <f t="shared" si="4"/>
        <v>170</v>
      </c>
      <c r="F173" s="147">
        <f t="shared" si="5"/>
        <v>0</v>
      </c>
      <c r="G173" s="29"/>
      <c r="H173" s="27">
        <f>VLOOKUP(D173,offer数据基础表!A:D,4,0)</f>
        <v>463</v>
      </c>
      <c r="I173" s="141"/>
    </row>
    <row r="174" ht="16.5" spans="1:9">
      <c r="A174" s="143" t="s">
        <v>214</v>
      </c>
      <c r="B174" s="140">
        <v>171</v>
      </c>
      <c r="C174" s="24">
        <v>171</v>
      </c>
      <c r="D174" s="31" t="s">
        <v>214</v>
      </c>
      <c r="E174" s="141">
        <f t="shared" si="4"/>
        <v>171</v>
      </c>
      <c r="F174" s="147">
        <f t="shared" si="5"/>
        <v>0</v>
      </c>
      <c r="G174" s="29"/>
      <c r="H174" s="27">
        <f>VLOOKUP(D174,offer数据基础表!A:D,4,0)</f>
        <v>69</v>
      </c>
      <c r="I174" s="141"/>
    </row>
    <row r="175" ht="16.5" spans="1:9">
      <c r="A175" s="143" t="s">
        <v>1115</v>
      </c>
      <c r="B175" s="140">
        <v>172</v>
      </c>
      <c r="C175" s="24">
        <v>172</v>
      </c>
      <c r="D175" s="31" t="s">
        <v>1115</v>
      </c>
      <c r="E175" s="141">
        <f t="shared" si="4"/>
        <v>172</v>
      </c>
      <c r="F175" s="147">
        <f t="shared" si="5"/>
        <v>0</v>
      </c>
      <c r="G175" s="29"/>
      <c r="H175" s="27">
        <f>VLOOKUP(D175,offer数据基础表!A:D,4,0)</f>
        <v>10</v>
      </c>
      <c r="I175" s="141"/>
    </row>
    <row r="176" ht="16.5" spans="1:9">
      <c r="A176" s="143" t="s">
        <v>1116</v>
      </c>
      <c r="B176" s="140">
        <v>173</v>
      </c>
      <c r="C176" s="24">
        <v>173</v>
      </c>
      <c r="D176" s="31" t="s">
        <v>1116</v>
      </c>
      <c r="E176" s="141">
        <f t="shared" si="4"/>
        <v>173</v>
      </c>
      <c r="F176" s="147">
        <f t="shared" si="5"/>
        <v>0</v>
      </c>
      <c r="G176" s="29"/>
      <c r="H176" s="27">
        <f>VLOOKUP(D176,offer数据基础表!A:D,4,0)</f>
        <v>94</v>
      </c>
      <c r="I176" s="141"/>
    </row>
    <row r="177" ht="16.5" spans="1:9">
      <c r="A177" s="143" t="s">
        <v>1117</v>
      </c>
      <c r="B177" s="140">
        <v>174</v>
      </c>
      <c r="C177" s="24">
        <v>174</v>
      </c>
      <c r="D177" s="31" t="s">
        <v>1117</v>
      </c>
      <c r="E177" s="141">
        <f t="shared" si="4"/>
        <v>174</v>
      </c>
      <c r="F177" s="147">
        <f t="shared" si="5"/>
        <v>0</v>
      </c>
      <c r="G177" s="29"/>
      <c r="H177" s="27">
        <f>VLOOKUP(D177,offer数据基础表!A:D,4,0)</f>
        <v>36</v>
      </c>
      <c r="I177" s="141"/>
    </row>
    <row r="178" ht="16.5" spans="1:9">
      <c r="A178" s="143" t="s">
        <v>1118</v>
      </c>
      <c r="B178" s="140">
        <v>175</v>
      </c>
      <c r="C178" s="24">
        <v>175</v>
      </c>
      <c r="D178" s="31" t="s">
        <v>1118</v>
      </c>
      <c r="E178" s="141">
        <f t="shared" si="4"/>
        <v>175</v>
      </c>
      <c r="F178" s="147">
        <f t="shared" si="5"/>
        <v>0</v>
      </c>
      <c r="G178" s="29"/>
      <c r="H178" s="27">
        <f>VLOOKUP(D178,offer数据基础表!A:D,4,0)</f>
        <v>4</v>
      </c>
      <c r="I178" s="141"/>
    </row>
    <row r="179" ht="16.5" spans="1:9">
      <c r="A179" s="143" t="s">
        <v>1119</v>
      </c>
      <c r="B179" s="140">
        <v>176</v>
      </c>
      <c r="C179" s="24">
        <v>176</v>
      </c>
      <c r="D179" s="31" t="s">
        <v>1119</v>
      </c>
      <c r="E179" s="141">
        <f t="shared" si="4"/>
        <v>176</v>
      </c>
      <c r="F179" s="147">
        <f t="shared" si="5"/>
        <v>0</v>
      </c>
      <c r="G179" s="29"/>
      <c r="H179" s="27">
        <f>VLOOKUP(D179,offer数据基础表!A:D,4,0)</f>
        <v>6</v>
      </c>
      <c r="I179" s="141"/>
    </row>
    <row r="180" ht="16.5" spans="1:9">
      <c r="A180" s="143" t="s">
        <v>1120</v>
      </c>
      <c r="B180" s="140">
        <v>177</v>
      </c>
      <c r="C180" s="24">
        <v>177</v>
      </c>
      <c r="D180" s="31" t="s">
        <v>1120</v>
      </c>
      <c r="E180" s="141">
        <f t="shared" si="4"/>
        <v>177</v>
      </c>
      <c r="F180" s="147">
        <f t="shared" si="5"/>
        <v>0</v>
      </c>
      <c r="G180" s="29"/>
      <c r="H180" s="27">
        <f>VLOOKUP(D180,offer数据基础表!A:D,4,0)</f>
        <v>305</v>
      </c>
      <c r="I180" s="141"/>
    </row>
    <row r="181" ht="16.5" spans="1:9">
      <c r="A181" s="143" t="s">
        <v>1121</v>
      </c>
      <c r="B181" s="140">
        <v>178</v>
      </c>
      <c r="C181" s="24">
        <v>178</v>
      </c>
      <c r="D181" s="31" t="s">
        <v>1121</v>
      </c>
      <c r="E181" s="141">
        <f t="shared" si="4"/>
        <v>178</v>
      </c>
      <c r="F181" s="147">
        <f t="shared" si="5"/>
        <v>0</v>
      </c>
      <c r="G181" s="29"/>
      <c r="H181" s="27">
        <f>VLOOKUP(D181,offer数据基础表!A:D,4,0)</f>
        <v>535</v>
      </c>
      <c r="I181" s="141"/>
    </row>
    <row r="182" ht="16.5" spans="1:9">
      <c r="A182" s="143" t="s">
        <v>1122</v>
      </c>
      <c r="B182" s="140">
        <v>179</v>
      </c>
      <c r="C182" s="24">
        <v>179</v>
      </c>
      <c r="D182" s="31" t="s">
        <v>1122</v>
      </c>
      <c r="E182" s="141">
        <f t="shared" si="4"/>
        <v>179</v>
      </c>
      <c r="F182" s="147">
        <f t="shared" si="5"/>
        <v>0</v>
      </c>
      <c r="G182" s="29"/>
      <c r="H182" s="27">
        <f>VLOOKUP(D182,offer数据基础表!A:D,4,0)</f>
        <v>822</v>
      </c>
      <c r="I182" s="141"/>
    </row>
    <row r="183" ht="16.5" spans="1:9">
      <c r="A183" s="143" t="s">
        <v>1123</v>
      </c>
      <c r="B183" s="140">
        <v>180</v>
      </c>
      <c r="C183" s="24">
        <v>180</v>
      </c>
      <c r="D183" s="31" t="s">
        <v>1123</v>
      </c>
      <c r="E183" s="141">
        <f t="shared" si="4"/>
        <v>180</v>
      </c>
      <c r="F183" s="147">
        <f t="shared" si="5"/>
        <v>0</v>
      </c>
      <c r="G183" s="29"/>
      <c r="H183" s="27">
        <f>VLOOKUP(D183,offer数据基础表!A:D,4,0)</f>
        <v>97</v>
      </c>
      <c r="I183" s="141"/>
    </row>
    <row r="184" ht="16.5" spans="1:9">
      <c r="A184" s="143" t="s">
        <v>1124</v>
      </c>
      <c r="B184" s="140">
        <v>181</v>
      </c>
      <c r="C184" s="24">
        <v>181</v>
      </c>
      <c r="D184" s="31" t="s">
        <v>1124</v>
      </c>
      <c r="E184" s="141">
        <f t="shared" si="4"/>
        <v>181</v>
      </c>
      <c r="F184" s="147">
        <f t="shared" si="5"/>
        <v>0</v>
      </c>
      <c r="G184" s="29"/>
      <c r="H184" s="27">
        <f>VLOOKUP(D184,offer数据基础表!A:D,4,0)</f>
        <v>0</v>
      </c>
      <c r="I184" s="141"/>
    </row>
    <row r="185" ht="16.5" spans="1:9">
      <c r="A185" s="143" t="s">
        <v>1125</v>
      </c>
      <c r="B185" s="140">
        <v>182</v>
      </c>
      <c r="C185" s="24">
        <v>182</v>
      </c>
      <c r="D185" s="31" t="s">
        <v>1125</v>
      </c>
      <c r="E185" s="141">
        <f t="shared" si="4"/>
        <v>182</v>
      </c>
      <c r="F185" s="147">
        <f t="shared" si="5"/>
        <v>0</v>
      </c>
      <c r="G185" s="29"/>
      <c r="H185" s="27">
        <f>VLOOKUP(D185,offer数据基础表!A:D,4,0)</f>
        <v>39</v>
      </c>
      <c r="I185" s="141"/>
    </row>
    <row r="186" ht="16.5" spans="1:9">
      <c r="A186" s="143" t="s">
        <v>1126</v>
      </c>
      <c r="B186" s="140">
        <v>183</v>
      </c>
      <c r="C186" s="24">
        <v>183</v>
      </c>
      <c r="D186" s="31" t="s">
        <v>1126</v>
      </c>
      <c r="E186" s="141">
        <f t="shared" si="4"/>
        <v>183</v>
      </c>
      <c r="F186" s="147">
        <f t="shared" si="5"/>
        <v>0</v>
      </c>
      <c r="G186" s="29"/>
      <c r="H186" s="27">
        <f>VLOOKUP(D186,offer数据基础表!A:D,4,0)</f>
        <v>25</v>
      </c>
      <c r="I186" s="141"/>
    </row>
    <row r="187" ht="16.5" spans="1:9">
      <c r="A187" s="143" t="s">
        <v>1127</v>
      </c>
      <c r="B187" s="140">
        <v>184</v>
      </c>
      <c r="C187" s="24">
        <v>184</v>
      </c>
      <c r="D187" s="31" t="s">
        <v>1127</v>
      </c>
      <c r="E187" s="141">
        <f t="shared" si="4"/>
        <v>184</v>
      </c>
      <c r="F187" s="147">
        <f t="shared" si="5"/>
        <v>0</v>
      </c>
      <c r="G187" s="29"/>
      <c r="H187" s="27">
        <f>VLOOKUP(D187,offer数据基础表!A:D,4,0)</f>
        <v>114</v>
      </c>
      <c r="I187" s="141"/>
    </row>
    <row r="188" ht="16.5" spans="1:9">
      <c r="A188" s="143" t="s">
        <v>1128</v>
      </c>
      <c r="B188" s="140">
        <v>185</v>
      </c>
      <c r="C188" s="24">
        <v>185</v>
      </c>
      <c r="D188" s="31" t="s">
        <v>1128</v>
      </c>
      <c r="E188" s="141">
        <f t="shared" si="4"/>
        <v>185</v>
      </c>
      <c r="F188" s="147">
        <f t="shared" si="5"/>
        <v>0</v>
      </c>
      <c r="G188" s="29"/>
      <c r="H188" s="27">
        <f>VLOOKUP(D188,offer数据基础表!A:D,4,0)</f>
        <v>46</v>
      </c>
      <c r="I188" s="141"/>
    </row>
    <row r="189" ht="16.5" spans="1:9">
      <c r="A189" s="143" t="s">
        <v>1129</v>
      </c>
      <c r="B189" s="140">
        <v>186</v>
      </c>
      <c r="C189" s="24">
        <v>186</v>
      </c>
      <c r="D189" s="31" t="s">
        <v>1129</v>
      </c>
      <c r="E189" s="141">
        <f t="shared" si="4"/>
        <v>186</v>
      </c>
      <c r="F189" s="147">
        <f t="shared" si="5"/>
        <v>0</v>
      </c>
      <c r="G189" s="29"/>
      <c r="H189" s="27">
        <f>VLOOKUP(D189,offer数据基础表!A:D,4,0)</f>
        <v>291</v>
      </c>
      <c r="I189" s="141"/>
    </row>
    <row r="190" ht="16.5" spans="1:9">
      <c r="A190" s="143" t="s">
        <v>1130</v>
      </c>
      <c r="B190" s="140">
        <v>187</v>
      </c>
      <c r="C190" s="24">
        <v>187</v>
      </c>
      <c r="D190" s="31" t="s">
        <v>1130</v>
      </c>
      <c r="E190" s="141">
        <f t="shared" si="4"/>
        <v>187</v>
      </c>
      <c r="F190" s="147">
        <f t="shared" si="5"/>
        <v>0</v>
      </c>
      <c r="G190" s="29"/>
      <c r="H190" s="27">
        <f>VLOOKUP(D190,offer数据基础表!A:D,4,0)</f>
        <v>44</v>
      </c>
      <c r="I190" s="141"/>
    </row>
    <row r="191" ht="16.5" spans="1:9">
      <c r="A191" s="143" t="s">
        <v>1131</v>
      </c>
      <c r="B191" s="140">
        <v>188</v>
      </c>
      <c r="C191" s="24">
        <v>188</v>
      </c>
      <c r="D191" s="31" t="s">
        <v>1131</v>
      </c>
      <c r="E191" s="141">
        <f t="shared" si="4"/>
        <v>188</v>
      </c>
      <c r="F191" s="147">
        <f t="shared" si="5"/>
        <v>0</v>
      </c>
      <c r="G191" s="29"/>
      <c r="H191" s="27">
        <f>VLOOKUP(D191,offer数据基础表!A:D,4,0)</f>
        <v>23</v>
      </c>
      <c r="I191" s="141"/>
    </row>
    <row r="192" ht="16.5" spans="1:9">
      <c r="A192" s="143" t="s">
        <v>1132</v>
      </c>
      <c r="B192" s="140">
        <v>189</v>
      </c>
      <c r="C192" s="24">
        <v>189</v>
      </c>
      <c r="D192" s="31" t="s">
        <v>1132</v>
      </c>
      <c r="E192" s="141">
        <f t="shared" si="4"/>
        <v>189</v>
      </c>
      <c r="F192" s="147">
        <f t="shared" si="5"/>
        <v>0</v>
      </c>
      <c r="G192" s="29"/>
      <c r="H192" s="27">
        <f>VLOOKUP(D192,offer数据基础表!A:D,4,0)</f>
        <v>0</v>
      </c>
      <c r="I192" s="141"/>
    </row>
    <row r="193" ht="16.5" spans="1:9">
      <c r="A193" s="143" t="s">
        <v>1133</v>
      </c>
      <c r="B193" s="140">
        <v>190</v>
      </c>
      <c r="C193" s="24">
        <v>190</v>
      </c>
      <c r="D193" s="31" t="s">
        <v>1133</v>
      </c>
      <c r="E193" s="141">
        <f t="shared" si="4"/>
        <v>190</v>
      </c>
      <c r="F193" s="147">
        <f t="shared" si="5"/>
        <v>0</v>
      </c>
      <c r="G193" s="29"/>
      <c r="H193" s="27">
        <f>VLOOKUP(D193,offer数据基础表!A:D,4,0)</f>
        <v>437</v>
      </c>
      <c r="I193" s="141"/>
    </row>
    <row r="194" ht="16.5" spans="1:9">
      <c r="A194" s="143" t="s">
        <v>1134</v>
      </c>
      <c r="B194" s="140">
        <v>191</v>
      </c>
      <c r="C194" s="24">
        <v>191</v>
      </c>
      <c r="D194" s="31" t="s">
        <v>1134</v>
      </c>
      <c r="E194" s="141">
        <f t="shared" si="4"/>
        <v>191</v>
      </c>
      <c r="F194" s="147">
        <f t="shared" si="5"/>
        <v>0</v>
      </c>
      <c r="G194" s="29"/>
      <c r="H194" s="27">
        <f>VLOOKUP(D194,offer数据基础表!A:D,4,0)</f>
        <v>55</v>
      </c>
      <c r="I194" s="141"/>
    </row>
    <row r="195" ht="16.5" spans="1:9">
      <c r="A195" s="143" t="s">
        <v>1135</v>
      </c>
      <c r="B195" s="140">
        <v>192</v>
      </c>
      <c r="C195" s="24">
        <v>192</v>
      </c>
      <c r="D195" s="31" t="s">
        <v>1135</v>
      </c>
      <c r="E195" s="141">
        <f t="shared" si="4"/>
        <v>192</v>
      </c>
      <c r="F195" s="147">
        <f t="shared" si="5"/>
        <v>0</v>
      </c>
      <c r="G195" s="29"/>
      <c r="H195" s="27">
        <f>VLOOKUP(D195,offer数据基础表!A:D,4,0)</f>
        <v>5</v>
      </c>
      <c r="I195" s="141"/>
    </row>
    <row r="196" ht="16.5" spans="1:9">
      <c r="A196" s="143" t="s">
        <v>1136</v>
      </c>
      <c r="B196" s="140">
        <v>193</v>
      </c>
      <c r="C196" s="24">
        <v>193</v>
      </c>
      <c r="D196" s="31" t="s">
        <v>1136</v>
      </c>
      <c r="E196" s="141">
        <f t="shared" si="4"/>
        <v>193</v>
      </c>
      <c r="F196" s="147">
        <f t="shared" si="5"/>
        <v>0</v>
      </c>
      <c r="G196" s="29"/>
      <c r="H196" s="27">
        <f>VLOOKUP(D196,offer数据基础表!A:D,4,0)</f>
        <v>65</v>
      </c>
      <c r="I196" s="141"/>
    </row>
    <row r="197" ht="16.5" spans="1:9">
      <c r="A197" s="143" t="s">
        <v>1137</v>
      </c>
      <c r="B197" s="140">
        <v>194</v>
      </c>
      <c r="C197" s="24">
        <v>194</v>
      </c>
      <c r="D197" s="31" t="s">
        <v>1137</v>
      </c>
      <c r="E197" s="141">
        <f t="shared" ref="E197:E260" si="6">VLOOKUP(D:D,A:B,2,0)</f>
        <v>194</v>
      </c>
      <c r="F197" s="147">
        <f t="shared" ref="F197:F260" si="7">E197-C197</f>
        <v>0</v>
      </c>
      <c r="G197" s="29"/>
      <c r="H197" s="27">
        <f>VLOOKUP(D197,offer数据基础表!A:D,4,0)</f>
        <v>71</v>
      </c>
      <c r="I197" s="141"/>
    </row>
    <row r="198" ht="16.5" spans="1:9">
      <c r="A198" s="143" t="s">
        <v>1138</v>
      </c>
      <c r="B198" s="140">
        <v>195</v>
      </c>
      <c r="C198" s="24">
        <v>195</v>
      </c>
      <c r="D198" s="31" t="s">
        <v>1138</v>
      </c>
      <c r="E198" s="141">
        <f t="shared" si="6"/>
        <v>195</v>
      </c>
      <c r="F198" s="147">
        <f t="shared" si="7"/>
        <v>0</v>
      </c>
      <c r="G198" s="29"/>
      <c r="H198" s="27">
        <f>VLOOKUP(D198,offer数据基础表!A:D,4,0)</f>
        <v>65</v>
      </c>
      <c r="I198" s="141"/>
    </row>
    <row r="199" ht="16.5" spans="1:9">
      <c r="A199" s="143" t="s">
        <v>1139</v>
      </c>
      <c r="B199" s="140">
        <v>196</v>
      </c>
      <c r="C199" s="24">
        <v>196</v>
      </c>
      <c r="D199" s="31" t="s">
        <v>1139</v>
      </c>
      <c r="E199" s="141">
        <f t="shared" si="6"/>
        <v>196</v>
      </c>
      <c r="F199" s="147">
        <f t="shared" si="7"/>
        <v>0</v>
      </c>
      <c r="G199" s="29"/>
      <c r="H199" s="27">
        <f>VLOOKUP(D199,offer数据基础表!A:D,4,0)</f>
        <v>73</v>
      </c>
      <c r="I199" s="141"/>
    </row>
    <row r="200" ht="16.5" spans="1:9">
      <c r="A200" s="143" t="s">
        <v>1140</v>
      </c>
      <c r="B200" s="140">
        <v>197</v>
      </c>
      <c r="C200" s="24">
        <v>197</v>
      </c>
      <c r="D200" s="31" t="s">
        <v>1140</v>
      </c>
      <c r="E200" s="141">
        <f t="shared" si="6"/>
        <v>197</v>
      </c>
      <c r="F200" s="147">
        <f t="shared" si="7"/>
        <v>0</v>
      </c>
      <c r="G200" s="29"/>
      <c r="H200" s="27">
        <f>VLOOKUP(D200,offer数据基础表!A:D,4,0)</f>
        <v>13</v>
      </c>
      <c r="I200" s="141"/>
    </row>
    <row r="201" ht="16.5" spans="1:9">
      <c r="A201" s="143" t="s">
        <v>1141</v>
      </c>
      <c r="B201" s="140">
        <v>198</v>
      </c>
      <c r="C201" s="24">
        <v>198</v>
      </c>
      <c r="D201" s="31" t="s">
        <v>1141</v>
      </c>
      <c r="E201" s="141">
        <f t="shared" si="6"/>
        <v>198</v>
      </c>
      <c r="F201" s="147">
        <f t="shared" si="7"/>
        <v>0</v>
      </c>
      <c r="G201" s="29"/>
      <c r="H201" s="27">
        <f>VLOOKUP(D201,offer数据基础表!A:D,4,0)</f>
        <v>401</v>
      </c>
      <c r="I201" s="141"/>
    </row>
    <row r="202" ht="16.5" spans="1:9">
      <c r="A202" s="143" t="s">
        <v>1142</v>
      </c>
      <c r="B202" s="140">
        <v>199</v>
      </c>
      <c r="C202" s="24">
        <v>199</v>
      </c>
      <c r="D202" s="31" t="s">
        <v>1142</v>
      </c>
      <c r="E202" s="141">
        <f t="shared" si="6"/>
        <v>199</v>
      </c>
      <c r="F202" s="147">
        <f t="shared" si="7"/>
        <v>0</v>
      </c>
      <c r="G202" s="29"/>
      <c r="H202" s="27">
        <f>VLOOKUP(D202,offer数据基础表!A:D,4,0)</f>
        <v>13</v>
      </c>
      <c r="I202" s="141"/>
    </row>
    <row r="203" ht="16.5" spans="1:9">
      <c r="A203" s="143" t="s">
        <v>1143</v>
      </c>
      <c r="B203" s="140">
        <v>200</v>
      </c>
      <c r="C203" s="24">
        <v>200</v>
      </c>
      <c r="D203" s="31" t="s">
        <v>1143</v>
      </c>
      <c r="E203" s="141">
        <f t="shared" si="6"/>
        <v>200</v>
      </c>
      <c r="F203" s="147">
        <f t="shared" si="7"/>
        <v>0</v>
      </c>
      <c r="G203" s="29"/>
      <c r="H203" s="27">
        <f>VLOOKUP(D203,offer数据基础表!A:D,4,0)</f>
        <v>1</v>
      </c>
      <c r="I203" s="141"/>
    </row>
    <row r="204" ht="16.5" spans="1:9">
      <c r="A204" s="143" t="s">
        <v>1144</v>
      </c>
      <c r="B204" s="140">
        <v>201</v>
      </c>
      <c r="C204" s="24">
        <v>201</v>
      </c>
      <c r="D204" s="31" t="s">
        <v>1144</v>
      </c>
      <c r="E204" s="141">
        <f t="shared" si="6"/>
        <v>201</v>
      </c>
      <c r="F204" s="147">
        <f t="shared" si="7"/>
        <v>0</v>
      </c>
      <c r="G204" s="29"/>
      <c r="H204" s="27">
        <f>VLOOKUP(D204,offer数据基础表!A:D,4,0)</f>
        <v>108</v>
      </c>
      <c r="I204" s="141"/>
    </row>
    <row r="205" ht="16.5" spans="1:9">
      <c r="A205" s="143" t="s">
        <v>245</v>
      </c>
      <c r="B205" s="140">
        <v>202</v>
      </c>
      <c r="C205" s="24">
        <v>202</v>
      </c>
      <c r="D205" s="31" t="s">
        <v>245</v>
      </c>
      <c r="E205" s="141">
        <f t="shared" si="6"/>
        <v>202</v>
      </c>
      <c r="F205" s="147">
        <f t="shared" si="7"/>
        <v>0</v>
      </c>
      <c r="G205" s="29"/>
      <c r="H205" s="27">
        <f>VLOOKUP(D205,offer数据基础表!A:D,4,0)</f>
        <v>0</v>
      </c>
      <c r="I205" s="141"/>
    </row>
    <row r="206" ht="16.5" spans="1:9">
      <c r="A206" s="143" t="s">
        <v>1145</v>
      </c>
      <c r="B206" s="140">
        <v>203</v>
      </c>
      <c r="C206" s="24">
        <v>203</v>
      </c>
      <c r="D206" s="31" t="s">
        <v>1145</v>
      </c>
      <c r="E206" s="141">
        <f t="shared" si="6"/>
        <v>203</v>
      </c>
      <c r="F206" s="147">
        <f t="shared" si="7"/>
        <v>0</v>
      </c>
      <c r="G206" s="29"/>
      <c r="H206" s="27">
        <f>VLOOKUP(D206,offer数据基础表!A:D,4,0)</f>
        <v>6</v>
      </c>
      <c r="I206" s="141"/>
    </row>
    <row r="207" ht="16.5" spans="1:9">
      <c r="A207" s="143" t="s">
        <v>1146</v>
      </c>
      <c r="B207" s="140">
        <v>204</v>
      </c>
      <c r="C207" s="24">
        <v>204</v>
      </c>
      <c r="D207" s="31" t="s">
        <v>1146</v>
      </c>
      <c r="E207" s="141">
        <f t="shared" si="6"/>
        <v>204</v>
      </c>
      <c r="F207" s="147">
        <f t="shared" si="7"/>
        <v>0</v>
      </c>
      <c r="G207" s="29"/>
      <c r="H207" s="27" t="e">
        <f>VLOOKUP(D207,offer数据基础表!A:D,4,0)</f>
        <v>#N/A</v>
      </c>
      <c r="I207" s="141"/>
    </row>
    <row r="208" ht="16.5" spans="1:9">
      <c r="A208" s="143" t="s">
        <v>1147</v>
      </c>
      <c r="B208" s="140">
        <v>205</v>
      </c>
      <c r="C208" s="24">
        <v>205</v>
      </c>
      <c r="D208" s="31" t="s">
        <v>1147</v>
      </c>
      <c r="E208" s="141">
        <f t="shared" si="6"/>
        <v>205</v>
      </c>
      <c r="F208" s="147">
        <f t="shared" si="7"/>
        <v>0</v>
      </c>
      <c r="G208" s="29"/>
      <c r="H208" s="27">
        <f>VLOOKUP(D208,offer数据基础表!A:D,4,0)</f>
        <v>0</v>
      </c>
      <c r="I208" s="141"/>
    </row>
    <row r="209" ht="16.5" spans="1:9">
      <c r="A209" s="143" t="s">
        <v>1148</v>
      </c>
      <c r="B209" s="140">
        <v>206</v>
      </c>
      <c r="C209" s="24">
        <v>206</v>
      </c>
      <c r="D209" s="31" t="s">
        <v>1148</v>
      </c>
      <c r="E209" s="141">
        <f t="shared" si="6"/>
        <v>206</v>
      </c>
      <c r="F209" s="147">
        <f t="shared" si="7"/>
        <v>0</v>
      </c>
      <c r="G209" s="29"/>
      <c r="H209" s="27">
        <f>VLOOKUP(D209,offer数据基础表!A:D,4,0)</f>
        <v>0</v>
      </c>
      <c r="I209" s="141"/>
    </row>
    <row r="210" ht="16.5" spans="1:9">
      <c r="A210" s="143" t="s">
        <v>250</v>
      </c>
      <c r="B210" s="140">
        <v>207</v>
      </c>
      <c r="C210" s="24">
        <v>207</v>
      </c>
      <c r="D210" s="31" t="s">
        <v>250</v>
      </c>
      <c r="E210" s="141">
        <f t="shared" si="6"/>
        <v>207</v>
      </c>
      <c r="F210" s="147">
        <f t="shared" si="7"/>
        <v>0</v>
      </c>
      <c r="G210" s="29"/>
      <c r="H210" s="27">
        <f>VLOOKUP(D210,offer数据基础表!A:D,4,0)</f>
        <v>0</v>
      </c>
      <c r="I210" s="141"/>
    </row>
    <row r="211" ht="16.5" spans="1:9">
      <c r="A211" s="143" t="s">
        <v>1149</v>
      </c>
      <c r="B211" s="140">
        <v>208</v>
      </c>
      <c r="C211" s="24">
        <v>208</v>
      </c>
      <c r="D211" s="31" t="s">
        <v>1149</v>
      </c>
      <c r="E211" s="141">
        <f t="shared" si="6"/>
        <v>208</v>
      </c>
      <c r="F211" s="147">
        <f t="shared" si="7"/>
        <v>0</v>
      </c>
      <c r="G211" s="29"/>
      <c r="H211" s="27">
        <f>VLOOKUP(D211,offer数据基础表!A:D,4,0)</f>
        <v>4</v>
      </c>
      <c r="I211" s="141"/>
    </row>
    <row r="212" ht="16.5" spans="1:9">
      <c r="A212" s="143" t="s">
        <v>1150</v>
      </c>
      <c r="B212" s="140">
        <v>209</v>
      </c>
      <c r="C212" s="24">
        <v>209</v>
      </c>
      <c r="D212" s="31" t="s">
        <v>1150</v>
      </c>
      <c r="E212" s="141">
        <f t="shared" si="6"/>
        <v>209</v>
      </c>
      <c r="F212" s="147">
        <f t="shared" si="7"/>
        <v>0</v>
      </c>
      <c r="G212" s="29"/>
      <c r="H212" s="27">
        <f>VLOOKUP(D212,offer数据基础表!A:D,4,0)</f>
        <v>2</v>
      </c>
      <c r="I212" s="141"/>
    </row>
    <row r="213" ht="16.5" spans="1:9">
      <c r="A213" s="143" t="s">
        <v>1151</v>
      </c>
      <c r="B213" s="140">
        <v>210</v>
      </c>
      <c r="C213" s="24">
        <v>210</v>
      </c>
      <c r="D213" s="31" t="s">
        <v>1151</v>
      </c>
      <c r="E213" s="141">
        <f t="shared" si="6"/>
        <v>210</v>
      </c>
      <c r="F213" s="147">
        <f t="shared" si="7"/>
        <v>0</v>
      </c>
      <c r="G213" s="29"/>
      <c r="H213" s="27">
        <f>VLOOKUP(D213,offer数据基础表!A:D,4,0)</f>
        <v>19</v>
      </c>
      <c r="I213" s="141"/>
    </row>
    <row r="214" ht="16.5" spans="1:9">
      <c r="A214" s="143" t="s">
        <v>1152</v>
      </c>
      <c r="B214" s="140">
        <v>211</v>
      </c>
      <c r="C214" s="24">
        <v>211</v>
      </c>
      <c r="D214" s="31" t="s">
        <v>1152</v>
      </c>
      <c r="E214" s="141">
        <f t="shared" si="6"/>
        <v>211</v>
      </c>
      <c r="F214" s="147">
        <f t="shared" si="7"/>
        <v>0</v>
      </c>
      <c r="G214" s="29"/>
      <c r="H214" s="27">
        <f>VLOOKUP(D214,offer数据基础表!A:D,4,0)</f>
        <v>3</v>
      </c>
      <c r="I214" s="141"/>
    </row>
    <row r="215" ht="16.5" spans="1:9">
      <c r="A215" s="143" t="s">
        <v>1153</v>
      </c>
      <c r="B215" s="140">
        <v>212</v>
      </c>
      <c r="C215" s="24">
        <v>212</v>
      </c>
      <c r="D215" s="31" t="s">
        <v>1153</v>
      </c>
      <c r="E215" s="141">
        <f t="shared" si="6"/>
        <v>212</v>
      </c>
      <c r="F215" s="147">
        <f t="shared" si="7"/>
        <v>0</v>
      </c>
      <c r="G215" s="29"/>
      <c r="H215" s="27" t="e">
        <f>VLOOKUP(D215,offer数据基础表!A:D,4,0)</f>
        <v>#N/A</v>
      </c>
      <c r="I215" s="141"/>
    </row>
    <row r="216" ht="16.5" spans="1:9">
      <c r="A216" s="143" t="s">
        <v>1154</v>
      </c>
      <c r="B216" s="140">
        <v>213</v>
      </c>
      <c r="C216" s="24">
        <v>213</v>
      </c>
      <c r="D216" s="31" t="s">
        <v>1154</v>
      </c>
      <c r="E216" s="141">
        <f t="shared" si="6"/>
        <v>213</v>
      </c>
      <c r="F216" s="147">
        <f t="shared" si="7"/>
        <v>0</v>
      </c>
      <c r="G216" s="29"/>
      <c r="H216" s="27">
        <f>VLOOKUP(D216,offer数据基础表!A:D,4,0)</f>
        <v>11</v>
      </c>
      <c r="I216" s="141"/>
    </row>
    <row r="217" ht="16.5" spans="1:9">
      <c r="A217" s="143" t="s">
        <v>1155</v>
      </c>
      <c r="B217" s="140">
        <v>214</v>
      </c>
      <c r="C217" s="24">
        <v>214</v>
      </c>
      <c r="D217" s="31" t="s">
        <v>1155</v>
      </c>
      <c r="E217" s="141">
        <f t="shared" si="6"/>
        <v>214</v>
      </c>
      <c r="F217" s="147">
        <f t="shared" si="7"/>
        <v>0</v>
      </c>
      <c r="G217" s="29"/>
      <c r="H217" s="27">
        <f>VLOOKUP(D217,offer数据基础表!A:D,4,0)</f>
        <v>26</v>
      </c>
      <c r="I217" s="141"/>
    </row>
    <row r="218" ht="16.5" spans="1:9">
      <c r="A218" s="143" t="s">
        <v>1156</v>
      </c>
      <c r="B218" s="140">
        <v>215</v>
      </c>
      <c r="C218" s="24">
        <v>215</v>
      </c>
      <c r="D218" s="31" t="s">
        <v>1156</v>
      </c>
      <c r="E218" s="141">
        <f t="shared" si="6"/>
        <v>215</v>
      </c>
      <c r="F218" s="147">
        <f t="shared" si="7"/>
        <v>0</v>
      </c>
      <c r="G218" s="29"/>
      <c r="H218" s="27">
        <f>VLOOKUP(D218,offer数据基础表!A:D,4,0)</f>
        <v>1</v>
      </c>
      <c r="I218" s="141"/>
    </row>
    <row r="219" ht="16.5" spans="1:9">
      <c r="A219" s="143" t="s">
        <v>1157</v>
      </c>
      <c r="B219" s="140">
        <v>216</v>
      </c>
      <c r="C219" s="24">
        <v>216</v>
      </c>
      <c r="D219" s="31" t="s">
        <v>1157</v>
      </c>
      <c r="E219" s="141">
        <f t="shared" si="6"/>
        <v>216</v>
      </c>
      <c r="F219" s="147">
        <f t="shared" si="7"/>
        <v>0</v>
      </c>
      <c r="G219" s="29"/>
      <c r="H219" s="27">
        <f>VLOOKUP(D219,offer数据基础表!A:D,4,0)</f>
        <v>10</v>
      </c>
      <c r="I219" s="141"/>
    </row>
    <row r="220" ht="16.5" spans="1:9">
      <c r="A220" s="143" t="s">
        <v>1158</v>
      </c>
      <c r="B220" s="140">
        <v>217</v>
      </c>
      <c r="C220" s="24">
        <v>217</v>
      </c>
      <c r="D220" s="31" t="s">
        <v>1158</v>
      </c>
      <c r="E220" s="141">
        <f t="shared" si="6"/>
        <v>217</v>
      </c>
      <c r="F220" s="147">
        <f t="shared" si="7"/>
        <v>0</v>
      </c>
      <c r="G220" s="29"/>
      <c r="H220" s="27">
        <f>VLOOKUP(D220,offer数据基础表!A:D,4,0)</f>
        <v>18</v>
      </c>
      <c r="I220" s="141"/>
    </row>
    <row r="221" ht="16.5" spans="1:9">
      <c r="A221" s="143" t="s">
        <v>1159</v>
      </c>
      <c r="B221" s="140">
        <v>218</v>
      </c>
      <c r="C221" s="24">
        <v>218</v>
      </c>
      <c r="D221" s="31" t="s">
        <v>1159</v>
      </c>
      <c r="E221" s="141">
        <f t="shared" si="6"/>
        <v>218</v>
      </c>
      <c r="F221" s="147">
        <f t="shared" si="7"/>
        <v>0</v>
      </c>
      <c r="G221" s="29"/>
      <c r="H221" s="27">
        <f>VLOOKUP(D221,offer数据基础表!A:D,4,0)</f>
        <v>34</v>
      </c>
      <c r="I221" s="141"/>
    </row>
    <row r="222" ht="16.5" spans="1:9">
      <c r="A222" s="143" t="s">
        <v>1160</v>
      </c>
      <c r="B222" s="140">
        <v>219</v>
      </c>
      <c r="C222" s="24">
        <v>219</v>
      </c>
      <c r="D222" s="31" t="s">
        <v>1160</v>
      </c>
      <c r="E222" s="141">
        <f t="shared" si="6"/>
        <v>219</v>
      </c>
      <c r="F222" s="147">
        <f t="shared" si="7"/>
        <v>0</v>
      </c>
      <c r="G222" s="29"/>
      <c r="H222" s="27">
        <f>VLOOKUP(D222,offer数据基础表!A:D,4,0)</f>
        <v>2</v>
      </c>
      <c r="I222" s="141"/>
    </row>
    <row r="223" ht="16.5" spans="1:9">
      <c r="A223" s="143" t="s">
        <v>1161</v>
      </c>
      <c r="B223" s="140">
        <v>220</v>
      </c>
      <c r="C223" s="24">
        <v>220</v>
      </c>
      <c r="D223" s="31" t="s">
        <v>1161</v>
      </c>
      <c r="E223" s="141">
        <f t="shared" si="6"/>
        <v>220</v>
      </c>
      <c r="F223" s="147">
        <f t="shared" si="7"/>
        <v>0</v>
      </c>
      <c r="G223" s="29"/>
      <c r="H223" s="27">
        <f>VLOOKUP(D223,offer数据基础表!A:D,4,0)</f>
        <v>0</v>
      </c>
      <c r="I223" s="141"/>
    </row>
    <row r="224" ht="16.5" spans="1:9">
      <c r="A224" s="143" t="s">
        <v>1162</v>
      </c>
      <c r="B224" s="140">
        <v>221</v>
      </c>
      <c r="C224" s="24">
        <v>221</v>
      </c>
      <c r="D224" s="31" t="s">
        <v>1162</v>
      </c>
      <c r="E224" s="141">
        <f t="shared" si="6"/>
        <v>221</v>
      </c>
      <c r="F224" s="147">
        <f t="shared" si="7"/>
        <v>0</v>
      </c>
      <c r="G224" s="29"/>
      <c r="H224" s="27">
        <f>VLOOKUP(D224,offer数据基础表!A:D,4,0)</f>
        <v>1</v>
      </c>
      <c r="I224" s="141"/>
    </row>
    <row r="225" ht="16.5" spans="1:9">
      <c r="A225" s="143" t="s">
        <v>1163</v>
      </c>
      <c r="B225" s="140">
        <v>222</v>
      </c>
      <c r="C225" s="24">
        <v>222</v>
      </c>
      <c r="D225" s="31" t="s">
        <v>1163</v>
      </c>
      <c r="E225" s="141">
        <f t="shared" si="6"/>
        <v>222</v>
      </c>
      <c r="F225" s="147">
        <f t="shared" si="7"/>
        <v>0</v>
      </c>
      <c r="G225" s="29"/>
      <c r="H225" s="27">
        <f>VLOOKUP(D225,offer数据基础表!A:D,4,0)</f>
        <v>12</v>
      </c>
      <c r="I225" s="141"/>
    </row>
    <row r="226" ht="16.5" spans="1:9">
      <c r="A226" s="143" t="s">
        <v>1164</v>
      </c>
      <c r="B226" s="140">
        <v>223</v>
      </c>
      <c r="C226" s="24">
        <v>223</v>
      </c>
      <c r="D226" s="31" t="s">
        <v>1164</v>
      </c>
      <c r="E226" s="141">
        <f t="shared" si="6"/>
        <v>223</v>
      </c>
      <c r="F226" s="147">
        <f t="shared" si="7"/>
        <v>0</v>
      </c>
      <c r="G226" s="29"/>
      <c r="H226" s="27">
        <f>VLOOKUP(D226,offer数据基础表!A:D,4,0)</f>
        <v>1</v>
      </c>
      <c r="I226" s="141"/>
    </row>
    <row r="227" ht="16.5" spans="1:9">
      <c r="A227" s="143" t="s">
        <v>1165</v>
      </c>
      <c r="B227" s="140">
        <v>224</v>
      </c>
      <c r="C227" s="24">
        <v>224</v>
      </c>
      <c r="D227" s="31" t="s">
        <v>1165</v>
      </c>
      <c r="E227" s="141">
        <f t="shared" si="6"/>
        <v>224</v>
      </c>
      <c r="F227" s="147">
        <f t="shared" si="7"/>
        <v>0</v>
      </c>
      <c r="G227" s="29"/>
      <c r="H227" s="27">
        <f>VLOOKUP(D227,offer数据基础表!A:D,4,0)</f>
        <v>24</v>
      </c>
      <c r="I227" s="141"/>
    </row>
    <row r="228" ht="16.5" spans="1:9">
      <c r="A228" s="143" t="s">
        <v>1166</v>
      </c>
      <c r="B228" s="140">
        <v>225</v>
      </c>
      <c r="C228" s="24">
        <v>225</v>
      </c>
      <c r="D228" s="31" t="s">
        <v>1166</v>
      </c>
      <c r="E228" s="141">
        <f t="shared" si="6"/>
        <v>225</v>
      </c>
      <c r="F228" s="147">
        <f t="shared" si="7"/>
        <v>0</v>
      </c>
      <c r="G228" s="29"/>
      <c r="H228" s="27">
        <f>VLOOKUP(D228,offer数据基础表!A:D,4,0)</f>
        <v>0</v>
      </c>
      <c r="I228" s="141"/>
    </row>
    <row r="229" ht="16.5" spans="1:9">
      <c r="A229" s="143" t="s">
        <v>1167</v>
      </c>
      <c r="B229" s="140">
        <v>226</v>
      </c>
      <c r="C229" s="24">
        <v>226</v>
      </c>
      <c r="D229" s="31" t="s">
        <v>1167</v>
      </c>
      <c r="E229" s="141">
        <f t="shared" si="6"/>
        <v>226</v>
      </c>
      <c r="F229" s="147">
        <f t="shared" si="7"/>
        <v>0</v>
      </c>
      <c r="G229" s="29"/>
      <c r="H229" s="27">
        <f>VLOOKUP(D229,offer数据基础表!A:D,4,0)</f>
        <v>3</v>
      </c>
      <c r="I229" s="141"/>
    </row>
    <row r="230" ht="16.5" spans="1:9">
      <c r="A230" s="143" t="s">
        <v>1168</v>
      </c>
      <c r="B230" s="140">
        <v>227</v>
      </c>
      <c r="C230" s="24">
        <v>227</v>
      </c>
      <c r="D230" s="31" t="s">
        <v>1168</v>
      </c>
      <c r="E230" s="141">
        <f t="shared" si="6"/>
        <v>227</v>
      </c>
      <c r="F230" s="147">
        <f t="shared" si="7"/>
        <v>0</v>
      </c>
      <c r="G230" s="29"/>
      <c r="H230" s="27">
        <f>VLOOKUP(D230,offer数据基础表!A:D,4,0)</f>
        <v>1</v>
      </c>
      <c r="I230" s="141"/>
    </row>
    <row r="231" ht="16.5" spans="1:9">
      <c r="A231" s="143" t="s">
        <v>1169</v>
      </c>
      <c r="B231" s="140">
        <v>228</v>
      </c>
      <c r="C231" s="24">
        <v>228</v>
      </c>
      <c r="D231" s="31" t="s">
        <v>1169</v>
      </c>
      <c r="E231" s="141">
        <f t="shared" si="6"/>
        <v>228</v>
      </c>
      <c r="F231" s="147">
        <f t="shared" si="7"/>
        <v>0</v>
      </c>
      <c r="G231" s="29"/>
      <c r="H231" s="27">
        <f>VLOOKUP(D231,offer数据基础表!A:D,4,0)</f>
        <v>2</v>
      </c>
      <c r="I231" s="141"/>
    </row>
    <row r="232" ht="16.5" spans="1:9">
      <c r="A232" s="143" t="s">
        <v>1170</v>
      </c>
      <c r="B232" s="140">
        <v>229</v>
      </c>
      <c r="C232" s="24">
        <v>229</v>
      </c>
      <c r="D232" s="31" t="s">
        <v>1170</v>
      </c>
      <c r="E232" s="141">
        <f t="shared" si="6"/>
        <v>229</v>
      </c>
      <c r="F232" s="147">
        <f t="shared" si="7"/>
        <v>0</v>
      </c>
      <c r="G232" s="29"/>
      <c r="H232" s="27">
        <f>VLOOKUP(D232,offer数据基础表!A:D,4,0)</f>
        <v>0</v>
      </c>
      <c r="I232" s="141"/>
    </row>
    <row r="233" ht="16.5" spans="1:9">
      <c r="A233" s="143" t="s">
        <v>1171</v>
      </c>
      <c r="B233" s="140">
        <v>230</v>
      </c>
      <c r="C233" s="24">
        <v>230</v>
      </c>
      <c r="D233" s="31" t="s">
        <v>1171</v>
      </c>
      <c r="E233" s="141">
        <f t="shared" si="6"/>
        <v>230</v>
      </c>
      <c r="F233" s="147">
        <f t="shared" si="7"/>
        <v>0</v>
      </c>
      <c r="G233" s="29"/>
      <c r="H233" s="27">
        <f>VLOOKUP(D233,offer数据基础表!A:D,4,0)</f>
        <v>0</v>
      </c>
      <c r="I233" s="141"/>
    </row>
    <row r="234" ht="16.5" spans="1:9">
      <c r="A234" s="143" t="s">
        <v>1172</v>
      </c>
      <c r="B234" s="140">
        <v>231</v>
      </c>
      <c r="C234" s="24">
        <v>231</v>
      </c>
      <c r="D234" s="31" t="s">
        <v>1172</v>
      </c>
      <c r="E234" s="141">
        <f t="shared" si="6"/>
        <v>231</v>
      </c>
      <c r="F234" s="147">
        <f t="shared" si="7"/>
        <v>0</v>
      </c>
      <c r="G234" s="29"/>
      <c r="H234" s="27">
        <f>VLOOKUP(D234,offer数据基础表!A:D,4,0)</f>
        <v>22</v>
      </c>
      <c r="I234" s="141"/>
    </row>
    <row r="235" ht="16.5" spans="1:9">
      <c r="A235" s="143" t="s">
        <v>1173</v>
      </c>
      <c r="B235" s="140">
        <v>232</v>
      </c>
      <c r="C235" s="24">
        <v>232</v>
      </c>
      <c r="D235" s="31" t="s">
        <v>1173</v>
      </c>
      <c r="E235" s="141">
        <f t="shared" si="6"/>
        <v>232</v>
      </c>
      <c r="F235" s="147">
        <f t="shared" si="7"/>
        <v>0</v>
      </c>
      <c r="G235" s="29"/>
      <c r="H235" s="27">
        <f>VLOOKUP(D235,offer数据基础表!A:D,4,0)</f>
        <v>1</v>
      </c>
      <c r="I235" s="141"/>
    </row>
    <row r="236" ht="16.5" spans="1:9">
      <c r="A236" s="143" t="s">
        <v>1174</v>
      </c>
      <c r="B236" s="140">
        <v>233</v>
      </c>
      <c r="C236" s="24">
        <v>233</v>
      </c>
      <c r="D236" s="31" t="s">
        <v>1174</v>
      </c>
      <c r="E236" s="141">
        <f t="shared" si="6"/>
        <v>233</v>
      </c>
      <c r="F236" s="147">
        <f t="shared" si="7"/>
        <v>0</v>
      </c>
      <c r="G236" s="29"/>
      <c r="H236" s="27">
        <f>VLOOKUP(D236,offer数据基础表!A:D,4,0)</f>
        <v>1</v>
      </c>
      <c r="I236" s="141"/>
    </row>
    <row r="237" ht="16.5" spans="1:9">
      <c r="A237" s="143" t="s">
        <v>1175</v>
      </c>
      <c r="B237" s="140">
        <v>234</v>
      </c>
      <c r="C237" s="24">
        <v>234</v>
      </c>
      <c r="D237" s="31" t="s">
        <v>1175</v>
      </c>
      <c r="E237" s="141">
        <f t="shared" si="6"/>
        <v>234</v>
      </c>
      <c r="F237" s="147">
        <f t="shared" si="7"/>
        <v>0</v>
      </c>
      <c r="G237" s="29"/>
      <c r="H237" s="27" t="e">
        <f>VLOOKUP(D237,offer数据基础表!A:D,4,0)</f>
        <v>#N/A</v>
      </c>
      <c r="I237" s="141"/>
    </row>
    <row r="238" ht="16.5" spans="1:9">
      <c r="A238" s="143" t="s">
        <v>1176</v>
      </c>
      <c r="B238" s="140">
        <v>235</v>
      </c>
      <c r="C238" s="24">
        <v>235</v>
      </c>
      <c r="D238" s="31" t="s">
        <v>1176</v>
      </c>
      <c r="E238" s="141">
        <f t="shared" si="6"/>
        <v>235</v>
      </c>
      <c r="F238" s="147">
        <f t="shared" si="7"/>
        <v>0</v>
      </c>
      <c r="G238" s="29"/>
      <c r="H238" s="27">
        <f>VLOOKUP(D238,offer数据基础表!A:D,4,0)</f>
        <v>9</v>
      </c>
      <c r="I238" s="141"/>
    </row>
    <row r="239" ht="16.5" spans="1:9">
      <c r="A239" s="143" t="s">
        <v>1177</v>
      </c>
      <c r="B239" s="140">
        <v>236</v>
      </c>
      <c r="C239" s="24">
        <v>236</v>
      </c>
      <c r="D239" s="31" t="s">
        <v>1177</v>
      </c>
      <c r="E239" s="141">
        <f t="shared" si="6"/>
        <v>236</v>
      </c>
      <c r="F239" s="147">
        <f t="shared" si="7"/>
        <v>0</v>
      </c>
      <c r="G239" s="29"/>
      <c r="H239" s="27">
        <f>VLOOKUP(D239,offer数据基础表!A:D,4,0)</f>
        <v>5</v>
      </c>
      <c r="I239" s="141"/>
    </row>
    <row r="240" ht="16.5" spans="1:9">
      <c r="A240" s="143" t="s">
        <v>1178</v>
      </c>
      <c r="B240" s="140">
        <v>237</v>
      </c>
      <c r="C240" s="24">
        <v>237</v>
      </c>
      <c r="D240" s="31" t="s">
        <v>1178</v>
      </c>
      <c r="E240" s="141">
        <f t="shared" si="6"/>
        <v>237</v>
      </c>
      <c r="F240" s="147">
        <f t="shared" si="7"/>
        <v>0</v>
      </c>
      <c r="G240" s="29"/>
      <c r="H240" s="27">
        <f>VLOOKUP(D240,offer数据基础表!A:D,4,0)</f>
        <v>0</v>
      </c>
      <c r="I240" s="141"/>
    </row>
    <row r="241" ht="16.5" spans="1:9">
      <c r="A241" s="143" t="s">
        <v>1179</v>
      </c>
      <c r="B241" s="140">
        <v>238</v>
      </c>
      <c r="C241" s="24">
        <v>238</v>
      </c>
      <c r="D241" s="31" t="s">
        <v>1179</v>
      </c>
      <c r="E241" s="141">
        <f t="shared" si="6"/>
        <v>238</v>
      </c>
      <c r="F241" s="147">
        <f t="shared" si="7"/>
        <v>0</v>
      </c>
      <c r="G241" s="29"/>
      <c r="H241" s="27">
        <f>VLOOKUP(D241,offer数据基础表!A:D,4,0)</f>
        <v>3</v>
      </c>
      <c r="I241" s="141"/>
    </row>
    <row r="242" ht="16.5" spans="1:9">
      <c r="A242" s="143" t="s">
        <v>1180</v>
      </c>
      <c r="B242" s="140">
        <v>239</v>
      </c>
      <c r="C242" s="24">
        <v>239</v>
      </c>
      <c r="D242" s="31" t="s">
        <v>1180</v>
      </c>
      <c r="E242" s="141">
        <f t="shared" si="6"/>
        <v>239</v>
      </c>
      <c r="F242" s="147">
        <f t="shared" si="7"/>
        <v>0</v>
      </c>
      <c r="G242" s="29"/>
      <c r="H242" s="27">
        <f>VLOOKUP(D242,offer数据基础表!A:D,4,0)</f>
        <v>2</v>
      </c>
      <c r="I242" s="141"/>
    </row>
    <row r="243" ht="16.5" spans="1:9">
      <c r="A243" s="143" t="s">
        <v>1181</v>
      </c>
      <c r="B243" s="140">
        <v>240</v>
      </c>
      <c r="C243" s="24">
        <v>240</v>
      </c>
      <c r="D243" s="31" t="s">
        <v>1181</v>
      </c>
      <c r="E243" s="141">
        <f t="shared" si="6"/>
        <v>240</v>
      </c>
      <c r="F243" s="147">
        <f t="shared" si="7"/>
        <v>0</v>
      </c>
      <c r="G243" s="29"/>
      <c r="H243" s="27">
        <f>VLOOKUP(D243,offer数据基础表!A:D,4,0)</f>
        <v>1</v>
      </c>
      <c r="I243" s="141"/>
    </row>
    <row r="244" ht="16.5" spans="1:9">
      <c r="A244" s="143" t="s">
        <v>1182</v>
      </c>
      <c r="B244" s="140">
        <v>241</v>
      </c>
      <c r="C244" s="24">
        <v>241</v>
      </c>
      <c r="D244" s="31" t="s">
        <v>1182</v>
      </c>
      <c r="E244" s="141">
        <f t="shared" si="6"/>
        <v>241</v>
      </c>
      <c r="F244" s="147">
        <f t="shared" si="7"/>
        <v>0</v>
      </c>
      <c r="G244" s="29"/>
      <c r="H244" s="27">
        <f>VLOOKUP(D244,offer数据基础表!A:D,4,0)</f>
        <v>1</v>
      </c>
      <c r="I244" s="141"/>
    </row>
    <row r="245" ht="16.5" spans="1:9">
      <c r="A245" s="143" t="s">
        <v>1183</v>
      </c>
      <c r="B245" s="140">
        <v>242</v>
      </c>
      <c r="C245" s="24">
        <v>242</v>
      </c>
      <c r="D245" s="31" t="s">
        <v>1183</v>
      </c>
      <c r="E245" s="141">
        <f t="shared" si="6"/>
        <v>242</v>
      </c>
      <c r="F245" s="147">
        <f t="shared" si="7"/>
        <v>0</v>
      </c>
      <c r="G245" s="29"/>
      <c r="H245" s="27">
        <f>VLOOKUP(D245,offer数据基础表!A:D,4,0)</f>
        <v>2</v>
      </c>
      <c r="I245" s="141"/>
    </row>
    <row r="246" ht="16.5" spans="1:9">
      <c r="A246" s="143" t="s">
        <v>1184</v>
      </c>
      <c r="B246" s="140">
        <v>243</v>
      </c>
      <c r="C246" s="24">
        <v>243</v>
      </c>
      <c r="D246" s="31" t="s">
        <v>1184</v>
      </c>
      <c r="E246" s="141">
        <f t="shared" si="6"/>
        <v>243</v>
      </c>
      <c r="F246" s="147">
        <f t="shared" si="7"/>
        <v>0</v>
      </c>
      <c r="G246" s="29"/>
      <c r="H246" s="27">
        <f>VLOOKUP(D246,offer数据基础表!A:D,4,0)</f>
        <v>2</v>
      </c>
      <c r="I246" s="141"/>
    </row>
    <row r="247" ht="16.5" spans="1:9">
      <c r="A247" s="143" t="s">
        <v>1185</v>
      </c>
      <c r="B247" s="140">
        <v>244</v>
      </c>
      <c r="C247" s="24">
        <v>244</v>
      </c>
      <c r="D247" s="31" t="s">
        <v>1185</v>
      </c>
      <c r="E247" s="141">
        <f t="shared" si="6"/>
        <v>244</v>
      </c>
      <c r="F247" s="147">
        <f t="shared" si="7"/>
        <v>0</v>
      </c>
      <c r="G247" s="29"/>
      <c r="H247" s="27">
        <f>VLOOKUP(D247,offer数据基础表!A:D,4,0)</f>
        <v>1</v>
      </c>
      <c r="I247" s="141"/>
    </row>
    <row r="248" ht="16.5" spans="1:9">
      <c r="A248" s="143" t="s">
        <v>1186</v>
      </c>
      <c r="B248" s="140">
        <v>245</v>
      </c>
      <c r="C248" s="24">
        <v>245</v>
      </c>
      <c r="D248" s="31" t="s">
        <v>1186</v>
      </c>
      <c r="E248" s="141">
        <f t="shared" si="6"/>
        <v>245</v>
      </c>
      <c r="F248" s="147">
        <f t="shared" si="7"/>
        <v>0</v>
      </c>
      <c r="G248" s="29"/>
      <c r="H248" s="27">
        <f>VLOOKUP(D248,offer数据基础表!A:D,4,0)</f>
        <v>3</v>
      </c>
      <c r="I248" s="141"/>
    </row>
    <row r="249" ht="16.5" spans="1:9">
      <c r="A249" s="143" t="s">
        <v>1187</v>
      </c>
      <c r="B249" s="140">
        <v>246</v>
      </c>
      <c r="C249" s="24">
        <v>246</v>
      </c>
      <c r="D249" s="31" t="s">
        <v>1187</v>
      </c>
      <c r="E249" s="141">
        <f t="shared" si="6"/>
        <v>246</v>
      </c>
      <c r="F249" s="147">
        <f t="shared" si="7"/>
        <v>0</v>
      </c>
      <c r="G249" s="29"/>
      <c r="H249" s="27">
        <f>VLOOKUP(D249,offer数据基础表!A:D,4,0)</f>
        <v>1</v>
      </c>
      <c r="I249" s="141"/>
    </row>
    <row r="250" ht="16.5" spans="1:9">
      <c r="A250" s="143" t="s">
        <v>1188</v>
      </c>
      <c r="B250" s="140">
        <v>247</v>
      </c>
      <c r="C250" s="24">
        <v>247</v>
      </c>
      <c r="D250" s="31" t="s">
        <v>1188</v>
      </c>
      <c r="E250" s="141">
        <f t="shared" si="6"/>
        <v>247</v>
      </c>
      <c r="F250" s="147">
        <f t="shared" si="7"/>
        <v>0</v>
      </c>
      <c r="G250" s="29"/>
      <c r="H250" s="27">
        <f>VLOOKUP(D250,offer数据基础表!A:D,4,0)</f>
        <v>1</v>
      </c>
      <c r="I250" s="141"/>
    </row>
    <row r="251" ht="16.5" spans="1:9">
      <c r="A251" s="143" t="s">
        <v>1189</v>
      </c>
      <c r="B251" s="140">
        <v>248</v>
      </c>
      <c r="C251" s="24">
        <v>248</v>
      </c>
      <c r="D251" s="31" t="s">
        <v>1189</v>
      </c>
      <c r="E251" s="141">
        <f t="shared" si="6"/>
        <v>248</v>
      </c>
      <c r="F251" s="147">
        <f t="shared" si="7"/>
        <v>0</v>
      </c>
      <c r="G251" s="29"/>
      <c r="H251" s="27">
        <f>VLOOKUP(D251,offer数据基础表!A:D,4,0)</f>
        <v>0</v>
      </c>
      <c r="I251" s="141"/>
    </row>
    <row r="252" ht="16.5" spans="1:9">
      <c r="A252" s="143" t="s">
        <v>1190</v>
      </c>
      <c r="B252" s="140">
        <v>249</v>
      </c>
      <c r="C252" s="24">
        <v>249</v>
      </c>
      <c r="D252" s="31" t="s">
        <v>1190</v>
      </c>
      <c r="E252" s="141">
        <f t="shared" si="6"/>
        <v>249</v>
      </c>
      <c r="F252" s="147">
        <f t="shared" si="7"/>
        <v>0</v>
      </c>
      <c r="G252" s="29"/>
      <c r="H252" s="27">
        <f>VLOOKUP(D252,offer数据基础表!A:D,4,0)</f>
        <v>0</v>
      </c>
      <c r="I252" s="141"/>
    </row>
    <row r="253" ht="16.5" spans="1:9">
      <c r="A253" s="143" t="s">
        <v>1191</v>
      </c>
      <c r="B253" s="140">
        <v>250</v>
      </c>
      <c r="C253" s="24">
        <v>250</v>
      </c>
      <c r="D253" s="31" t="s">
        <v>1191</v>
      </c>
      <c r="E253" s="141">
        <f t="shared" si="6"/>
        <v>250</v>
      </c>
      <c r="F253" s="147">
        <f t="shared" si="7"/>
        <v>0</v>
      </c>
      <c r="G253" s="29"/>
      <c r="H253" s="27">
        <f>VLOOKUP(D253,offer数据基础表!A:D,4,0)</f>
        <v>0</v>
      </c>
      <c r="I253" s="141"/>
    </row>
    <row r="254" ht="16.5" spans="1:9">
      <c r="A254" s="143" t="s">
        <v>1192</v>
      </c>
      <c r="B254" s="140">
        <v>251</v>
      </c>
      <c r="C254" s="24">
        <v>251</v>
      </c>
      <c r="D254" s="31" t="s">
        <v>1192</v>
      </c>
      <c r="E254" s="141">
        <f t="shared" si="6"/>
        <v>251</v>
      </c>
      <c r="F254" s="147">
        <f t="shared" si="7"/>
        <v>0</v>
      </c>
      <c r="G254" s="29"/>
      <c r="H254" s="27">
        <f>VLOOKUP(D254,offer数据基础表!A:D,4,0)</f>
        <v>0</v>
      </c>
      <c r="I254" s="141"/>
    </row>
    <row r="255" ht="16.5" spans="1:9">
      <c r="A255" s="143" t="s">
        <v>1193</v>
      </c>
      <c r="B255" s="140">
        <v>252</v>
      </c>
      <c r="C255" s="24">
        <v>252</v>
      </c>
      <c r="D255" s="31" t="s">
        <v>1193</v>
      </c>
      <c r="E255" s="141">
        <f t="shared" si="6"/>
        <v>252</v>
      </c>
      <c r="F255" s="147">
        <f t="shared" si="7"/>
        <v>0</v>
      </c>
      <c r="G255" s="29"/>
      <c r="H255" s="27" t="e">
        <f>VLOOKUP(D255,offer数据基础表!A:D,4,0)</f>
        <v>#N/A</v>
      </c>
      <c r="I255" s="141"/>
    </row>
    <row r="256" ht="16.5" spans="1:9">
      <c r="A256" s="143" t="s">
        <v>1194</v>
      </c>
      <c r="B256" s="140">
        <v>253</v>
      </c>
      <c r="C256" s="24">
        <v>253</v>
      </c>
      <c r="D256" s="31" t="s">
        <v>1194</v>
      </c>
      <c r="E256" s="141">
        <f t="shared" si="6"/>
        <v>253</v>
      </c>
      <c r="F256" s="147">
        <f t="shared" si="7"/>
        <v>0</v>
      </c>
      <c r="G256" s="29"/>
      <c r="H256" s="27">
        <f>VLOOKUP(D256,offer数据基础表!A:D,4,0)</f>
        <v>3</v>
      </c>
      <c r="I256" s="141"/>
    </row>
    <row r="257" ht="16.5" spans="1:9">
      <c r="A257" s="143" t="s">
        <v>1195</v>
      </c>
      <c r="B257" s="140">
        <v>254</v>
      </c>
      <c r="C257" s="24">
        <v>254</v>
      </c>
      <c r="D257" s="31" t="s">
        <v>1195</v>
      </c>
      <c r="E257" s="141">
        <f t="shared" si="6"/>
        <v>254</v>
      </c>
      <c r="F257" s="147">
        <f t="shared" si="7"/>
        <v>0</v>
      </c>
      <c r="G257" s="29"/>
      <c r="H257" s="27">
        <f>VLOOKUP(D257,offer数据基础表!A:D,4,0)</f>
        <v>1</v>
      </c>
      <c r="I257" s="141"/>
    </row>
    <row r="258" ht="16.5" spans="1:9">
      <c r="A258" s="143" t="s">
        <v>1196</v>
      </c>
      <c r="B258" s="140">
        <v>255</v>
      </c>
      <c r="C258" s="24">
        <v>255</v>
      </c>
      <c r="D258" s="31" t="s">
        <v>1196</v>
      </c>
      <c r="E258" s="141">
        <f t="shared" si="6"/>
        <v>255</v>
      </c>
      <c r="F258" s="147">
        <f t="shared" si="7"/>
        <v>0</v>
      </c>
      <c r="G258" s="29"/>
      <c r="H258" s="27">
        <f>VLOOKUP(D258,offer数据基础表!A:D,4,0)</f>
        <v>0</v>
      </c>
      <c r="I258" s="141"/>
    </row>
    <row r="259" ht="16.5" spans="1:9">
      <c r="A259" s="143" t="s">
        <v>1197</v>
      </c>
      <c r="B259" s="140">
        <v>256</v>
      </c>
      <c r="C259" s="24">
        <v>256</v>
      </c>
      <c r="D259" s="31" t="s">
        <v>1197</v>
      </c>
      <c r="E259" s="141">
        <f t="shared" si="6"/>
        <v>256</v>
      </c>
      <c r="F259" s="147">
        <f t="shared" si="7"/>
        <v>0</v>
      </c>
      <c r="G259" s="29"/>
      <c r="H259" s="27">
        <f>VLOOKUP(D259,offer数据基础表!A:D,4,0)</f>
        <v>0</v>
      </c>
      <c r="I259" s="141"/>
    </row>
    <row r="260" ht="16.5" spans="1:9">
      <c r="A260" s="143" t="s">
        <v>1198</v>
      </c>
      <c r="B260" s="140">
        <v>257</v>
      </c>
      <c r="C260" s="24">
        <v>257</v>
      </c>
      <c r="D260" s="31" t="s">
        <v>1198</v>
      </c>
      <c r="E260" s="141">
        <f t="shared" si="6"/>
        <v>257</v>
      </c>
      <c r="F260" s="147">
        <f t="shared" si="7"/>
        <v>0</v>
      </c>
      <c r="G260" s="29"/>
      <c r="H260" s="27">
        <f>VLOOKUP(D260,offer数据基础表!A:D,4,0)</f>
        <v>2</v>
      </c>
      <c r="I260" s="141"/>
    </row>
    <row r="261" ht="16.5" spans="1:9">
      <c r="A261" s="143" t="s">
        <v>301</v>
      </c>
      <c r="B261" s="140">
        <v>258</v>
      </c>
      <c r="C261" s="24">
        <v>258</v>
      </c>
      <c r="D261" s="31" t="s">
        <v>301</v>
      </c>
      <c r="E261" s="141">
        <f t="shared" ref="E261:E324" si="8">VLOOKUP(D:D,A:B,2,0)</f>
        <v>258</v>
      </c>
      <c r="F261" s="147">
        <f t="shared" ref="F261:F324" si="9">E261-C261</f>
        <v>0</v>
      </c>
      <c r="G261" s="29"/>
      <c r="H261" s="27" t="e">
        <f>VLOOKUP(D261,offer数据基础表!A:D,4,0)</f>
        <v>#N/A</v>
      </c>
      <c r="I261" s="141"/>
    </row>
    <row r="262" ht="16.5" spans="1:9">
      <c r="A262" s="143" t="s">
        <v>1199</v>
      </c>
      <c r="B262" s="140">
        <v>259</v>
      </c>
      <c r="C262" s="24">
        <v>259</v>
      </c>
      <c r="D262" s="31" t="s">
        <v>1199</v>
      </c>
      <c r="E262" s="141">
        <f t="shared" si="8"/>
        <v>259</v>
      </c>
      <c r="F262" s="147">
        <f t="shared" si="9"/>
        <v>0</v>
      </c>
      <c r="G262" s="29"/>
      <c r="H262" s="27">
        <f>VLOOKUP(D262,offer数据基础表!A:D,4,0)</f>
        <v>0</v>
      </c>
      <c r="I262" s="141"/>
    </row>
    <row r="263" ht="16.5" spans="1:9">
      <c r="A263" s="143" t="s">
        <v>1200</v>
      </c>
      <c r="B263" s="140">
        <v>260</v>
      </c>
      <c r="C263" s="24">
        <v>260</v>
      </c>
      <c r="D263" s="31" t="s">
        <v>1200</v>
      </c>
      <c r="E263" s="141">
        <f t="shared" si="8"/>
        <v>260</v>
      </c>
      <c r="F263" s="147">
        <f t="shared" si="9"/>
        <v>0</v>
      </c>
      <c r="G263" s="29"/>
      <c r="H263" s="27">
        <f>VLOOKUP(D263,offer数据基础表!A:D,4,0)</f>
        <v>1</v>
      </c>
      <c r="I263" s="141"/>
    </row>
    <row r="264" ht="16.5" spans="1:9">
      <c r="A264" s="143" t="s">
        <v>1201</v>
      </c>
      <c r="B264" s="140">
        <v>261</v>
      </c>
      <c r="C264" s="24">
        <v>261</v>
      </c>
      <c r="D264" s="31" t="s">
        <v>1201</v>
      </c>
      <c r="E264" s="141">
        <f t="shared" si="8"/>
        <v>261</v>
      </c>
      <c r="F264" s="147">
        <f t="shared" si="9"/>
        <v>0</v>
      </c>
      <c r="G264" s="29"/>
      <c r="H264" s="27">
        <f>VLOOKUP(D264,offer数据基础表!A:D,4,0)</f>
        <v>1</v>
      </c>
      <c r="I264" s="141"/>
    </row>
    <row r="265" ht="16.5" spans="1:9">
      <c r="A265" s="143" t="s">
        <v>1202</v>
      </c>
      <c r="B265" s="140">
        <v>262</v>
      </c>
      <c r="C265" s="24">
        <v>262</v>
      </c>
      <c r="D265" s="31" t="s">
        <v>1202</v>
      </c>
      <c r="E265" s="141">
        <f t="shared" si="8"/>
        <v>262</v>
      </c>
      <c r="F265" s="147">
        <f t="shared" si="9"/>
        <v>0</v>
      </c>
      <c r="G265" s="29"/>
      <c r="H265" s="27">
        <f>VLOOKUP(D265,offer数据基础表!A:D,4,0)</f>
        <v>1</v>
      </c>
      <c r="I265" s="141"/>
    </row>
    <row r="266" ht="16.5" spans="1:9">
      <c r="A266" s="143" t="s">
        <v>1203</v>
      </c>
      <c r="B266" s="140">
        <v>263</v>
      </c>
      <c r="C266" s="24">
        <v>263</v>
      </c>
      <c r="D266" s="31" t="s">
        <v>1203</v>
      </c>
      <c r="E266" s="141">
        <f t="shared" si="8"/>
        <v>263</v>
      </c>
      <c r="F266" s="147">
        <f t="shared" si="9"/>
        <v>0</v>
      </c>
      <c r="G266" s="29"/>
      <c r="H266" s="27" t="e">
        <f>VLOOKUP(D266,offer数据基础表!A:D,4,0)</f>
        <v>#N/A</v>
      </c>
      <c r="I266" s="141"/>
    </row>
    <row r="267" ht="16.5" spans="1:9">
      <c r="A267" s="143" t="s">
        <v>1204</v>
      </c>
      <c r="B267" s="140">
        <v>264</v>
      </c>
      <c r="C267" s="24">
        <v>264</v>
      </c>
      <c r="D267" s="31" t="s">
        <v>1204</v>
      </c>
      <c r="E267" s="141">
        <f t="shared" si="8"/>
        <v>264</v>
      </c>
      <c r="F267" s="147">
        <f t="shared" si="9"/>
        <v>0</v>
      </c>
      <c r="G267" s="29"/>
      <c r="H267" s="27">
        <f>VLOOKUP(D267,offer数据基础表!A:D,4,0)</f>
        <v>0</v>
      </c>
      <c r="I267" s="141"/>
    </row>
    <row r="268" ht="16.5" spans="1:9">
      <c r="A268" s="143" t="s">
        <v>1205</v>
      </c>
      <c r="B268" s="140">
        <v>265</v>
      </c>
      <c r="C268" s="24">
        <v>265</v>
      </c>
      <c r="D268" s="31" t="s">
        <v>1205</v>
      </c>
      <c r="E268" s="141">
        <f t="shared" si="8"/>
        <v>265</v>
      </c>
      <c r="F268" s="147">
        <f t="shared" si="9"/>
        <v>0</v>
      </c>
      <c r="G268" s="29"/>
      <c r="H268" s="27">
        <f>VLOOKUP(D268,offer数据基础表!A:D,4,0)</f>
        <v>2</v>
      </c>
      <c r="I268" s="141"/>
    </row>
    <row r="269" ht="16.5" spans="1:9">
      <c r="A269" s="143" t="s">
        <v>1206</v>
      </c>
      <c r="B269" s="140">
        <v>266</v>
      </c>
      <c r="C269" s="24">
        <v>266</v>
      </c>
      <c r="D269" s="31" t="s">
        <v>1206</v>
      </c>
      <c r="E269" s="141">
        <f t="shared" si="8"/>
        <v>266</v>
      </c>
      <c r="F269" s="147">
        <f t="shared" si="9"/>
        <v>0</v>
      </c>
      <c r="G269" s="29"/>
      <c r="H269" s="27">
        <f>VLOOKUP(D269,offer数据基础表!A:D,4,0)</f>
        <v>1</v>
      </c>
      <c r="I269" s="141"/>
    </row>
    <row r="270" ht="16.5" spans="1:9">
      <c r="A270" s="143" t="s">
        <v>1207</v>
      </c>
      <c r="B270" s="140">
        <v>267</v>
      </c>
      <c r="C270" s="24">
        <v>267</v>
      </c>
      <c r="D270" s="31" t="s">
        <v>1207</v>
      </c>
      <c r="E270" s="141">
        <f t="shared" si="8"/>
        <v>267</v>
      </c>
      <c r="F270" s="147">
        <f t="shared" si="9"/>
        <v>0</v>
      </c>
      <c r="G270" s="29"/>
      <c r="H270" s="27" t="e">
        <f>VLOOKUP(D270,offer数据基础表!A:D,4,0)</f>
        <v>#N/A</v>
      </c>
      <c r="I270" s="141"/>
    </row>
    <row r="271" ht="16.5" spans="1:9">
      <c r="A271" s="143" t="s">
        <v>1208</v>
      </c>
      <c r="B271" s="140">
        <v>268</v>
      </c>
      <c r="C271" s="24">
        <v>268</v>
      </c>
      <c r="D271" s="31" t="s">
        <v>1208</v>
      </c>
      <c r="E271" s="141">
        <f t="shared" si="8"/>
        <v>268</v>
      </c>
      <c r="F271" s="147">
        <f t="shared" si="9"/>
        <v>0</v>
      </c>
      <c r="G271" s="29"/>
      <c r="H271" s="27" t="e">
        <f>VLOOKUP(D271,offer数据基础表!A:D,4,0)</f>
        <v>#N/A</v>
      </c>
      <c r="I271" s="141"/>
    </row>
    <row r="272" ht="16.5" spans="1:9">
      <c r="A272" s="143" t="s">
        <v>1209</v>
      </c>
      <c r="B272" s="140">
        <v>269</v>
      </c>
      <c r="C272" s="24">
        <v>269</v>
      </c>
      <c r="D272" s="31" t="s">
        <v>1209</v>
      </c>
      <c r="E272" s="141">
        <f t="shared" si="8"/>
        <v>269</v>
      </c>
      <c r="F272" s="147">
        <f t="shared" si="9"/>
        <v>0</v>
      </c>
      <c r="G272" s="29"/>
      <c r="H272" s="27">
        <f>VLOOKUP(D272,offer数据基础表!A:D,4,0)</f>
        <v>0</v>
      </c>
      <c r="I272" s="141"/>
    </row>
    <row r="273" ht="16.5" spans="1:9">
      <c r="A273" s="143" t="s">
        <v>1210</v>
      </c>
      <c r="B273" s="140">
        <v>270</v>
      </c>
      <c r="C273" s="24">
        <v>270</v>
      </c>
      <c r="D273" s="31" t="s">
        <v>1210</v>
      </c>
      <c r="E273" s="141">
        <f t="shared" si="8"/>
        <v>270</v>
      </c>
      <c r="F273" s="147">
        <f t="shared" si="9"/>
        <v>0</v>
      </c>
      <c r="G273" s="29"/>
      <c r="H273" s="27">
        <f>VLOOKUP(D273,offer数据基础表!A:D,4,0)</f>
        <v>0</v>
      </c>
      <c r="I273" s="141"/>
    </row>
    <row r="274" ht="16.5" spans="1:9">
      <c r="A274" s="143" t="s">
        <v>314</v>
      </c>
      <c r="B274" s="140">
        <v>271</v>
      </c>
      <c r="C274" s="24">
        <v>271</v>
      </c>
      <c r="D274" s="31" t="s">
        <v>314</v>
      </c>
      <c r="E274" s="141">
        <f t="shared" si="8"/>
        <v>271</v>
      </c>
      <c r="F274" s="147">
        <f t="shared" si="9"/>
        <v>0</v>
      </c>
      <c r="G274" s="29"/>
      <c r="H274" s="27">
        <f>VLOOKUP(D274,offer数据基础表!A:D,4,0)</f>
        <v>0</v>
      </c>
      <c r="I274" s="141"/>
    </row>
    <row r="275" ht="16.5" spans="1:9">
      <c r="A275" s="143" t="s">
        <v>1211</v>
      </c>
      <c r="B275" s="140">
        <v>272</v>
      </c>
      <c r="C275" s="24">
        <v>272</v>
      </c>
      <c r="D275" s="31" t="s">
        <v>1211</v>
      </c>
      <c r="E275" s="141">
        <f t="shared" si="8"/>
        <v>272</v>
      </c>
      <c r="F275" s="147">
        <f t="shared" si="9"/>
        <v>0</v>
      </c>
      <c r="G275" s="29"/>
      <c r="H275" s="27" t="e">
        <f>VLOOKUP(D275,offer数据基础表!A:D,4,0)</f>
        <v>#N/A</v>
      </c>
      <c r="I275" s="141"/>
    </row>
    <row r="276" ht="16.5" spans="1:9">
      <c r="A276" s="143" t="s">
        <v>1212</v>
      </c>
      <c r="B276" s="140">
        <v>273</v>
      </c>
      <c r="C276" s="24">
        <v>273</v>
      </c>
      <c r="D276" s="31" t="s">
        <v>1212</v>
      </c>
      <c r="E276" s="141">
        <f t="shared" si="8"/>
        <v>273</v>
      </c>
      <c r="F276" s="147">
        <f t="shared" si="9"/>
        <v>0</v>
      </c>
      <c r="G276" s="29"/>
      <c r="H276" s="27">
        <f>VLOOKUP(D276,offer数据基础表!A:D,4,0)</f>
        <v>2</v>
      </c>
      <c r="I276" s="141"/>
    </row>
    <row r="277" ht="16.5" spans="1:9">
      <c r="A277" s="143" t="s">
        <v>1213</v>
      </c>
      <c r="B277" s="140">
        <v>274</v>
      </c>
      <c r="C277" s="24">
        <v>274</v>
      </c>
      <c r="D277" s="31" t="s">
        <v>1213</v>
      </c>
      <c r="E277" s="141">
        <f t="shared" si="8"/>
        <v>274</v>
      </c>
      <c r="F277" s="147">
        <f t="shared" si="9"/>
        <v>0</v>
      </c>
      <c r="G277" s="29"/>
      <c r="H277" s="27">
        <f>VLOOKUP(D277,offer数据基础表!A:D,4,0)</f>
        <v>1</v>
      </c>
      <c r="I277" s="141"/>
    </row>
    <row r="278" ht="16.5" spans="1:9">
      <c r="A278" s="143" t="s">
        <v>1214</v>
      </c>
      <c r="B278" s="140">
        <v>275</v>
      </c>
      <c r="C278" s="24">
        <v>275</v>
      </c>
      <c r="D278" s="31" t="s">
        <v>1214</v>
      </c>
      <c r="E278" s="141">
        <f t="shared" si="8"/>
        <v>275</v>
      </c>
      <c r="F278" s="147">
        <f t="shared" si="9"/>
        <v>0</v>
      </c>
      <c r="G278" s="29"/>
      <c r="H278" s="27">
        <f>VLOOKUP(D278,offer数据基础表!A:D,4,0)</f>
        <v>6</v>
      </c>
      <c r="I278" s="141"/>
    </row>
    <row r="279" ht="16.5" spans="1:9">
      <c r="A279" s="143" t="s">
        <v>1215</v>
      </c>
      <c r="B279" s="140">
        <v>276</v>
      </c>
      <c r="C279" s="24">
        <v>276</v>
      </c>
      <c r="D279" s="31" t="s">
        <v>1215</v>
      </c>
      <c r="E279" s="141">
        <f t="shared" si="8"/>
        <v>276</v>
      </c>
      <c r="F279" s="147">
        <f t="shared" si="9"/>
        <v>0</v>
      </c>
      <c r="G279" s="29"/>
      <c r="H279" s="27">
        <f>VLOOKUP(D279,offer数据基础表!A:D,4,0)</f>
        <v>5</v>
      </c>
      <c r="I279" s="141"/>
    </row>
    <row r="280" ht="16.5" spans="1:9">
      <c r="A280" s="143" t="s">
        <v>1216</v>
      </c>
      <c r="B280" s="140">
        <v>277</v>
      </c>
      <c r="C280" s="24">
        <v>277</v>
      </c>
      <c r="D280" s="31" t="s">
        <v>1216</v>
      </c>
      <c r="E280" s="141">
        <f t="shared" si="8"/>
        <v>277</v>
      </c>
      <c r="F280" s="147">
        <f t="shared" si="9"/>
        <v>0</v>
      </c>
      <c r="G280" s="29"/>
      <c r="H280" s="27">
        <f>VLOOKUP(D280,offer数据基础表!A:D,4,0)</f>
        <v>1</v>
      </c>
      <c r="I280" s="141"/>
    </row>
    <row r="281" ht="16.5" spans="1:9">
      <c r="A281" s="143" t="s">
        <v>1217</v>
      </c>
      <c r="B281" s="140">
        <v>278</v>
      </c>
      <c r="C281" s="24">
        <v>278</v>
      </c>
      <c r="D281" s="31" t="s">
        <v>1217</v>
      </c>
      <c r="E281" s="141">
        <f t="shared" si="8"/>
        <v>278</v>
      </c>
      <c r="F281" s="147">
        <f t="shared" si="9"/>
        <v>0</v>
      </c>
      <c r="G281" s="29"/>
      <c r="H281" s="27">
        <f>VLOOKUP(D281,offer数据基础表!A:D,4,0)</f>
        <v>2</v>
      </c>
      <c r="I281" s="141"/>
    </row>
    <row r="282" ht="16.5" spans="1:9">
      <c r="A282" s="143" t="s">
        <v>1218</v>
      </c>
      <c r="B282" s="140">
        <v>279</v>
      </c>
      <c r="C282" s="24">
        <v>279</v>
      </c>
      <c r="D282" s="31" t="s">
        <v>1218</v>
      </c>
      <c r="E282" s="141">
        <f t="shared" si="8"/>
        <v>279</v>
      </c>
      <c r="F282" s="147">
        <f t="shared" si="9"/>
        <v>0</v>
      </c>
      <c r="G282" s="29"/>
      <c r="H282" s="27">
        <f>VLOOKUP(D282,offer数据基础表!A:D,4,0)</f>
        <v>4</v>
      </c>
      <c r="I282" s="141"/>
    </row>
    <row r="283" ht="16.5" spans="1:9">
      <c r="A283" s="143" t="s">
        <v>1219</v>
      </c>
      <c r="B283" s="140">
        <v>280</v>
      </c>
      <c r="C283" s="24">
        <v>280</v>
      </c>
      <c r="D283" s="31" t="s">
        <v>1219</v>
      </c>
      <c r="E283" s="141">
        <f t="shared" si="8"/>
        <v>280</v>
      </c>
      <c r="F283" s="147">
        <f t="shared" si="9"/>
        <v>0</v>
      </c>
      <c r="G283" s="29"/>
      <c r="H283" s="27">
        <f>VLOOKUP(D283,offer数据基础表!A:D,4,0)</f>
        <v>8</v>
      </c>
      <c r="I283" s="141"/>
    </row>
    <row r="284" ht="16.5" spans="1:9">
      <c r="A284" s="143" t="s">
        <v>1220</v>
      </c>
      <c r="B284" s="140">
        <v>281</v>
      </c>
      <c r="C284" s="24">
        <v>281</v>
      </c>
      <c r="D284" s="31" t="s">
        <v>1220</v>
      </c>
      <c r="E284" s="141">
        <f t="shared" si="8"/>
        <v>281</v>
      </c>
      <c r="F284" s="147">
        <f t="shared" si="9"/>
        <v>0</v>
      </c>
      <c r="G284" s="29"/>
      <c r="H284" s="27">
        <f>VLOOKUP(D284,offer数据基础表!A:D,4,0)</f>
        <v>0</v>
      </c>
      <c r="I284" s="141"/>
    </row>
    <row r="285" ht="16.5" spans="1:9">
      <c r="A285" s="143" t="s">
        <v>1221</v>
      </c>
      <c r="B285" s="140">
        <v>282</v>
      </c>
      <c r="C285" s="24">
        <v>282</v>
      </c>
      <c r="D285" s="31" t="s">
        <v>1221</v>
      </c>
      <c r="E285" s="141">
        <f t="shared" si="8"/>
        <v>282</v>
      </c>
      <c r="F285" s="147">
        <f t="shared" si="9"/>
        <v>0</v>
      </c>
      <c r="G285" s="29"/>
      <c r="H285" s="27">
        <f>VLOOKUP(D285,offer数据基础表!A:D,4,0)</f>
        <v>2</v>
      </c>
      <c r="I285" s="141"/>
    </row>
    <row r="286" ht="16.5" spans="1:9">
      <c r="A286" s="143" t="s">
        <v>1222</v>
      </c>
      <c r="B286" s="140">
        <v>283</v>
      </c>
      <c r="C286" s="24">
        <v>283</v>
      </c>
      <c r="D286" s="31" t="s">
        <v>1222</v>
      </c>
      <c r="E286" s="141">
        <f t="shared" si="8"/>
        <v>283</v>
      </c>
      <c r="F286" s="147">
        <f t="shared" si="9"/>
        <v>0</v>
      </c>
      <c r="G286" s="29"/>
      <c r="H286" s="27">
        <f>VLOOKUP(D286,offer数据基础表!A:D,4,0)</f>
        <v>6</v>
      </c>
      <c r="I286" s="141"/>
    </row>
    <row r="287" ht="16.5" spans="1:9">
      <c r="A287" s="143" t="s">
        <v>1223</v>
      </c>
      <c r="B287" s="140">
        <v>284</v>
      </c>
      <c r="C287" s="24">
        <v>284</v>
      </c>
      <c r="D287" s="31" t="s">
        <v>1223</v>
      </c>
      <c r="E287" s="141">
        <f t="shared" si="8"/>
        <v>284</v>
      </c>
      <c r="F287" s="147">
        <f t="shared" si="9"/>
        <v>0</v>
      </c>
      <c r="G287" s="29"/>
      <c r="H287" s="27">
        <f>VLOOKUP(D287,offer数据基础表!A:D,4,0)</f>
        <v>0</v>
      </c>
      <c r="I287" s="141"/>
    </row>
    <row r="288" ht="16.5" spans="1:9">
      <c r="A288" s="143" t="s">
        <v>1224</v>
      </c>
      <c r="B288" s="140">
        <v>285</v>
      </c>
      <c r="C288" s="24">
        <v>285</v>
      </c>
      <c r="D288" s="31" t="s">
        <v>1224</v>
      </c>
      <c r="E288" s="141">
        <f t="shared" si="8"/>
        <v>285</v>
      </c>
      <c r="F288" s="147">
        <f t="shared" si="9"/>
        <v>0</v>
      </c>
      <c r="G288" s="29"/>
      <c r="H288" s="27">
        <f>VLOOKUP(D288,offer数据基础表!A:D,4,0)</f>
        <v>1</v>
      </c>
      <c r="I288" s="141"/>
    </row>
    <row r="289" ht="16.5" spans="1:9">
      <c r="A289" s="143" t="s">
        <v>1225</v>
      </c>
      <c r="B289" s="140">
        <v>286</v>
      </c>
      <c r="C289" s="24">
        <v>286</v>
      </c>
      <c r="D289" s="31" t="s">
        <v>1225</v>
      </c>
      <c r="E289" s="141">
        <f t="shared" si="8"/>
        <v>286</v>
      </c>
      <c r="F289" s="147">
        <f t="shared" si="9"/>
        <v>0</v>
      </c>
      <c r="G289" s="29"/>
      <c r="H289" s="27">
        <f>VLOOKUP(D289,offer数据基础表!A:D,4,0)</f>
        <v>0</v>
      </c>
      <c r="I289" s="141"/>
    </row>
    <row r="290" ht="16.5" spans="1:9">
      <c r="A290" s="143" t="s">
        <v>1226</v>
      </c>
      <c r="B290" s="140">
        <v>287</v>
      </c>
      <c r="C290" s="24">
        <v>287</v>
      </c>
      <c r="D290" s="31" t="s">
        <v>1226</v>
      </c>
      <c r="E290" s="141">
        <f t="shared" si="8"/>
        <v>287</v>
      </c>
      <c r="F290" s="147">
        <f t="shared" si="9"/>
        <v>0</v>
      </c>
      <c r="G290" s="29"/>
      <c r="H290" s="27">
        <f>VLOOKUP(D290,offer数据基础表!A:D,4,0)</f>
        <v>5</v>
      </c>
      <c r="I290" s="141"/>
    </row>
    <row r="291" ht="16.5" spans="1:9">
      <c r="A291" s="143" t="s">
        <v>1227</v>
      </c>
      <c r="B291" s="140">
        <v>288</v>
      </c>
      <c r="C291" s="24">
        <v>288</v>
      </c>
      <c r="D291" s="31" t="s">
        <v>1227</v>
      </c>
      <c r="E291" s="141">
        <f t="shared" si="8"/>
        <v>288</v>
      </c>
      <c r="F291" s="147">
        <f t="shared" si="9"/>
        <v>0</v>
      </c>
      <c r="G291" s="29"/>
      <c r="H291" s="27">
        <f>VLOOKUP(D291,offer数据基础表!A:D,4,0)</f>
        <v>10</v>
      </c>
      <c r="I291" s="141"/>
    </row>
    <row r="292" ht="16.5" spans="1:9">
      <c r="A292" s="143" t="s">
        <v>1228</v>
      </c>
      <c r="B292" s="140">
        <v>289</v>
      </c>
      <c r="C292" s="24">
        <v>289</v>
      </c>
      <c r="D292" s="31" t="s">
        <v>1228</v>
      </c>
      <c r="E292" s="141">
        <f t="shared" si="8"/>
        <v>289</v>
      </c>
      <c r="F292" s="147">
        <f t="shared" si="9"/>
        <v>0</v>
      </c>
      <c r="G292" s="29"/>
      <c r="H292" s="27">
        <f>VLOOKUP(D292,offer数据基础表!A:D,4,0)</f>
        <v>1</v>
      </c>
      <c r="I292" s="141"/>
    </row>
    <row r="293" ht="16.5" spans="1:9">
      <c r="A293" s="143" t="s">
        <v>1229</v>
      </c>
      <c r="B293" s="140">
        <v>290</v>
      </c>
      <c r="C293" s="24">
        <v>290</v>
      </c>
      <c r="D293" s="31" t="s">
        <v>1229</v>
      </c>
      <c r="E293" s="141">
        <f t="shared" si="8"/>
        <v>290</v>
      </c>
      <c r="F293" s="147">
        <f t="shared" si="9"/>
        <v>0</v>
      </c>
      <c r="G293" s="29"/>
      <c r="H293" s="27">
        <f>VLOOKUP(D293,offer数据基础表!A:D,4,0)</f>
        <v>3</v>
      </c>
      <c r="I293" s="141"/>
    </row>
    <row r="294" ht="16.5" spans="1:9">
      <c r="A294" s="143" t="s">
        <v>1230</v>
      </c>
      <c r="B294" s="140">
        <v>291</v>
      </c>
      <c r="C294" s="24">
        <v>291</v>
      </c>
      <c r="D294" s="31" t="s">
        <v>1230</v>
      </c>
      <c r="E294" s="141">
        <f t="shared" si="8"/>
        <v>291</v>
      </c>
      <c r="F294" s="147">
        <f t="shared" si="9"/>
        <v>0</v>
      </c>
      <c r="G294" s="29"/>
      <c r="H294" s="27">
        <f>VLOOKUP(D294,offer数据基础表!A:D,4,0)</f>
        <v>0</v>
      </c>
      <c r="I294" s="141"/>
    </row>
    <row r="295" ht="16.5" spans="1:9">
      <c r="A295" s="143" t="s">
        <v>1231</v>
      </c>
      <c r="B295" s="140">
        <v>292</v>
      </c>
      <c r="C295" s="24">
        <v>292</v>
      </c>
      <c r="D295" s="31" t="s">
        <v>1231</v>
      </c>
      <c r="E295" s="141">
        <f t="shared" si="8"/>
        <v>292</v>
      </c>
      <c r="F295" s="147">
        <f t="shared" si="9"/>
        <v>0</v>
      </c>
      <c r="G295" s="29"/>
      <c r="H295" s="27">
        <f>VLOOKUP(D295,offer数据基础表!A:D,4,0)</f>
        <v>1</v>
      </c>
      <c r="I295" s="141"/>
    </row>
    <row r="296" ht="16.5" spans="1:9">
      <c r="A296" s="143" t="s">
        <v>1232</v>
      </c>
      <c r="B296" s="140">
        <v>293</v>
      </c>
      <c r="C296" s="24">
        <v>293</v>
      </c>
      <c r="D296" s="31" t="s">
        <v>1232</v>
      </c>
      <c r="E296" s="141">
        <f t="shared" si="8"/>
        <v>293</v>
      </c>
      <c r="F296" s="147">
        <f t="shared" si="9"/>
        <v>0</v>
      </c>
      <c r="G296" s="29"/>
      <c r="H296" s="27">
        <f>VLOOKUP(D296,offer数据基础表!A:D,4,0)</f>
        <v>8</v>
      </c>
      <c r="I296" s="141"/>
    </row>
    <row r="297" ht="16.5" spans="1:9">
      <c r="A297" s="143" t="s">
        <v>337</v>
      </c>
      <c r="B297" s="140">
        <v>294</v>
      </c>
      <c r="C297" s="24">
        <v>294</v>
      </c>
      <c r="D297" s="31" t="s">
        <v>337</v>
      </c>
      <c r="E297" s="141">
        <f t="shared" si="8"/>
        <v>294</v>
      </c>
      <c r="F297" s="147">
        <f t="shared" si="9"/>
        <v>0</v>
      </c>
      <c r="G297" s="29"/>
      <c r="H297" s="27">
        <f>VLOOKUP(D297,offer数据基础表!A:D,4,0)</f>
        <v>0</v>
      </c>
      <c r="I297" s="141"/>
    </row>
    <row r="298" ht="16.5" spans="1:9">
      <c r="A298" s="143" t="s">
        <v>1233</v>
      </c>
      <c r="B298" s="140">
        <v>295</v>
      </c>
      <c r="C298" s="24">
        <v>295</v>
      </c>
      <c r="D298" s="31" t="s">
        <v>1233</v>
      </c>
      <c r="E298" s="141">
        <f t="shared" si="8"/>
        <v>295</v>
      </c>
      <c r="F298" s="147">
        <f t="shared" si="9"/>
        <v>0</v>
      </c>
      <c r="G298" s="29"/>
      <c r="H298" s="27">
        <f>VLOOKUP(D298,offer数据基础表!A:D,4,0)</f>
        <v>2</v>
      </c>
      <c r="I298" s="141"/>
    </row>
    <row r="299" ht="16.5" spans="1:9">
      <c r="A299" s="143" t="s">
        <v>1234</v>
      </c>
      <c r="B299" s="140">
        <v>296</v>
      </c>
      <c r="C299" s="24">
        <v>296</v>
      </c>
      <c r="D299" s="31" t="s">
        <v>1234</v>
      </c>
      <c r="E299" s="141">
        <f t="shared" si="8"/>
        <v>296</v>
      </c>
      <c r="F299" s="147">
        <f t="shared" si="9"/>
        <v>0</v>
      </c>
      <c r="G299" s="29"/>
      <c r="H299" s="27">
        <f>VLOOKUP(D299,offer数据基础表!A:D,4,0)</f>
        <v>25</v>
      </c>
      <c r="I299" s="141"/>
    </row>
    <row r="300" ht="16.5" spans="1:9">
      <c r="A300" s="143" t="s">
        <v>1235</v>
      </c>
      <c r="B300" s="140">
        <v>297</v>
      </c>
      <c r="C300" s="24">
        <v>297</v>
      </c>
      <c r="D300" s="31" t="s">
        <v>1235</v>
      </c>
      <c r="E300" s="141">
        <f t="shared" si="8"/>
        <v>297</v>
      </c>
      <c r="F300" s="147">
        <f t="shared" si="9"/>
        <v>0</v>
      </c>
      <c r="G300" s="29"/>
      <c r="H300" s="27">
        <f>VLOOKUP(D300,offer数据基础表!A:D,4,0)</f>
        <v>14</v>
      </c>
      <c r="I300" s="141"/>
    </row>
    <row r="301" ht="16.5" spans="1:9">
      <c r="A301" s="143" t="s">
        <v>1236</v>
      </c>
      <c r="B301" s="140">
        <v>298</v>
      </c>
      <c r="C301" s="24">
        <v>298</v>
      </c>
      <c r="D301" s="31" t="s">
        <v>1236</v>
      </c>
      <c r="E301" s="141">
        <f t="shared" si="8"/>
        <v>298</v>
      </c>
      <c r="F301" s="147">
        <f t="shared" si="9"/>
        <v>0</v>
      </c>
      <c r="G301" s="29"/>
      <c r="H301" s="27">
        <f>VLOOKUP(D301,offer数据基础表!A:D,4,0)</f>
        <v>0</v>
      </c>
      <c r="I301" s="141"/>
    </row>
    <row r="302" ht="16.5" spans="1:9">
      <c r="A302" s="143" t="s">
        <v>1237</v>
      </c>
      <c r="B302" s="140">
        <v>299</v>
      </c>
      <c r="C302" s="24">
        <v>299</v>
      </c>
      <c r="D302" s="31" t="s">
        <v>1237</v>
      </c>
      <c r="E302" s="141">
        <f t="shared" si="8"/>
        <v>299</v>
      </c>
      <c r="F302" s="147">
        <f t="shared" si="9"/>
        <v>0</v>
      </c>
      <c r="G302" s="29"/>
      <c r="H302" s="27">
        <f>VLOOKUP(D302,offer数据基础表!A:D,4,0)</f>
        <v>11</v>
      </c>
      <c r="I302" s="141"/>
    </row>
    <row r="303" ht="16.5" spans="1:9">
      <c r="A303" s="143" t="s">
        <v>1238</v>
      </c>
      <c r="B303" s="140">
        <v>300</v>
      </c>
      <c r="C303" s="24">
        <v>300</v>
      </c>
      <c r="D303" s="31" t="s">
        <v>1238</v>
      </c>
      <c r="E303" s="141">
        <f t="shared" si="8"/>
        <v>300</v>
      </c>
      <c r="F303" s="147">
        <f t="shared" si="9"/>
        <v>0</v>
      </c>
      <c r="G303" s="29"/>
      <c r="H303" s="27">
        <f>VLOOKUP(D303,offer数据基础表!A:D,4,0)</f>
        <v>53</v>
      </c>
      <c r="I303" s="141"/>
    </row>
    <row r="304" ht="16.5" spans="1:9">
      <c r="A304" s="143" t="s">
        <v>1239</v>
      </c>
      <c r="B304" s="140">
        <v>301</v>
      </c>
      <c r="C304" s="24">
        <v>301</v>
      </c>
      <c r="D304" s="31" t="s">
        <v>1239</v>
      </c>
      <c r="E304" s="141">
        <f t="shared" si="8"/>
        <v>301</v>
      </c>
      <c r="F304" s="147">
        <f t="shared" si="9"/>
        <v>0</v>
      </c>
      <c r="G304" s="29"/>
      <c r="H304" s="27">
        <f>VLOOKUP(D304,offer数据基础表!A:D,4,0)</f>
        <v>73</v>
      </c>
      <c r="I304" s="141"/>
    </row>
    <row r="305" ht="16.5" spans="1:9">
      <c r="A305" s="143" t="s">
        <v>1240</v>
      </c>
      <c r="B305" s="140">
        <v>302</v>
      </c>
      <c r="C305" s="24">
        <v>302</v>
      </c>
      <c r="D305" s="31" t="s">
        <v>1240</v>
      </c>
      <c r="E305" s="141">
        <f t="shared" si="8"/>
        <v>302</v>
      </c>
      <c r="F305" s="147">
        <f t="shared" si="9"/>
        <v>0</v>
      </c>
      <c r="G305" s="29"/>
      <c r="H305" s="27">
        <f>VLOOKUP(D305,offer数据基础表!A:D,4,0)</f>
        <v>97</v>
      </c>
      <c r="I305" s="141"/>
    </row>
    <row r="306" ht="16.5" spans="1:9">
      <c r="A306" s="143" t="s">
        <v>1241</v>
      </c>
      <c r="B306" s="140">
        <v>303</v>
      </c>
      <c r="C306" s="24">
        <v>303</v>
      </c>
      <c r="D306" s="31" t="s">
        <v>1241</v>
      </c>
      <c r="E306" s="141">
        <f t="shared" si="8"/>
        <v>303</v>
      </c>
      <c r="F306" s="147">
        <f t="shared" si="9"/>
        <v>0</v>
      </c>
      <c r="G306" s="29"/>
      <c r="H306" s="27">
        <f>VLOOKUP(D306,offer数据基础表!A:D,4,0)</f>
        <v>9</v>
      </c>
      <c r="I306" s="141"/>
    </row>
    <row r="307" ht="16.5" spans="1:9">
      <c r="A307" s="143" t="s">
        <v>1242</v>
      </c>
      <c r="B307" s="140">
        <v>304</v>
      </c>
      <c r="C307" s="24">
        <v>304</v>
      </c>
      <c r="D307" s="31" t="s">
        <v>1242</v>
      </c>
      <c r="E307" s="141">
        <f t="shared" si="8"/>
        <v>304</v>
      </c>
      <c r="F307" s="147">
        <f t="shared" si="9"/>
        <v>0</v>
      </c>
      <c r="G307" s="29"/>
      <c r="H307" s="27">
        <f>VLOOKUP(D307,offer数据基础表!A:D,4,0)</f>
        <v>0</v>
      </c>
      <c r="I307" s="141"/>
    </row>
    <row r="308" ht="16.5" spans="1:9">
      <c r="A308" s="143" t="s">
        <v>1243</v>
      </c>
      <c r="B308" s="140">
        <v>305</v>
      </c>
      <c r="C308" s="24">
        <v>305</v>
      </c>
      <c r="D308" s="31" t="s">
        <v>1243</v>
      </c>
      <c r="E308" s="141">
        <f t="shared" si="8"/>
        <v>305</v>
      </c>
      <c r="F308" s="147">
        <f t="shared" si="9"/>
        <v>0</v>
      </c>
      <c r="G308" s="29"/>
      <c r="H308" s="27">
        <f>VLOOKUP(D308,offer数据基础表!A:D,4,0)</f>
        <v>12</v>
      </c>
      <c r="I308" s="141"/>
    </row>
    <row r="309" ht="16.5" spans="1:9">
      <c r="A309" s="143" t="s">
        <v>1244</v>
      </c>
      <c r="B309" s="140">
        <v>306</v>
      </c>
      <c r="C309" s="24">
        <v>306</v>
      </c>
      <c r="D309" s="31" t="s">
        <v>1244</v>
      </c>
      <c r="E309" s="141">
        <f t="shared" si="8"/>
        <v>306</v>
      </c>
      <c r="F309" s="147">
        <f t="shared" si="9"/>
        <v>0</v>
      </c>
      <c r="G309" s="29"/>
      <c r="H309" s="27" t="e">
        <f>VLOOKUP(D309,offer数据基础表!A:D,4,0)</f>
        <v>#N/A</v>
      </c>
      <c r="I309" s="141"/>
    </row>
    <row r="310" ht="16.5" spans="1:9">
      <c r="A310" s="143" t="s">
        <v>350</v>
      </c>
      <c r="B310" s="140">
        <v>307</v>
      </c>
      <c r="C310" s="24">
        <v>307</v>
      </c>
      <c r="D310" s="31" t="s">
        <v>350</v>
      </c>
      <c r="E310" s="141">
        <f t="shared" si="8"/>
        <v>307</v>
      </c>
      <c r="F310" s="147">
        <f t="shared" si="9"/>
        <v>0</v>
      </c>
      <c r="G310" s="29"/>
      <c r="H310" s="27">
        <f>VLOOKUP(D310,offer数据基础表!A:D,4,0)</f>
        <v>0</v>
      </c>
      <c r="I310" s="141"/>
    </row>
    <row r="311" ht="16.5" spans="1:9">
      <c r="A311" s="143" t="s">
        <v>1245</v>
      </c>
      <c r="B311" s="140">
        <v>308</v>
      </c>
      <c r="C311" s="24">
        <v>308</v>
      </c>
      <c r="D311" s="31" t="s">
        <v>1245</v>
      </c>
      <c r="E311" s="141">
        <f t="shared" si="8"/>
        <v>308</v>
      </c>
      <c r="F311" s="147">
        <f t="shared" si="9"/>
        <v>0</v>
      </c>
      <c r="G311" s="29"/>
      <c r="H311" s="27">
        <f>VLOOKUP(D311,offer数据基础表!A:D,4,0)</f>
        <v>2</v>
      </c>
      <c r="I311" s="141"/>
    </row>
    <row r="312" ht="16.5" spans="1:9">
      <c r="A312" s="143" t="s">
        <v>1246</v>
      </c>
      <c r="B312" s="140">
        <v>309</v>
      </c>
      <c r="C312" s="24">
        <v>309</v>
      </c>
      <c r="D312" s="31" t="s">
        <v>1246</v>
      </c>
      <c r="E312" s="141">
        <f t="shared" si="8"/>
        <v>309</v>
      </c>
      <c r="F312" s="147">
        <f t="shared" si="9"/>
        <v>0</v>
      </c>
      <c r="G312" s="29"/>
      <c r="H312" s="27">
        <f>VLOOKUP(D312,offer数据基础表!A:D,4,0)</f>
        <v>4</v>
      </c>
      <c r="I312" s="141"/>
    </row>
    <row r="313" ht="16.5" spans="1:9">
      <c r="A313" s="143" t="s">
        <v>1247</v>
      </c>
      <c r="B313" s="140">
        <v>310</v>
      </c>
      <c r="C313" s="24">
        <v>310</v>
      </c>
      <c r="D313" s="31" t="s">
        <v>1247</v>
      </c>
      <c r="E313" s="141">
        <f t="shared" si="8"/>
        <v>310</v>
      </c>
      <c r="F313" s="147">
        <f t="shared" si="9"/>
        <v>0</v>
      </c>
      <c r="G313" s="29"/>
      <c r="H313" s="27">
        <f>VLOOKUP(D313,offer数据基础表!A:D,4,0)</f>
        <v>1</v>
      </c>
      <c r="I313" s="141"/>
    </row>
    <row r="314" ht="16.5" spans="1:9">
      <c r="A314" s="143" t="s">
        <v>1248</v>
      </c>
      <c r="B314" s="140">
        <v>311</v>
      </c>
      <c r="C314" s="24">
        <v>311</v>
      </c>
      <c r="D314" s="31" t="s">
        <v>1248</v>
      </c>
      <c r="E314" s="141">
        <f t="shared" si="8"/>
        <v>311</v>
      </c>
      <c r="F314" s="147">
        <f t="shared" si="9"/>
        <v>0</v>
      </c>
      <c r="G314" s="29"/>
      <c r="H314" s="27">
        <f>VLOOKUP(D314,offer数据基础表!A:D,4,0)</f>
        <v>0</v>
      </c>
      <c r="I314" s="141"/>
    </row>
    <row r="315" ht="16.5" spans="1:9">
      <c r="A315" s="143" t="s">
        <v>1249</v>
      </c>
      <c r="B315" s="140">
        <v>312</v>
      </c>
      <c r="C315" s="24">
        <v>312</v>
      </c>
      <c r="D315" s="31" t="s">
        <v>1249</v>
      </c>
      <c r="E315" s="141">
        <f t="shared" si="8"/>
        <v>312</v>
      </c>
      <c r="F315" s="147">
        <f t="shared" si="9"/>
        <v>0</v>
      </c>
      <c r="G315" s="29"/>
      <c r="H315" s="27">
        <f>VLOOKUP(D315,offer数据基础表!A:D,4,0)</f>
        <v>3</v>
      </c>
      <c r="I315" s="141"/>
    </row>
    <row r="316" ht="16.5" spans="1:9">
      <c r="A316" s="143" t="s">
        <v>1250</v>
      </c>
      <c r="B316" s="140">
        <v>313</v>
      </c>
      <c r="C316" s="24">
        <v>313</v>
      </c>
      <c r="D316" s="31" t="s">
        <v>1250</v>
      </c>
      <c r="E316" s="141">
        <f t="shared" si="8"/>
        <v>313</v>
      </c>
      <c r="F316" s="147">
        <f t="shared" si="9"/>
        <v>0</v>
      </c>
      <c r="G316" s="29"/>
      <c r="H316" s="27">
        <f>VLOOKUP(D316,offer数据基础表!A:D,4,0)</f>
        <v>5</v>
      </c>
      <c r="I316" s="141"/>
    </row>
    <row r="317" ht="16.5" spans="1:9">
      <c r="A317" s="143" t="s">
        <v>1251</v>
      </c>
      <c r="B317" s="140">
        <v>314</v>
      </c>
      <c r="C317" s="24">
        <v>314</v>
      </c>
      <c r="D317" s="31" t="s">
        <v>1251</v>
      </c>
      <c r="E317" s="141">
        <f t="shared" si="8"/>
        <v>314</v>
      </c>
      <c r="F317" s="147">
        <f t="shared" si="9"/>
        <v>0</v>
      </c>
      <c r="G317" s="29"/>
      <c r="H317" s="27">
        <f>VLOOKUP(D317,offer数据基础表!A:D,4,0)</f>
        <v>4</v>
      </c>
      <c r="I317" s="141"/>
    </row>
    <row r="318" ht="16.5" spans="1:9">
      <c r="A318" s="143" t="s">
        <v>1252</v>
      </c>
      <c r="B318" s="140">
        <v>315</v>
      </c>
      <c r="C318" s="24">
        <v>315</v>
      </c>
      <c r="D318" s="31" t="s">
        <v>1252</v>
      </c>
      <c r="E318" s="141">
        <f t="shared" si="8"/>
        <v>315</v>
      </c>
      <c r="F318" s="147">
        <f t="shared" si="9"/>
        <v>0</v>
      </c>
      <c r="G318" s="29"/>
      <c r="H318" s="27">
        <f>VLOOKUP(D318,offer数据基础表!A:D,4,0)</f>
        <v>44</v>
      </c>
      <c r="I318" s="141"/>
    </row>
    <row r="319" ht="16.5" spans="1:9">
      <c r="A319" s="143" t="s">
        <v>1253</v>
      </c>
      <c r="B319" s="140">
        <v>316</v>
      </c>
      <c r="C319" s="24">
        <v>316</v>
      </c>
      <c r="D319" s="31" t="s">
        <v>1253</v>
      </c>
      <c r="E319" s="141">
        <f t="shared" si="8"/>
        <v>316</v>
      </c>
      <c r="F319" s="147">
        <f t="shared" si="9"/>
        <v>0</v>
      </c>
      <c r="G319" s="29"/>
      <c r="H319" s="27">
        <f>VLOOKUP(D319,offer数据基础表!A:D,4,0)</f>
        <v>2</v>
      </c>
      <c r="I319" s="141"/>
    </row>
    <row r="320" ht="16.5" spans="1:9">
      <c r="A320" s="143" t="s">
        <v>1254</v>
      </c>
      <c r="B320" s="140">
        <v>317</v>
      </c>
      <c r="C320" s="24">
        <v>317</v>
      </c>
      <c r="D320" s="31" t="s">
        <v>1254</v>
      </c>
      <c r="E320" s="141">
        <f t="shared" si="8"/>
        <v>317</v>
      </c>
      <c r="F320" s="147">
        <f t="shared" si="9"/>
        <v>0</v>
      </c>
      <c r="G320" s="29"/>
      <c r="H320" s="27">
        <f>VLOOKUP(D320,offer数据基础表!A:D,4,0)</f>
        <v>1</v>
      </c>
      <c r="I320" s="141"/>
    </row>
    <row r="321" ht="16.5" spans="1:9">
      <c r="A321" s="143" t="s">
        <v>1255</v>
      </c>
      <c r="B321" s="140">
        <v>318</v>
      </c>
      <c r="C321" s="24">
        <v>318</v>
      </c>
      <c r="D321" s="31" t="s">
        <v>1255</v>
      </c>
      <c r="E321" s="141">
        <f t="shared" si="8"/>
        <v>318</v>
      </c>
      <c r="F321" s="147">
        <f t="shared" si="9"/>
        <v>0</v>
      </c>
      <c r="G321" s="29"/>
      <c r="H321" s="27">
        <f>VLOOKUP(D321,offer数据基础表!A:D,4,0)</f>
        <v>1</v>
      </c>
      <c r="I321" s="141"/>
    </row>
    <row r="322" ht="16.5" spans="1:9">
      <c r="A322" s="143" t="s">
        <v>1256</v>
      </c>
      <c r="B322" s="140">
        <v>319</v>
      </c>
      <c r="C322" s="24">
        <v>319</v>
      </c>
      <c r="D322" s="31" t="s">
        <v>1256</v>
      </c>
      <c r="E322" s="141">
        <f t="shared" si="8"/>
        <v>319</v>
      </c>
      <c r="F322" s="147">
        <f t="shared" si="9"/>
        <v>0</v>
      </c>
      <c r="G322" s="29"/>
      <c r="H322" s="27">
        <f>VLOOKUP(D322,offer数据基础表!A:D,4,0)</f>
        <v>0</v>
      </c>
      <c r="I322" s="141"/>
    </row>
    <row r="323" ht="16.5" spans="1:9">
      <c r="A323" s="143" t="s">
        <v>1257</v>
      </c>
      <c r="B323" s="140">
        <v>320</v>
      </c>
      <c r="C323" s="24">
        <v>320</v>
      </c>
      <c r="D323" s="31" t="s">
        <v>1257</v>
      </c>
      <c r="E323" s="141">
        <f t="shared" si="8"/>
        <v>320</v>
      </c>
      <c r="F323" s="147">
        <f t="shared" si="9"/>
        <v>0</v>
      </c>
      <c r="G323" s="29"/>
      <c r="H323" s="27" t="e">
        <f>VLOOKUP(D323,offer数据基础表!A:D,4,0)</f>
        <v>#N/A</v>
      </c>
      <c r="I323" s="141"/>
    </row>
    <row r="324" ht="16.5" spans="1:9">
      <c r="A324" s="143" t="s">
        <v>1258</v>
      </c>
      <c r="B324" s="140">
        <v>321</v>
      </c>
      <c r="C324" s="24">
        <v>321</v>
      </c>
      <c r="D324" s="31" t="s">
        <v>1258</v>
      </c>
      <c r="E324" s="141">
        <f t="shared" si="8"/>
        <v>321</v>
      </c>
      <c r="F324" s="147">
        <f t="shared" si="9"/>
        <v>0</v>
      </c>
      <c r="G324" s="29"/>
      <c r="H324" s="27">
        <f>VLOOKUP(D324,offer数据基础表!A:D,4,0)</f>
        <v>10</v>
      </c>
      <c r="I324" s="141"/>
    </row>
    <row r="325" ht="16.5" spans="1:9">
      <c r="A325" s="143" t="s">
        <v>1259</v>
      </c>
      <c r="B325" s="140">
        <v>322</v>
      </c>
      <c r="C325" s="24">
        <v>322</v>
      </c>
      <c r="D325" s="31" t="s">
        <v>1259</v>
      </c>
      <c r="E325" s="141">
        <f t="shared" ref="E325:E388" si="10">VLOOKUP(D:D,A:B,2,0)</f>
        <v>322</v>
      </c>
      <c r="F325" s="147">
        <f t="shared" ref="F325:F388" si="11">E325-C325</f>
        <v>0</v>
      </c>
      <c r="G325" s="29"/>
      <c r="H325" s="27">
        <f>VLOOKUP(D325,offer数据基础表!A:D,4,0)</f>
        <v>114</v>
      </c>
      <c r="I325" s="141"/>
    </row>
    <row r="326" ht="16.5" spans="1:9">
      <c r="A326" s="143" t="s">
        <v>1260</v>
      </c>
      <c r="B326" s="140">
        <v>323</v>
      </c>
      <c r="C326" s="24">
        <v>323</v>
      </c>
      <c r="D326" s="31" t="s">
        <v>1260</v>
      </c>
      <c r="E326" s="141">
        <f t="shared" si="10"/>
        <v>323</v>
      </c>
      <c r="F326" s="147">
        <f t="shared" si="11"/>
        <v>0</v>
      </c>
      <c r="G326" s="29"/>
      <c r="H326" s="27">
        <f>VLOOKUP(D326,offer数据基础表!A:D,4,0)</f>
        <v>0</v>
      </c>
      <c r="I326" s="141"/>
    </row>
    <row r="327" ht="16.5" spans="1:9">
      <c r="A327" s="143" t="s">
        <v>1261</v>
      </c>
      <c r="B327" s="140">
        <v>324</v>
      </c>
      <c r="C327" s="24">
        <v>324</v>
      </c>
      <c r="D327" s="31" t="s">
        <v>1261</v>
      </c>
      <c r="E327" s="141">
        <f t="shared" si="10"/>
        <v>324</v>
      </c>
      <c r="F327" s="147">
        <f t="shared" si="11"/>
        <v>0</v>
      </c>
      <c r="G327" s="29"/>
      <c r="H327" s="27">
        <f>VLOOKUP(D327,offer数据基础表!A:D,4,0)</f>
        <v>1</v>
      </c>
      <c r="I327" s="141"/>
    </row>
    <row r="328" ht="16.5" spans="1:9">
      <c r="A328" s="143" t="s">
        <v>1262</v>
      </c>
      <c r="B328" s="140">
        <v>325</v>
      </c>
      <c r="C328" s="24">
        <v>325</v>
      </c>
      <c r="D328" s="31" t="s">
        <v>1262</v>
      </c>
      <c r="E328" s="141">
        <f t="shared" si="10"/>
        <v>325</v>
      </c>
      <c r="F328" s="147">
        <f t="shared" si="11"/>
        <v>0</v>
      </c>
      <c r="G328" s="29"/>
      <c r="H328" s="27">
        <f>VLOOKUP(D328,offer数据基础表!A:D,4,0)</f>
        <v>100</v>
      </c>
      <c r="I328" s="141"/>
    </row>
    <row r="329" ht="16.5" spans="1:9">
      <c r="A329" s="143" t="s">
        <v>1263</v>
      </c>
      <c r="B329" s="140">
        <v>326</v>
      </c>
      <c r="C329" s="24">
        <v>326</v>
      </c>
      <c r="D329" s="31" t="s">
        <v>1263</v>
      </c>
      <c r="E329" s="141">
        <f t="shared" si="10"/>
        <v>326</v>
      </c>
      <c r="F329" s="147">
        <f t="shared" si="11"/>
        <v>0</v>
      </c>
      <c r="G329" s="29"/>
      <c r="H329" s="27" t="e">
        <f>VLOOKUP(D329,offer数据基础表!A:D,4,0)</f>
        <v>#N/A</v>
      </c>
      <c r="I329" s="141"/>
    </row>
    <row r="330" ht="16.5" spans="1:9">
      <c r="A330" s="143" t="s">
        <v>1264</v>
      </c>
      <c r="B330" s="140">
        <v>327</v>
      </c>
      <c r="C330" s="24">
        <v>327</v>
      </c>
      <c r="D330" s="31" t="s">
        <v>1264</v>
      </c>
      <c r="E330" s="141">
        <f t="shared" si="10"/>
        <v>327</v>
      </c>
      <c r="F330" s="147">
        <f t="shared" si="11"/>
        <v>0</v>
      </c>
      <c r="G330" s="29"/>
      <c r="H330" s="27">
        <f>VLOOKUP(D330,offer数据基础表!A:D,4,0)</f>
        <v>1</v>
      </c>
      <c r="I330" s="141"/>
    </row>
    <row r="331" ht="16.5" spans="1:9">
      <c r="A331" s="143" t="s">
        <v>1265</v>
      </c>
      <c r="B331" s="140">
        <v>328</v>
      </c>
      <c r="C331" s="24">
        <v>328</v>
      </c>
      <c r="D331" s="31" t="s">
        <v>1265</v>
      </c>
      <c r="E331" s="141">
        <f t="shared" si="10"/>
        <v>328</v>
      </c>
      <c r="F331" s="147">
        <f t="shared" si="11"/>
        <v>0</v>
      </c>
      <c r="G331" s="29"/>
      <c r="H331" s="27" t="e">
        <f>VLOOKUP(D331,offer数据基础表!A:D,4,0)</f>
        <v>#N/A</v>
      </c>
      <c r="I331" s="141"/>
    </row>
    <row r="332" ht="16.5" spans="1:9">
      <c r="A332" s="143" t="s">
        <v>1266</v>
      </c>
      <c r="B332" s="140">
        <v>329</v>
      </c>
      <c r="C332" s="24">
        <v>329</v>
      </c>
      <c r="D332" s="31" t="s">
        <v>1266</v>
      </c>
      <c r="E332" s="141">
        <f t="shared" si="10"/>
        <v>329</v>
      </c>
      <c r="F332" s="147">
        <f t="shared" si="11"/>
        <v>0</v>
      </c>
      <c r="G332" s="29"/>
      <c r="H332" s="27">
        <f>VLOOKUP(D332,offer数据基础表!A:D,4,0)</f>
        <v>2</v>
      </c>
      <c r="I332" s="141"/>
    </row>
    <row r="333" ht="16.5" spans="1:9">
      <c r="A333" s="143" t="s">
        <v>1267</v>
      </c>
      <c r="B333" s="140">
        <v>330</v>
      </c>
      <c r="C333" s="24">
        <v>330</v>
      </c>
      <c r="D333" s="31" t="s">
        <v>1267</v>
      </c>
      <c r="E333" s="141">
        <f t="shared" si="10"/>
        <v>330</v>
      </c>
      <c r="F333" s="147">
        <f t="shared" si="11"/>
        <v>0</v>
      </c>
      <c r="G333" s="29"/>
      <c r="H333" s="27" t="e">
        <f>VLOOKUP(D333,offer数据基础表!A:D,4,0)</f>
        <v>#N/A</v>
      </c>
      <c r="I333" s="141"/>
    </row>
    <row r="334" ht="16.5" spans="1:9">
      <c r="A334" s="143" t="s">
        <v>1268</v>
      </c>
      <c r="B334" s="140">
        <v>331</v>
      </c>
      <c r="C334" s="24">
        <v>331</v>
      </c>
      <c r="D334" s="31" t="s">
        <v>1268</v>
      </c>
      <c r="E334" s="141">
        <f t="shared" si="10"/>
        <v>331</v>
      </c>
      <c r="F334" s="147">
        <f t="shared" si="11"/>
        <v>0</v>
      </c>
      <c r="G334" s="29"/>
      <c r="H334" s="27">
        <f>VLOOKUP(D334,offer数据基础表!A:D,4,0)</f>
        <v>0</v>
      </c>
      <c r="I334" s="141"/>
    </row>
    <row r="335" ht="16.5" spans="1:9">
      <c r="A335" s="143" t="s">
        <v>1269</v>
      </c>
      <c r="B335" s="140">
        <v>332</v>
      </c>
      <c r="C335" s="24">
        <v>332</v>
      </c>
      <c r="D335" s="31" t="s">
        <v>1269</v>
      </c>
      <c r="E335" s="141">
        <f t="shared" si="10"/>
        <v>332</v>
      </c>
      <c r="F335" s="147">
        <f t="shared" si="11"/>
        <v>0</v>
      </c>
      <c r="G335" s="29"/>
      <c r="H335" s="27">
        <f>VLOOKUP(D335,offer数据基础表!A:D,4,0)</f>
        <v>453</v>
      </c>
      <c r="I335" s="141"/>
    </row>
    <row r="336" ht="16.5" spans="1:9">
      <c r="A336" s="143" t="s">
        <v>1270</v>
      </c>
      <c r="B336" s="140">
        <v>333</v>
      </c>
      <c r="C336" s="24">
        <v>333</v>
      </c>
      <c r="D336" s="31" t="s">
        <v>1270</v>
      </c>
      <c r="E336" s="141">
        <f t="shared" si="10"/>
        <v>333</v>
      </c>
      <c r="F336" s="147">
        <f t="shared" si="11"/>
        <v>0</v>
      </c>
      <c r="G336" s="29"/>
      <c r="H336" s="27" t="e">
        <f>VLOOKUP(D336,offer数据基础表!A:D,4,0)</f>
        <v>#N/A</v>
      </c>
      <c r="I336" s="141"/>
    </row>
    <row r="337" ht="16.5" spans="1:9">
      <c r="A337" s="143" t="s">
        <v>1271</v>
      </c>
      <c r="B337" s="140">
        <v>334</v>
      </c>
      <c r="C337" s="24">
        <v>334</v>
      </c>
      <c r="D337" s="31" t="s">
        <v>1271</v>
      </c>
      <c r="E337" s="141">
        <f t="shared" si="10"/>
        <v>334</v>
      </c>
      <c r="F337" s="147">
        <f t="shared" si="11"/>
        <v>0</v>
      </c>
      <c r="G337" s="29"/>
      <c r="H337" s="27">
        <f>VLOOKUP(D337,offer数据基础表!A:D,4,0)</f>
        <v>1</v>
      </c>
      <c r="I337" s="141"/>
    </row>
    <row r="338" ht="16.5" spans="1:9">
      <c r="A338" s="143" t="s">
        <v>1272</v>
      </c>
      <c r="B338" s="140">
        <v>335</v>
      </c>
      <c r="C338" s="24">
        <v>335</v>
      </c>
      <c r="D338" s="31" t="s">
        <v>1272</v>
      </c>
      <c r="E338" s="141">
        <f t="shared" si="10"/>
        <v>335</v>
      </c>
      <c r="F338" s="147">
        <f t="shared" si="11"/>
        <v>0</v>
      </c>
      <c r="G338" s="29"/>
      <c r="H338" s="27">
        <f>VLOOKUP(D338,offer数据基础表!A:D,4,0)</f>
        <v>1</v>
      </c>
      <c r="I338" s="141"/>
    </row>
    <row r="339" ht="16.5" spans="1:9">
      <c r="A339" s="143" t="s">
        <v>1273</v>
      </c>
      <c r="B339" s="140">
        <v>336</v>
      </c>
      <c r="C339" s="24">
        <v>336</v>
      </c>
      <c r="D339" s="31" t="s">
        <v>1273</v>
      </c>
      <c r="E339" s="141">
        <f t="shared" si="10"/>
        <v>336</v>
      </c>
      <c r="F339" s="147">
        <f t="shared" si="11"/>
        <v>0</v>
      </c>
      <c r="G339" s="29"/>
      <c r="H339" s="27">
        <f>VLOOKUP(D339,offer数据基础表!A:D,4,0)</f>
        <v>1</v>
      </c>
      <c r="I339" s="141"/>
    </row>
    <row r="340" ht="16.5" spans="1:9">
      <c r="A340" s="143" t="s">
        <v>1274</v>
      </c>
      <c r="B340" s="140">
        <v>337</v>
      </c>
      <c r="C340" s="24">
        <v>337</v>
      </c>
      <c r="D340" s="31" t="s">
        <v>1274</v>
      </c>
      <c r="E340" s="141">
        <f t="shared" si="10"/>
        <v>337</v>
      </c>
      <c r="F340" s="147">
        <f t="shared" si="11"/>
        <v>0</v>
      </c>
      <c r="G340" s="29"/>
      <c r="H340" s="27">
        <f>VLOOKUP(D340,offer数据基础表!A:D,4,0)</f>
        <v>0</v>
      </c>
      <c r="I340" s="141"/>
    </row>
    <row r="341" ht="16.5" spans="1:9">
      <c r="A341" s="143" t="s">
        <v>1275</v>
      </c>
      <c r="B341" s="140">
        <v>338</v>
      </c>
      <c r="C341" s="24">
        <v>338</v>
      </c>
      <c r="D341" s="31" t="s">
        <v>1275</v>
      </c>
      <c r="E341" s="141">
        <f t="shared" si="10"/>
        <v>338</v>
      </c>
      <c r="F341" s="147">
        <f t="shared" si="11"/>
        <v>0</v>
      </c>
      <c r="G341" s="29"/>
      <c r="H341" s="27">
        <f>VLOOKUP(D341,offer数据基础表!A:D,4,0)</f>
        <v>0</v>
      </c>
      <c r="I341" s="141"/>
    </row>
    <row r="342" ht="16.5" spans="1:9">
      <c r="A342" s="143" t="s">
        <v>1276</v>
      </c>
      <c r="B342" s="140">
        <v>339</v>
      </c>
      <c r="C342" s="24">
        <v>339</v>
      </c>
      <c r="D342" s="31" t="s">
        <v>1276</v>
      </c>
      <c r="E342" s="141">
        <f t="shared" si="10"/>
        <v>339</v>
      </c>
      <c r="F342" s="147">
        <f t="shared" si="11"/>
        <v>0</v>
      </c>
      <c r="G342" s="29"/>
      <c r="H342" s="27">
        <f>VLOOKUP(D342,offer数据基础表!A:D,4,0)</f>
        <v>1</v>
      </c>
      <c r="I342" s="141"/>
    </row>
    <row r="343" ht="16.5" spans="1:9">
      <c r="A343" s="143" t="s">
        <v>1277</v>
      </c>
      <c r="B343" s="140">
        <v>340</v>
      </c>
      <c r="C343" s="24">
        <v>340</v>
      </c>
      <c r="D343" s="31" t="s">
        <v>1277</v>
      </c>
      <c r="E343" s="141">
        <f t="shared" si="10"/>
        <v>340</v>
      </c>
      <c r="F343" s="147">
        <f t="shared" si="11"/>
        <v>0</v>
      </c>
      <c r="G343" s="29"/>
      <c r="H343" s="27">
        <f>VLOOKUP(D343,offer数据基础表!A:D,4,0)</f>
        <v>1</v>
      </c>
      <c r="I343" s="141"/>
    </row>
    <row r="344" ht="16.5" spans="1:9">
      <c r="A344" s="143" t="s">
        <v>1278</v>
      </c>
      <c r="B344" s="140">
        <v>341</v>
      </c>
      <c r="C344" s="24">
        <v>341</v>
      </c>
      <c r="D344" s="31" t="s">
        <v>1278</v>
      </c>
      <c r="E344" s="141">
        <f t="shared" si="10"/>
        <v>341</v>
      </c>
      <c r="F344" s="147">
        <f t="shared" si="11"/>
        <v>0</v>
      </c>
      <c r="G344" s="29"/>
      <c r="H344" s="27">
        <f>VLOOKUP(D344,offer数据基础表!A:D,4,0)</f>
        <v>0</v>
      </c>
      <c r="I344" s="141"/>
    </row>
    <row r="345" ht="16.5" spans="1:9">
      <c r="A345" s="143" t="s">
        <v>1279</v>
      </c>
      <c r="B345" s="140">
        <v>342</v>
      </c>
      <c r="C345" s="24">
        <v>342</v>
      </c>
      <c r="D345" s="31" t="s">
        <v>1279</v>
      </c>
      <c r="E345" s="141">
        <f t="shared" si="10"/>
        <v>342</v>
      </c>
      <c r="F345" s="147">
        <f t="shared" si="11"/>
        <v>0</v>
      </c>
      <c r="G345" s="29"/>
      <c r="H345" s="27">
        <f>VLOOKUP(D345,offer数据基础表!A:D,4,0)</f>
        <v>3</v>
      </c>
      <c r="I345" s="141"/>
    </row>
    <row r="346" ht="16.5" spans="1:9">
      <c r="A346" s="143" t="s">
        <v>1280</v>
      </c>
      <c r="B346" s="140">
        <v>343</v>
      </c>
      <c r="C346" s="24">
        <v>343</v>
      </c>
      <c r="D346" s="31" t="s">
        <v>1280</v>
      </c>
      <c r="E346" s="141">
        <f t="shared" si="10"/>
        <v>343</v>
      </c>
      <c r="F346" s="147">
        <f t="shared" si="11"/>
        <v>0</v>
      </c>
      <c r="G346" s="29"/>
      <c r="H346" s="27">
        <f>VLOOKUP(D346,offer数据基础表!A:D,4,0)</f>
        <v>0</v>
      </c>
      <c r="I346" s="141"/>
    </row>
    <row r="347" ht="16.5" spans="1:9">
      <c r="A347" s="143" t="s">
        <v>1281</v>
      </c>
      <c r="B347" s="140">
        <v>344</v>
      </c>
      <c r="C347" s="24">
        <v>344</v>
      </c>
      <c r="D347" s="31" t="s">
        <v>1281</v>
      </c>
      <c r="E347" s="141">
        <f t="shared" si="10"/>
        <v>344</v>
      </c>
      <c r="F347" s="147">
        <f t="shared" si="11"/>
        <v>0</v>
      </c>
      <c r="G347" s="29"/>
      <c r="H347" s="27">
        <f>VLOOKUP(D347,offer数据基础表!A:D,4,0)</f>
        <v>0</v>
      </c>
      <c r="I347" s="141"/>
    </row>
    <row r="348" ht="16.5" spans="1:9">
      <c r="A348" s="143" t="s">
        <v>1282</v>
      </c>
      <c r="B348" s="140">
        <v>345</v>
      </c>
      <c r="C348" s="24">
        <v>345</v>
      </c>
      <c r="D348" s="31" t="s">
        <v>1282</v>
      </c>
      <c r="E348" s="141">
        <f t="shared" si="10"/>
        <v>345</v>
      </c>
      <c r="F348" s="147">
        <f t="shared" si="11"/>
        <v>0</v>
      </c>
      <c r="G348" s="29"/>
      <c r="H348" s="27">
        <f>VLOOKUP(D348,offer数据基础表!A:D,4,0)</f>
        <v>36</v>
      </c>
      <c r="I348" s="141"/>
    </row>
    <row r="349" ht="16.5" spans="1:9">
      <c r="A349" s="143" t="s">
        <v>1283</v>
      </c>
      <c r="B349" s="140">
        <v>346</v>
      </c>
      <c r="C349" s="24">
        <v>346</v>
      </c>
      <c r="D349" s="31" t="s">
        <v>1283</v>
      </c>
      <c r="E349" s="141">
        <f t="shared" si="10"/>
        <v>346</v>
      </c>
      <c r="F349" s="147">
        <f t="shared" si="11"/>
        <v>0</v>
      </c>
      <c r="G349" s="29"/>
      <c r="H349" s="27" t="e">
        <f>VLOOKUP(D349,offer数据基础表!A:D,4,0)</f>
        <v>#N/A</v>
      </c>
      <c r="I349" s="141"/>
    </row>
    <row r="350" ht="16.5" spans="1:9">
      <c r="A350" s="143" t="s">
        <v>1284</v>
      </c>
      <c r="B350" s="140">
        <v>347</v>
      </c>
      <c r="C350" s="24">
        <v>347</v>
      </c>
      <c r="D350" s="31" t="s">
        <v>1284</v>
      </c>
      <c r="E350" s="141">
        <f t="shared" si="10"/>
        <v>347</v>
      </c>
      <c r="F350" s="147">
        <f t="shared" si="11"/>
        <v>0</v>
      </c>
      <c r="G350" s="29"/>
      <c r="H350" s="27" t="e">
        <f>VLOOKUP(D350,offer数据基础表!A:D,4,0)</f>
        <v>#N/A</v>
      </c>
      <c r="I350" s="141"/>
    </row>
    <row r="351" ht="16.5" spans="1:9">
      <c r="A351" s="143" t="s">
        <v>1285</v>
      </c>
      <c r="B351" s="140">
        <v>348</v>
      </c>
      <c r="C351" s="24">
        <v>348</v>
      </c>
      <c r="D351" s="31" t="s">
        <v>1285</v>
      </c>
      <c r="E351" s="141">
        <f t="shared" si="10"/>
        <v>348</v>
      </c>
      <c r="F351" s="147">
        <f t="shared" si="11"/>
        <v>0</v>
      </c>
      <c r="G351" s="29"/>
      <c r="H351" s="27">
        <f>VLOOKUP(D351,offer数据基础表!A:D,4,0)</f>
        <v>2</v>
      </c>
      <c r="I351" s="141"/>
    </row>
    <row r="352" ht="16.5" spans="1:9">
      <c r="A352" s="143" t="s">
        <v>1286</v>
      </c>
      <c r="B352" s="140">
        <v>349</v>
      </c>
      <c r="C352" s="24">
        <v>349</v>
      </c>
      <c r="D352" s="31" t="s">
        <v>1286</v>
      </c>
      <c r="E352" s="141">
        <f t="shared" si="10"/>
        <v>349</v>
      </c>
      <c r="F352" s="147">
        <f t="shared" si="11"/>
        <v>0</v>
      </c>
      <c r="G352" s="29"/>
      <c r="H352" s="27">
        <f>VLOOKUP(D352,offer数据基础表!A:D,4,0)</f>
        <v>0</v>
      </c>
      <c r="I352" s="141"/>
    </row>
    <row r="353" ht="16.5" spans="1:9">
      <c r="A353" s="143" t="s">
        <v>1287</v>
      </c>
      <c r="B353" s="140">
        <v>350</v>
      </c>
      <c r="C353" s="24">
        <v>350</v>
      </c>
      <c r="D353" s="31" t="s">
        <v>1287</v>
      </c>
      <c r="E353" s="141">
        <f t="shared" si="10"/>
        <v>350</v>
      </c>
      <c r="F353" s="147">
        <f t="shared" si="11"/>
        <v>0</v>
      </c>
      <c r="G353" s="29"/>
      <c r="H353" s="27">
        <f>VLOOKUP(D353,offer数据基础表!A:D,4,0)</f>
        <v>0</v>
      </c>
      <c r="I353" s="141"/>
    </row>
    <row r="354" ht="16.5" spans="1:9">
      <c r="A354" s="143" t="s">
        <v>1288</v>
      </c>
      <c r="B354" s="140">
        <v>351</v>
      </c>
      <c r="C354" s="24">
        <v>351</v>
      </c>
      <c r="D354" s="31" t="s">
        <v>1288</v>
      </c>
      <c r="E354" s="141">
        <f t="shared" si="10"/>
        <v>351</v>
      </c>
      <c r="F354" s="147">
        <f t="shared" si="11"/>
        <v>0</v>
      </c>
      <c r="G354" s="29"/>
      <c r="H354" s="27">
        <f>VLOOKUP(D354,offer数据基础表!A:D,4,0)</f>
        <v>1</v>
      </c>
      <c r="I354" s="141"/>
    </row>
    <row r="355" ht="16.5" spans="1:9">
      <c r="A355" s="143" t="s">
        <v>1289</v>
      </c>
      <c r="B355" s="140">
        <v>352</v>
      </c>
      <c r="C355" s="24">
        <v>352</v>
      </c>
      <c r="D355" s="31" t="s">
        <v>1289</v>
      </c>
      <c r="E355" s="141">
        <f t="shared" si="10"/>
        <v>352</v>
      </c>
      <c r="F355" s="147">
        <f t="shared" si="11"/>
        <v>0</v>
      </c>
      <c r="G355" s="29"/>
      <c r="H355" s="27">
        <f>VLOOKUP(D355,offer数据基础表!A:D,4,0)</f>
        <v>0</v>
      </c>
      <c r="I355" s="141"/>
    </row>
    <row r="356" ht="16.5" spans="1:9">
      <c r="A356" s="143" t="s">
        <v>1290</v>
      </c>
      <c r="B356" s="140">
        <v>353</v>
      </c>
      <c r="C356" s="24">
        <v>353</v>
      </c>
      <c r="D356" s="31" t="s">
        <v>1290</v>
      </c>
      <c r="E356" s="141">
        <f t="shared" si="10"/>
        <v>353</v>
      </c>
      <c r="F356" s="147">
        <f t="shared" si="11"/>
        <v>0</v>
      </c>
      <c r="G356" s="29"/>
      <c r="H356" s="27">
        <f>VLOOKUP(D356,offer数据基础表!A:D,4,0)</f>
        <v>2</v>
      </c>
      <c r="I356" s="141"/>
    </row>
    <row r="357" ht="16.5" spans="1:9">
      <c r="A357" s="143" t="s">
        <v>1291</v>
      </c>
      <c r="B357" s="140">
        <v>354</v>
      </c>
      <c r="C357" s="24">
        <v>354</v>
      </c>
      <c r="D357" s="31" t="s">
        <v>1291</v>
      </c>
      <c r="E357" s="141">
        <f t="shared" si="10"/>
        <v>354</v>
      </c>
      <c r="F357" s="147">
        <f t="shared" si="11"/>
        <v>0</v>
      </c>
      <c r="G357" s="29"/>
      <c r="H357" s="27">
        <f>VLOOKUP(D357,offer数据基础表!A:D,4,0)</f>
        <v>2</v>
      </c>
      <c r="I357" s="141"/>
    </row>
    <row r="358" ht="16.5" spans="1:9">
      <c r="A358" s="143" t="s">
        <v>1292</v>
      </c>
      <c r="B358" s="140">
        <v>355</v>
      </c>
      <c r="C358" s="24">
        <v>355</v>
      </c>
      <c r="D358" s="31" t="s">
        <v>1292</v>
      </c>
      <c r="E358" s="141">
        <f t="shared" si="10"/>
        <v>355</v>
      </c>
      <c r="F358" s="147">
        <f t="shared" si="11"/>
        <v>0</v>
      </c>
      <c r="G358" s="29"/>
      <c r="H358" s="27">
        <f>VLOOKUP(D358,offer数据基础表!A:D,4,0)</f>
        <v>17</v>
      </c>
      <c r="I358" s="141"/>
    </row>
    <row r="359" ht="16.5" spans="1:9">
      <c r="A359" s="143" t="s">
        <v>1293</v>
      </c>
      <c r="B359" s="140">
        <v>356</v>
      </c>
      <c r="C359" s="24">
        <v>356</v>
      </c>
      <c r="D359" s="31" t="s">
        <v>1293</v>
      </c>
      <c r="E359" s="141">
        <f t="shared" si="10"/>
        <v>356</v>
      </c>
      <c r="F359" s="147">
        <f t="shared" si="11"/>
        <v>0</v>
      </c>
      <c r="G359" s="29"/>
      <c r="H359" s="27">
        <f>VLOOKUP(D359,offer数据基础表!A:D,4,0)</f>
        <v>1</v>
      </c>
      <c r="I359" s="141"/>
    </row>
    <row r="360" ht="16.5" spans="1:9">
      <c r="A360" s="143" t="s">
        <v>1294</v>
      </c>
      <c r="B360" s="140">
        <v>357</v>
      </c>
      <c r="C360" s="24">
        <v>357</v>
      </c>
      <c r="D360" s="31" t="s">
        <v>1294</v>
      </c>
      <c r="E360" s="141">
        <f t="shared" si="10"/>
        <v>357</v>
      </c>
      <c r="F360" s="147">
        <f t="shared" si="11"/>
        <v>0</v>
      </c>
      <c r="G360" s="29"/>
      <c r="H360" s="27">
        <f>VLOOKUP(D360,offer数据基础表!A:D,4,0)</f>
        <v>0</v>
      </c>
      <c r="I360" s="141"/>
    </row>
    <row r="361" ht="16.5" spans="1:9">
      <c r="A361" s="143" t="s">
        <v>1295</v>
      </c>
      <c r="B361" s="140">
        <v>358</v>
      </c>
      <c r="C361" s="24">
        <v>358</v>
      </c>
      <c r="D361" s="31" t="s">
        <v>1295</v>
      </c>
      <c r="E361" s="141">
        <f t="shared" si="10"/>
        <v>358</v>
      </c>
      <c r="F361" s="147">
        <f t="shared" si="11"/>
        <v>0</v>
      </c>
      <c r="G361" s="29"/>
      <c r="H361" s="27">
        <f>VLOOKUP(D361,offer数据基础表!A:D,4,0)</f>
        <v>1</v>
      </c>
      <c r="I361" s="141"/>
    </row>
    <row r="362" ht="16.5" spans="1:9">
      <c r="A362" s="143" t="s">
        <v>1296</v>
      </c>
      <c r="B362" s="140">
        <v>359</v>
      </c>
      <c r="C362" s="24">
        <v>359</v>
      </c>
      <c r="D362" s="31" t="s">
        <v>1296</v>
      </c>
      <c r="E362" s="141">
        <f t="shared" si="10"/>
        <v>359</v>
      </c>
      <c r="F362" s="147">
        <f t="shared" si="11"/>
        <v>0</v>
      </c>
      <c r="G362" s="29"/>
      <c r="H362" s="27">
        <f>VLOOKUP(D362,offer数据基础表!A:D,4,0)</f>
        <v>19</v>
      </c>
      <c r="I362" s="141"/>
    </row>
    <row r="363" ht="16.5" spans="1:9">
      <c r="A363" s="143" t="s">
        <v>1297</v>
      </c>
      <c r="B363" s="140">
        <v>360</v>
      </c>
      <c r="C363" s="24">
        <v>360</v>
      </c>
      <c r="D363" s="31" t="s">
        <v>1297</v>
      </c>
      <c r="E363" s="141">
        <f t="shared" si="10"/>
        <v>360</v>
      </c>
      <c r="F363" s="147">
        <f t="shared" si="11"/>
        <v>0</v>
      </c>
      <c r="G363" s="29"/>
      <c r="H363" s="27">
        <f>VLOOKUP(D363,offer数据基础表!A:D,4,0)</f>
        <v>0</v>
      </c>
      <c r="I363" s="141"/>
    </row>
    <row r="364" ht="16.5" spans="1:9">
      <c r="A364" s="143" t="s">
        <v>1298</v>
      </c>
      <c r="B364" s="140">
        <v>361</v>
      </c>
      <c r="C364" s="24">
        <v>361</v>
      </c>
      <c r="D364" s="31" t="s">
        <v>1298</v>
      </c>
      <c r="E364" s="141">
        <f t="shared" si="10"/>
        <v>361</v>
      </c>
      <c r="F364" s="147">
        <f t="shared" si="11"/>
        <v>0</v>
      </c>
      <c r="G364" s="29"/>
      <c r="H364" s="27">
        <f>VLOOKUP(D364,offer数据基础表!A:D,4,0)</f>
        <v>0</v>
      </c>
      <c r="I364" s="141"/>
    </row>
    <row r="365" ht="16.5" spans="1:9">
      <c r="A365" s="143" t="s">
        <v>1299</v>
      </c>
      <c r="B365" s="140">
        <v>362</v>
      </c>
      <c r="C365" s="24">
        <v>362</v>
      </c>
      <c r="D365" s="31" t="s">
        <v>1299</v>
      </c>
      <c r="E365" s="141">
        <f t="shared" si="10"/>
        <v>362</v>
      </c>
      <c r="F365" s="147">
        <f t="shared" si="11"/>
        <v>0</v>
      </c>
      <c r="G365" s="29"/>
      <c r="H365" s="27">
        <f>VLOOKUP(D365,offer数据基础表!A:D,4,0)</f>
        <v>2</v>
      </c>
      <c r="I365" s="141"/>
    </row>
    <row r="366" ht="16.5" spans="1:9">
      <c r="A366" s="143" t="s">
        <v>1300</v>
      </c>
      <c r="B366" s="140">
        <v>363</v>
      </c>
      <c r="C366" s="24">
        <v>363</v>
      </c>
      <c r="D366" s="31" t="s">
        <v>1300</v>
      </c>
      <c r="E366" s="141">
        <f t="shared" si="10"/>
        <v>363</v>
      </c>
      <c r="F366" s="147">
        <f t="shared" si="11"/>
        <v>0</v>
      </c>
      <c r="G366" s="29"/>
      <c r="H366" s="27">
        <f>VLOOKUP(D366,offer数据基础表!A:D,4,0)</f>
        <v>3</v>
      </c>
      <c r="I366" s="141"/>
    </row>
    <row r="367" ht="16.5" spans="1:9">
      <c r="A367" s="143" t="s">
        <v>1301</v>
      </c>
      <c r="B367" s="140">
        <v>364</v>
      </c>
      <c r="C367" s="24">
        <v>364</v>
      </c>
      <c r="D367" s="31" t="s">
        <v>1301</v>
      </c>
      <c r="E367" s="141">
        <f t="shared" si="10"/>
        <v>364</v>
      </c>
      <c r="F367" s="147">
        <f t="shared" si="11"/>
        <v>0</v>
      </c>
      <c r="G367" s="29"/>
      <c r="H367" s="27">
        <f>VLOOKUP(D367,offer数据基础表!A:D,4,0)</f>
        <v>0</v>
      </c>
      <c r="I367" s="141"/>
    </row>
    <row r="368" ht="16.5" spans="1:9">
      <c r="A368" s="143" t="s">
        <v>1302</v>
      </c>
      <c r="B368" s="140">
        <v>365</v>
      </c>
      <c r="C368" s="24">
        <v>365</v>
      </c>
      <c r="D368" s="31" t="s">
        <v>1302</v>
      </c>
      <c r="E368" s="141">
        <f t="shared" si="10"/>
        <v>365</v>
      </c>
      <c r="F368" s="147">
        <f t="shared" si="11"/>
        <v>0</v>
      </c>
      <c r="G368" s="29"/>
      <c r="H368" s="27">
        <f>VLOOKUP(D368,offer数据基础表!A:D,4,0)</f>
        <v>2</v>
      </c>
      <c r="I368" s="141"/>
    </row>
    <row r="369" ht="16.5" spans="1:9">
      <c r="A369" s="143" t="s">
        <v>1303</v>
      </c>
      <c r="B369" s="140">
        <v>366</v>
      </c>
      <c r="C369" s="24">
        <v>366</v>
      </c>
      <c r="D369" s="31" t="s">
        <v>1303</v>
      </c>
      <c r="E369" s="141">
        <f t="shared" si="10"/>
        <v>366</v>
      </c>
      <c r="F369" s="147">
        <f t="shared" si="11"/>
        <v>0</v>
      </c>
      <c r="G369" s="29"/>
      <c r="H369" s="27">
        <f>VLOOKUP(D369,offer数据基础表!A:D,4,0)</f>
        <v>0</v>
      </c>
      <c r="I369" s="141"/>
    </row>
    <row r="370" ht="16.5" spans="1:9">
      <c r="A370" s="143" t="s">
        <v>1304</v>
      </c>
      <c r="B370" s="140">
        <v>367</v>
      </c>
      <c r="C370" s="24">
        <v>367</v>
      </c>
      <c r="D370" s="31" t="s">
        <v>1304</v>
      </c>
      <c r="E370" s="141">
        <f t="shared" si="10"/>
        <v>367</v>
      </c>
      <c r="F370" s="147">
        <f t="shared" si="11"/>
        <v>0</v>
      </c>
      <c r="G370" s="29"/>
      <c r="H370" s="27">
        <f>VLOOKUP(D370,offer数据基础表!A:D,4,0)</f>
        <v>1</v>
      </c>
      <c r="I370" s="141"/>
    </row>
    <row r="371" ht="16.5" spans="1:9">
      <c r="A371" s="143" t="s">
        <v>1305</v>
      </c>
      <c r="B371" s="140">
        <v>368</v>
      </c>
      <c r="C371" s="24">
        <v>368</v>
      </c>
      <c r="D371" s="31" t="s">
        <v>1305</v>
      </c>
      <c r="E371" s="141">
        <f t="shared" si="10"/>
        <v>368</v>
      </c>
      <c r="F371" s="147">
        <f t="shared" si="11"/>
        <v>0</v>
      </c>
      <c r="G371" s="29"/>
      <c r="H371" s="27">
        <f>VLOOKUP(D371,offer数据基础表!A:D,4,0)</f>
        <v>1</v>
      </c>
      <c r="I371" s="141"/>
    </row>
    <row r="372" ht="16.5" spans="1:9">
      <c r="A372" s="143" t="s">
        <v>1306</v>
      </c>
      <c r="B372" s="140">
        <v>369</v>
      </c>
      <c r="C372" s="24">
        <v>369</v>
      </c>
      <c r="D372" s="31" t="s">
        <v>1306</v>
      </c>
      <c r="E372" s="141">
        <f t="shared" si="10"/>
        <v>369</v>
      </c>
      <c r="F372" s="147">
        <f t="shared" si="11"/>
        <v>0</v>
      </c>
      <c r="G372" s="29"/>
      <c r="H372" s="27" t="e">
        <f>VLOOKUP(D372,offer数据基础表!A:D,4,0)</f>
        <v>#N/A</v>
      </c>
      <c r="I372" s="141"/>
    </row>
    <row r="373" ht="16.5" spans="1:9">
      <c r="A373" s="143" t="s">
        <v>1307</v>
      </c>
      <c r="B373" s="140">
        <v>370</v>
      </c>
      <c r="C373" s="24">
        <v>370</v>
      </c>
      <c r="D373" s="31" t="s">
        <v>1307</v>
      </c>
      <c r="E373" s="141">
        <f t="shared" si="10"/>
        <v>370</v>
      </c>
      <c r="F373" s="147">
        <f t="shared" si="11"/>
        <v>0</v>
      </c>
      <c r="G373" s="29"/>
      <c r="H373" s="27">
        <f>VLOOKUP(D373,offer数据基础表!A:D,4,0)</f>
        <v>0</v>
      </c>
      <c r="I373" s="141"/>
    </row>
    <row r="374" ht="16.5" spans="1:9">
      <c r="A374" s="143" t="s">
        <v>1308</v>
      </c>
      <c r="B374" s="140">
        <v>371</v>
      </c>
      <c r="C374" s="24">
        <v>371</v>
      </c>
      <c r="D374" s="31" t="s">
        <v>1308</v>
      </c>
      <c r="E374" s="141">
        <f t="shared" si="10"/>
        <v>371</v>
      </c>
      <c r="F374" s="147">
        <f t="shared" si="11"/>
        <v>0</v>
      </c>
      <c r="G374" s="29"/>
      <c r="H374" s="27">
        <f>VLOOKUP(D374,offer数据基础表!A:D,4,0)</f>
        <v>14</v>
      </c>
      <c r="I374" s="141"/>
    </row>
    <row r="375" ht="16.5" spans="1:9">
      <c r="A375" s="143" t="s">
        <v>1309</v>
      </c>
      <c r="B375" s="140">
        <v>372</v>
      </c>
      <c r="C375" s="24">
        <v>372</v>
      </c>
      <c r="D375" s="31" t="s">
        <v>1309</v>
      </c>
      <c r="E375" s="141">
        <f t="shared" si="10"/>
        <v>372</v>
      </c>
      <c r="F375" s="147">
        <f t="shared" si="11"/>
        <v>0</v>
      </c>
      <c r="G375" s="29"/>
      <c r="H375" s="27">
        <f>VLOOKUP(D375,offer数据基础表!A:D,4,0)</f>
        <v>0</v>
      </c>
      <c r="I375" s="141"/>
    </row>
    <row r="376" ht="16.5" spans="1:9">
      <c r="A376" s="143" t="s">
        <v>1310</v>
      </c>
      <c r="B376" s="140">
        <v>373</v>
      </c>
      <c r="C376" s="24">
        <v>373</v>
      </c>
      <c r="D376" s="31" t="s">
        <v>1310</v>
      </c>
      <c r="E376" s="141">
        <f t="shared" si="10"/>
        <v>373</v>
      </c>
      <c r="F376" s="147">
        <f t="shared" si="11"/>
        <v>0</v>
      </c>
      <c r="G376" s="29"/>
      <c r="H376" s="27">
        <f>VLOOKUP(D376,offer数据基础表!A:D,4,0)</f>
        <v>1</v>
      </c>
      <c r="I376" s="141"/>
    </row>
    <row r="377" ht="16.5" spans="1:9">
      <c r="A377" s="143" t="s">
        <v>1311</v>
      </c>
      <c r="B377" s="140">
        <v>374</v>
      </c>
      <c r="C377" s="24">
        <v>374</v>
      </c>
      <c r="D377" s="31" t="s">
        <v>1311</v>
      </c>
      <c r="E377" s="141">
        <f t="shared" si="10"/>
        <v>374</v>
      </c>
      <c r="F377" s="147">
        <f t="shared" si="11"/>
        <v>0</v>
      </c>
      <c r="G377" s="29"/>
      <c r="H377" s="27">
        <f>VLOOKUP(D377,offer数据基础表!A:D,4,0)</f>
        <v>1</v>
      </c>
      <c r="I377" s="141"/>
    </row>
    <row r="378" ht="16.5" spans="1:9">
      <c r="A378" s="143" t="s">
        <v>1312</v>
      </c>
      <c r="B378" s="140">
        <v>375</v>
      </c>
      <c r="C378" s="24">
        <v>375</v>
      </c>
      <c r="D378" s="31" t="s">
        <v>1312</v>
      </c>
      <c r="E378" s="141">
        <f t="shared" si="10"/>
        <v>375</v>
      </c>
      <c r="F378" s="147">
        <f t="shared" si="11"/>
        <v>0</v>
      </c>
      <c r="G378" s="29"/>
      <c r="H378" s="27">
        <f>VLOOKUP(D378,offer数据基础表!A:D,4,0)</f>
        <v>15</v>
      </c>
      <c r="I378" s="141"/>
    </row>
    <row r="379" ht="16.5" spans="1:9">
      <c r="A379" s="143" t="s">
        <v>1313</v>
      </c>
      <c r="B379" s="140">
        <v>376</v>
      </c>
      <c r="C379" s="24">
        <v>376</v>
      </c>
      <c r="D379" s="31" t="s">
        <v>1313</v>
      </c>
      <c r="E379" s="141">
        <f t="shared" si="10"/>
        <v>376</v>
      </c>
      <c r="F379" s="147">
        <f t="shared" si="11"/>
        <v>0</v>
      </c>
      <c r="G379" s="29"/>
      <c r="H379" s="27">
        <f>VLOOKUP(D379,offer数据基础表!A:D,4,0)</f>
        <v>8</v>
      </c>
      <c r="I379" s="141"/>
    </row>
    <row r="380" ht="16.5" spans="1:9">
      <c r="A380" s="143" t="s">
        <v>1314</v>
      </c>
      <c r="B380" s="140">
        <v>377</v>
      </c>
      <c r="C380" s="24">
        <v>377</v>
      </c>
      <c r="D380" s="31" t="s">
        <v>1314</v>
      </c>
      <c r="E380" s="141">
        <f t="shared" si="10"/>
        <v>377</v>
      </c>
      <c r="F380" s="147">
        <f t="shared" si="11"/>
        <v>0</v>
      </c>
      <c r="G380" s="29"/>
      <c r="H380" s="27" t="e">
        <f>VLOOKUP(D380,offer数据基础表!A:D,4,0)</f>
        <v>#N/A</v>
      </c>
      <c r="I380" s="141"/>
    </row>
    <row r="381" ht="16.5" spans="1:9">
      <c r="A381" s="143" t="s">
        <v>1315</v>
      </c>
      <c r="B381" s="140">
        <v>378</v>
      </c>
      <c r="C381" s="24">
        <v>378</v>
      </c>
      <c r="D381" s="31" t="s">
        <v>1315</v>
      </c>
      <c r="E381" s="141">
        <f t="shared" si="10"/>
        <v>378</v>
      </c>
      <c r="F381" s="147">
        <f t="shared" si="11"/>
        <v>0</v>
      </c>
      <c r="G381" s="29"/>
      <c r="H381" s="27">
        <f>VLOOKUP(D381,offer数据基础表!A:D,4,0)</f>
        <v>0</v>
      </c>
      <c r="I381" s="141"/>
    </row>
    <row r="382" ht="16.5" spans="1:9">
      <c r="A382" s="143" t="s">
        <v>1316</v>
      </c>
      <c r="B382" s="140">
        <v>379</v>
      </c>
      <c r="C382" s="24">
        <v>379</v>
      </c>
      <c r="D382" s="31" t="s">
        <v>1316</v>
      </c>
      <c r="E382" s="141">
        <f t="shared" si="10"/>
        <v>379</v>
      </c>
      <c r="F382" s="147">
        <f t="shared" si="11"/>
        <v>0</v>
      </c>
      <c r="G382" s="29"/>
      <c r="H382" s="27" t="e">
        <f>VLOOKUP(D382,offer数据基础表!A:D,4,0)</f>
        <v>#N/A</v>
      </c>
      <c r="I382" s="141"/>
    </row>
    <row r="383" ht="16.5" spans="1:9">
      <c r="A383" s="143" t="s">
        <v>1317</v>
      </c>
      <c r="B383" s="140">
        <v>380</v>
      </c>
      <c r="C383" s="24">
        <v>380</v>
      </c>
      <c r="D383" s="31" t="s">
        <v>1317</v>
      </c>
      <c r="E383" s="141">
        <f t="shared" si="10"/>
        <v>380</v>
      </c>
      <c r="F383" s="147">
        <f t="shared" si="11"/>
        <v>0</v>
      </c>
      <c r="G383" s="29"/>
      <c r="H383" s="27">
        <f>VLOOKUP(D383,offer数据基础表!A:D,4,0)</f>
        <v>15</v>
      </c>
      <c r="I383" s="141"/>
    </row>
    <row r="384" ht="16.5" spans="1:9">
      <c r="A384" s="143" t="s">
        <v>1318</v>
      </c>
      <c r="B384" s="140">
        <v>381</v>
      </c>
      <c r="C384" s="24">
        <v>381</v>
      </c>
      <c r="D384" s="31" t="s">
        <v>1318</v>
      </c>
      <c r="E384" s="141">
        <f t="shared" si="10"/>
        <v>381</v>
      </c>
      <c r="F384" s="147">
        <f t="shared" si="11"/>
        <v>0</v>
      </c>
      <c r="G384" s="29"/>
      <c r="H384" s="27">
        <f>VLOOKUP(D384,offer数据基础表!A:D,4,0)</f>
        <v>13</v>
      </c>
      <c r="I384" s="141"/>
    </row>
    <row r="385" ht="16.5" spans="1:9">
      <c r="A385" s="143" t="s">
        <v>1319</v>
      </c>
      <c r="B385" s="140">
        <v>382</v>
      </c>
      <c r="C385" s="24">
        <v>382</v>
      </c>
      <c r="D385" s="31" t="s">
        <v>1319</v>
      </c>
      <c r="E385" s="141">
        <f t="shared" si="10"/>
        <v>382</v>
      </c>
      <c r="F385" s="147">
        <f t="shared" si="11"/>
        <v>0</v>
      </c>
      <c r="G385" s="29"/>
      <c r="H385" s="27">
        <f>VLOOKUP(D385,offer数据基础表!A:D,4,0)</f>
        <v>0</v>
      </c>
      <c r="I385" s="141"/>
    </row>
    <row r="386" ht="16.5" spans="1:9">
      <c r="A386" s="143" t="s">
        <v>1320</v>
      </c>
      <c r="B386" s="140">
        <v>383</v>
      </c>
      <c r="C386" s="24">
        <v>383</v>
      </c>
      <c r="D386" s="31" t="s">
        <v>1320</v>
      </c>
      <c r="E386" s="141">
        <f t="shared" si="10"/>
        <v>383</v>
      </c>
      <c r="F386" s="147">
        <f t="shared" si="11"/>
        <v>0</v>
      </c>
      <c r="G386" s="29"/>
      <c r="H386" s="27">
        <f>VLOOKUP(D386,offer数据基础表!A:D,4,0)</f>
        <v>1</v>
      </c>
      <c r="I386" s="141"/>
    </row>
    <row r="387" ht="16.5" spans="1:9">
      <c r="A387" s="143" t="s">
        <v>1321</v>
      </c>
      <c r="B387" s="140">
        <v>384</v>
      </c>
      <c r="C387" s="24">
        <v>384</v>
      </c>
      <c r="D387" s="31" t="s">
        <v>1321</v>
      </c>
      <c r="E387" s="141">
        <f t="shared" si="10"/>
        <v>384</v>
      </c>
      <c r="F387" s="147">
        <f t="shared" si="11"/>
        <v>0</v>
      </c>
      <c r="G387" s="29"/>
      <c r="H387" s="27">
        <f>VLOOKUP(D387,offer数据基础表!A:D,4,0)</f>
        <v>2</v>
      </c>
      <c r="I387" s="141"/>
    </row>
    <row r="388" ht="16.5" spans="1:9">
      <c r="A388" s="143" t="s">
        <v>1322</v>
      </c>
      <c r="B388" s="140">
        <v>385</v>
      </c>
      <c r="C388" s="24">
        <v>385</v>
      </c>
      <c r="D388" s="31" t="s">
        <v>1322</v>
      </c>
      <c r="E388" s="141">
        <f t="shared" si="10"/>
        <v>385</v>
      </c>
      <c r="F388" s="147">
        <f t="shared" si="11"/>
        <v>0</v>
      </c>
      <c r="G388" s="29"/>
      <c r="H388" s="27">
        <f>VLOOKUP(D388,offer数据基础表!A:D,4,0)</f>
        <v>6</v>
      </c>
      <c r="I388" s="141"/>
    </row>
    <row r="389" ht="16.5" spans="1:9">
      <c r="A389" s="143" t="s">
        <v>1323</v>
      </c>
      <c r="B389" s="140">
        <v>386</v>
      </c>
      <c r="C389" s="24">
        <v>386</v>
      </c>
      <c r="D389" s="31" t="s">
        <v>1323</v>
      </c>
      <c r="E389" s="141">
        <f t="shared" ref="E389:E452" si="12">VLOOKUP(D:D,A:B,2,0)</f>
        <v>386</v>
      </c>
      <c r="F389" s="147">
        <f t="shared" ref="F389:F452" si="13">E389-C389</f>
        <v>0</v>
      </c>
      <c r="G389" s="29"/>
      <c r="H389" s="27">
        <f>VLOOKUP(D389,offer数据基础表!A:D,4,0)</f>
        <v>1</v>
      </c>
      <c r="I389" s="141"/>
    </row>
    <row r="390" ht="16.5" spans="1:9">
      <c r="A390" s="143" t="s">
        <v>1324</v>
      </c>
      <c r="B390" s="140">
        <v>387</v>
      </c>
      <c r="C390" s="24">
        <v>387</v>
      </c>
      <c r="D390" s="31" t="s">
        <v>1324</v>
      </c>
      <c r="E390" s="141">
        <f t="shared" si="12"/>
        <v>387</v>
      </c>
      <c r="F390" s="147">
        <f t="shared" si="13"/>
        <v>0</v>
      </c>
      <c r="G390" s="29"/>
      <c r="H390" s="27">
        <f>VLOOKUP(D390,offer数据基础表!A:D,4,0)</f>
        <v>0</v>
      </c>
      <c r="I390" s="141"/>
    </row>
    <row r="391" ht="16.5" spans="1:9">
      <c r="A391" s="143" t="s">
        <v>1325</v>
      </c>
      <c r="B391" s="140">
        <v>388</v>
      </c>
      <c r="C391" s="24">
        <v>388</v>
      </c>
      <c r="D391" s="31" t="s">
        <v>1325</v>
      </c>
      <c r="E391" s="141">
        <f t="shared" si="12"/>
        <v>388</v>
      </c>
      <c r="F391" s="147">
        <f t="shared" si="13"/>
        <v>0</v>
      </c>
      <c r="G391" s="29"/>
      <c r="H391" s="27">
        <f>VLOOKUP(D391,offer数据基础表!A:D,4,0)</f>
        <v>52</v>
      </c>
      <c r="I391" s="141"/>
    </row>
    <row r="392" ht="16.5" spans="1:9">
      <c r="A392" s="143" t="s">
        <v>1326</v>
      </c>
      <c r="B392" s="140">
        <v>389</v>
      </c>
      <c r="C392" s="24">
        <v>389</v>
      </c>
      <c r="D392" s="31" t="s">
        <v>1326</v>
      </c>
      <c r="E392" s="141">
        <f t="shared" si="12"/>
        <v>389</v>
      </c>
      <c r="F392" s="147">
        <f t="shared" si="13"/>
        <v>0</v>
      </c>
      <c r="G392" s="29"/>
      <c r="H392" s="27">
        <f>VLOOKUP(D392,offer数据基础表!A:D,4,0)</f>
        <v>1</v>
      </c>
      <c r="I392" s="141"/>
    </row>
    <row r="393" ht="16.5" spans="1:9">
      <c r="A393" s="143" t="s">
        <v>1327</v>
      </c>
      <c r="B393" s="140">
        <v>390</v>
      </c>
      <c r="C393" s="24">
        <v>390</v>
      </c>
      <c r="D393" s="31" t="s">
        <v>1327</v>
      </c>
      <c r="E393" s="141">
        <f t="shared" si="12"/>
        <v>390</v>
      </c>
      <c r="F393" s="147">
        <f t="shared" si="13"/>
        <v>0</v>
      </c>
      <c r="G393" s="29"/>
      <c r="H393" s="27">
        <f>VLOOKUP(D393,offer数据基础表!A:D,4,0)</f>
        <v>0</v>
      </c>
      <c r="I393" s="141"/>
    </row>
    <row r="394" ht="16.5" spans="1:9">
      <c r="A394" s="143" t="s">
        <v>1328</v>
      </c>
      <c r="B394" s="140">
        <v>391</v>
      </c>
      <c r="C394" s="24">
        <v>391</v>
      </c>
      <c r="D394" s="31" t="s">
        <v>1328</v>
      </c>
      <c r="E394" s="141">
        <f t="shared" si="12"/>
        <v>391</v>
      </c>
      <c r="F394" s="147">
        <f t="shared" si="13"/>
        <v>0</v>
      </c>
      <c r="G394" s="29"/>
      <c r="H394" s="27">
        <f>VLOOKUP(D394,offer数据基础表!A:D,4,0)</f>
        <v>1</v>
      </c>
      <c r="I394" s="141"/>
    </row>
    <row r="395" ht="16.5" spans="1:9">
      <c r="A395" s="143" t="s">
        <v>1329</v>
      </c>
      <c r="B395" s="140">
        <v>392</v>
      </c>
      <c r="C395" s="24">
        <v>392</v>
      </c>
      <c r="D395" s="31" t="s">
        <v>1329</v>
      </c>
      <c r="E395" s="141">
        <f t="shared" si="12"/>
        <v>392</v>
      </c>
      <c r="F395" s="147">
        <f t="shared" si="13"/>
        <v>0</v>
      </c>
      <c r="G395" s="29"/>
      <c r="H395" s="27">
        <f>VLOOKUP(D395,offer数据基础表!A:D,4,0)</f>
        <v>174</v>
      </c>
      <c r="I395" s="141"/>
    </row>
    <row r="396" ht="16.5" spans="1:9">
      <c r="A396" s="143" t="s">
        <v>1330</v>
      </c>
      <c r="B396" s="140">
        <v>393</v>
      </c>
      <c r="C396" s="24">
        <v>393</v>
      </c>
      <c r="D396" s="31" t="s">
        <v>1330</v>
      </c>
      <c r="E396" s="141">
        <f t="shared" si="12"/>
        <v>393</v>
      </c>
      <c r="F396" s="147">
        <f t="shared" si="13"/>
        <v>0</v>
      </c>
      <c r="G396" s="29"/>
      <c r="H396" s="27">
        <f>VLOOKUP(D396,offer数据基础表!A:D,4,0)</f>
        <v>2</v>
      </c>
      <c r="I396" s="141"/>
    </row>
    <row r="397" ht="16.5" spans="1:9">
      <c r="A397" s="143" t="s">
        <v>1331</v>
      </c>
      <c r="B397" s="140">
        <v>394</v>
      </c>
      <c r="C397" s="24">
        <v>394</v>
      </c>
      <c r="D397" s="31" t="s">
        <v>1331</v>
      </c>
      <c r="E397" s="141">
        <f t="shared" si="12"/>
        <v>394</v>
      </c>
      <c r="F397" s="147">
        <f t="shared" si="13"/>
        <v>0</v>
      </c>
      <c r="G397" s="29"/>
      <c r="H397" s="27">
        <f>VLOOKUP(D397,offer数据基础表!A:D,4,0)</f>
        <v>5</v>
      </c>
      <c r="I397" s="141"/>
    </row>
    <row r="398" ht="16.5" spans="1:9">
      <c r="A398" s="143" t="s">
        <v>1332</v>
      </c>
      <c r="B398" s="140">
        <v>395</v>
      </c>
      <c r="C398" s="24">
        <v>395</v>
      </c>
      <c r="D398" s="31" t="s">
        <v>1332</v>
      </c>
      <c r="E398" s="141">
        <f t="shared" si="12"/>
        <v>395</v>
      </c>
      <c r="F398" s="147">
        <f t="shared" si="13"/>
        <v>0</v>
      </c>
      <c r="G398" s="29"/>
      <c r="H398" s="27">
        <f>VLOOKUP(D398,offer数据基础表!A:D,4,0)</f>
        <v>0</v>
      </c>
      <c r="I398" s="141"/>
    </row>
    <row r="399" ht="16.5" spans="1:9">
      <c r="A399" s="143" t="s">
        <v>1333</v>
      </c>
      <c r="B399" s="140">
        <v>396</v>
      </c>
      <c r="C399" s="24">
        <v>396</v>
      </c>
      <c r="D399" s="31" t="s">
        <v>1333</v>
      </c>
      <c r="E399" s="141">
        <f t="shared" si="12"/>
        <v>396</v>
      </c>
      <c r="F399" s="147">
        <f t="shared" si="13"/>
        <v>0</v>
      </c>
      <c r="G399" s="29"/>
      <c r="H399" s="27">
        <f>VLOOKUP(D399,offer数据基础表!A:D,4,0)</f>
        <v>202</v>
      </c>
      <c r="I399" s="141"/>
    </row>
    <row r="400" ht="16.5" spans="1:9">
      <c r="A400" s="143" t="s">
        <v>1334</v>
      </c>
      <c r="B400" s="140">
        <v>397</v>
      </c>
      <c r="C400" s="24">
        <v>397</v>
      </c>
      <c r="D400" s="31" t="s">
        <v>1334</v>
      </c>
      <c r="E400" s="141">
        <f t="shared" si="12"/>
        <v>397</v>
      </c>
      <c r="F400" s="147">
        <f t="shared" si="13"/>
        <v>0</v>
      </c>
      <c r="G400" s="29"/>
      <c r="H400" s="27">
        <f>VLOOKUP(D400,offer数据基础表!A:D,4,0)</f>
        <v>1</v>
      </c>
      <c r="I400" s="141"/>
    </row>
    <row r="401" ht="16.5" spans="1:9">
      <c r="A401" s="143" t="s">
        <v>1335</v>
      </c>
      <c r="B401" s="140">
        <v>398</v>
      </c>
      <c r="C401" s="24">
        <v>398</v>
      </c>
      <c r="D401" s="31" t="s">
        <v>1335</v>
      </c>
      <c r="E401" s="141">
        <f t="shared" si="12"/>
        <v>398</v>
      </c>
      <c r="F401" s="147">
        <f t="shared" si="13"/>
        <v>0</v>
      </c>
      <c r="G401" s="29"/>
      <c r="H401" s="27">
        <f>VLOOKUP(D401,offer数据基础表!A:D,4,0)</f>
        <v>31</v>
      </c>
      <c r="I401" s="141"/>
    </row>
    <row r="402" ht="16.5" spans="1:9">
      <c r="A402" s="143" t="s">
        <v>442</v>
      </c>
      <c r="B402" s="140">
        <v>399</v>
      </c>
      <c r="C402" s="24">
        <v>399</v>
      </c>
      <c r="D402" s="31" t="s">
        <v>442</v>
      </c>
      <c r="E402" s="141">
        <f t="shared" si="12"/>
        <v>399</v>
      </c>
      <c r="F402" s="147">
        <f t="shared" si="13"/>
        <v>0</v>
      </c>
      <c r="G402" s="29"/>
      <c r="H402" s="27">
        <f>VLOOKUP(D402,offer数据基础表!A:D,4,0)</f>
        <v>0</v>
      </c>
      <c r="I402" s="141"/>
    </row>
    <row r="403" ht="16.5" spans="1:9">
      <c r="A403" s="143" t="s">
        <v>1336</v>
      </c>
      <c r="B403" s="140">
        <v>400</v>
      </c>
      <c r="C403" s="24">
        <v>400</v>
      </c>
      <c r="D403" s="31" t="s">
        <v>1336</v>
      </c>
      <c r="E403" s="141">
        <f t="shared" si="12"/>
        <v>400</v>
      </c>
      <c r="F403" s="147">
        <f t="shared" si="13"/>
        <v>0</v>
      </c>
      <c r="G403" s="29"/>
      <c r="H403" s="27" t="e">
        <f>VLOOKUP(D403,offer数据基础表!A:D,4,0)</f>
        <v>#N/A</v>
      </c>
      <c r="I403" s="141"/>
    </row>
    <row r="404" ht="16.5" spans="1:9">
      <c r="A404" s="143" t="s">
        <v>1337</v>
      </c>
      <c r="B404" s="140">
        <v>401</v>
      </c>
      <c r="C404" s="24">
        <v>401</v>
      </c>
      <c r="D404" s="31" t="s">
        <v>1337</v>
      </c>
      <c r="E404" s="141">
        <f t="shared" si="12"/>
        <v>401</v>
      </c>
      <c r="F404" s="147">
        <f t="shared" si="13"/>
        <v>0</v>
      </c>
      <c r="G404" s="29"/>
      <c r="H404" s="27">
        <f>VLOOKUP(D404,offer数据基础表!A:D,4,0)</f>
        <v>2</v>
      </c>
      <c r="I404" s="141"/>
    </row>
    <row r="405" ht="16.5" spans="1:9">
      <c r="A405" s="143" t="s">
        <v>1338</v>
      </c>
      <c r="B405" s="140">
        <v>402</v>
      </c>
      <c r="C405" s="24">
        <v>402</v>
      </c>
      <c r="D405" s="31" t="s">
        <v>1338</v>
      </c>
      <c r="E405" s="141">
        <f t="shared" si="12"/>
        <v>402</v>
      </c>
      <c r="F405" s="147">
        <f t="shared" si="13"/>
        <v>0</v>
      </c>
      <c r="G405" s="29"/>
      <c r="H405" s="27">
        <f>VLOOKUP(D405,offer数据基础表!A:D,4,0)</f>
        <v>44</v>
      </c>
      <c r="I405" s="141"/>
    </row>
    <row r="406" ht="16.5" spans="1:9">
      <c r="A406" s="143" t="s">
        <v>1339</v>
      </c>
      <c r="B406" s="140">
        <v>403</v>
      </c>
      <c r="C406" s="24">
        <v>403</v>
      </c>
      <c r="D406" s="31" t="s">
        <v>1339</v>
      </c>
      <c r="E406" s="141">
        <f t="shared" si="12"/>
        <v>403</v>
      </c>
      <c r="F406" s="147">
        <f t="shared" si="13"/>
        <v>0</v>
      </c>
      <c r="G406" s="29"/>
      <c r="H406" s="27">
        <f>VLOOKUP(D406,offer数据基础表!A:D,4,0)</f>
        <v>0</v>
      </c>
      <c r="I406" s="141"/>
    </row>
    <row r="407" ht="16.5" spans="1:9">
      <c r="A407" s="143" t="s">
        <v>1340</v>
      </c>
      <c r="B407" s="140">
        <v>404</v>
      </c>
      <c r="C407" s="24">
        <v>404</v>
      </c>
      <c r="D407" s="31" t="s">
        <v>1340</v>
      </c>
      <c r="E407" s="141">
        <f t="shared" si="12"/>
        <v>404</v>
      </c>
      <c r="F407" s="147">
        <f t="shared" si="13"/>
        <v>0</v>
      </c>
      <c r="G407" s="29"/>
      <c r="H407" s="27">
        <f>VLOOKUP(D407,offer数据基础表!A:D,4,0)</f>
        <v>10</v>
      </c>
      <c r="I407" s="141"/>
    </row>
    <row r="408" ht="16.5" spans="1:9">
      <c r="A408" s="143" t="s">
        <v>1341</v>
      </c>
      <c r="B408" s="140">
        <v>405</v>
      </c>
      <c r="C408" s="24">
        <v>405</v>
      </c>
      <c r="D408" s="31" t="s">
        <v>1341</v>
      </c>
      <c r="E408" s="141">
        <f t="shared" si="12"/>
        <v>405</v>
      </c>
      <c r="F408" s="147">
        <f t="shared" si="13"/>
        <v>0</v>
      </c>
      <c r="G408" s="29"/>
      <c r="H408" s="27">
        <f>VLOOKUP(D408,offer数据基础表!A:D,4,0)</f>
        <v>1</v>
      </c>
      <c r="I408" s="141"/>
    </row>
    <row r="409" ht="16.5" spans="1:9">
      <c r="A409" s="143" t="s">
        <v>449</v>
      </c>
      <c r="B409" s="140">
        <v>406</v>
      </c>
      <c r="C409" s="24">
        <v>406</v>
      </c>
      <c r="D409" s="31" t="s">
        <v>449</v>
      </c>
      <c r="E409" s="141">
        <f t="shared" si="12"/>
        <v>406</v>
      </c>
      <c r="F409" s="147">
        <f t="shared" si="13"/>
        <v>0</v>
      </c>
      <c r="G409" s="29"/>
      <c r="H409" s="27">
        <f>VLOOKUP(D409,offer数据基础表!A:D,4,0)</f>
        <v>0</v>
      </c>
      <c r="I409" s="141"/>
    </row>
    <row r="410" ht="16.5" spans="1:9">
      <c r="A410" s="143" t="s">
        <v>1342</v>
      </c>
      <c r="B410" s="140">
        <v>407</v>
      </c>
      <c r="C410" s="24">
        <v>407</v>
      </c>
      <c r="D410" s="31" t="s">
        <v>1342</v>
      </c>
      <c r="E410" s="141">
        <f t="shared" si="12"/>
        <v>407</v>
      </c>
      <c r="F410" s="147">
        <f t="shared" si="13"/>
        <v>0</v>
      </c>
      <c r="G410" s="29"/>
      <c r="H410" s="27" t="e">
        <f>VLOOKUP(D410,offer数据基础表!A:D,4,0)</f>
        <v>#N/A</v>
      </c>
      <c r="I410" s="141"/>
    </row>
    <row r="411" ht="16.5" spans="1:9">
      <c r="A411" s="143" t="s">
        <v>1343</v>
      </c>
      <c r="B411" s="140">
        <v>408</v>
      </c>
      <c r="C411" s="24">
        <v>408</v>
      </c>
      <c r="D411" s="31" t="s">
        <v>1343</v>
      </c>
      <c r="E411" s="141">
        <f t="shared" si="12"/>
        <v>408</v>
      </c>
      <c r="F411" s="147">
        <f t="shared" si="13"/>
        <v>0</v>
      </c>
      <c r="G411" s="29"/>
      <c r="H411" s="27" t="e">
        <f>VLOOKUP(D411,offer数据基础表!A:D,4,0)</f>
        <v>#N/A</v>
      </c>
      <c r="I411" s="141"/>
    </row>
    <row r="412" ht="16.5" spans="1:9">
      <c r="A412" s="143" t="s">
        <v>1344</v>
      </c>
      <c r="B412" s="140">
        <v>409</v>
      </c>
      <c r="C412" s="24">
        <v>409</v>
      </c>
      <c r="D412" s="31" t="s">
        <v>1344</v>
      </c>
      <c r="E412" s="141">
        <f t="shared" si="12"/>
        <v>409</v>
      </c>
      <c r="F412" s="147">
        <f t="shared" si="13"/>
        <v>0</v>
      </c>
      <c r="G412" s="29"/>
      <c r="H412" s="27">
        <f>VLOOKUP(D412,offer数据基础表!A:D,4,0)</f>
        <v>1</v>
      </c>
      <c r="I412" s="141"/>
    </row>
    <row r="413" ht="16.5" spans="1:9">
      <c r="A413" s="143" t="s">
        <v>1345</v>
      </c>
      <c r="B413" s="140">
        <v>410</v>
      </c>
      <c r="C413" s="24">
        <v>410</v>
      </c>
      <c r="D413" s="31" t="s">
        <v>1345</v>
      </c>
      <c r="E413" s="141">
        <f t="shared" si="12"/>
        <v>410</v>
      </c>
      <c r="F413" s="147">
        <f t="shared" si="13"/>
        <v>0</v>
      </c>
      <c r="G413" s="29"/>
      <c r="H413" s="27">
        <f>VLOOKUP(D413,offer数据基础表!A:D,4,0)</f>
        <v>0</v>
      </c>
      <c r="I413" s="141"/>
    </row>
    <row r="414" ht="16.5" spans="1:9">
      <c r="A414" s="143" t="s">
        <v>1346</v>
      </c>
      <c r="B414" s="140">
        <v>411</v>
      </c>
      <c r="C414" s="24">
        <v>411</v>
      </c>
      <c r="D414" s="31" t="s">
        <v>1346</v>
      </c>
      <c r="E414" s="141">
        <f t="shared" si="12"/>
        <v>411</v>
      </c>
      <c r="F414" s="147">
        <f t="shared" si="13"/>
        <v>0</v>
      </c>
      <c r="G414" s="29"/>
      <c r="H414" s="27">
        <f>VLOOKUP(D414,offer数据基础表!A:D,4,0)</f>
        <v>1</v>
      </c>
      <c r="I414" s="141"/>
    </row>
    <row r="415" spans="1:9">
      <c r="A415" s="143" t="s">
        <v>455</v>
      </c>
      <c r="B415" s="140">
        <v>412</v>
      </c>
      <c r="C415" s="24">
        <v>412</v>
      </c>
      <c r="D415" s="31" t="s">
        <v>455</v>
      </c>
      <c r="E415" s="141">
        <f t="shared" si="12"/>
        <v>412</v>
      </c>
      <c r="F415" s="147">
        <f t="shared" si="13"/>
        <v>0</v>
      </c>
      <c r="G415" s="29"/>
      <c r="H415" s="27" t="e">
        <f>VLOOKUP(D415,offer数据基础表!A:D,4,0)</f>
        <v>#N/A</v>
      </c>
      <c r="I415" s="141"/>
    </row>
    <row r="416" spans="1:9">
      <c r="A416" s="143" t="s">
        <v>456</v>
      </c>
      <c r="B416" s="140">
        <v>413</v>
      </c>
      <c r="C416" s="24">
        <v>413</v>
      </c>
      <c r="D416" s="31" t="s">
        <v>456</v>
      </c>
      <c r="E416" s="141">
        <f t="shared" si="12"/>
        <v>413</v>
      </c>
      <c r="F416" s="147">
        <f t="shared" si="13"/>
        <v>0</v>
      </c>
      <c r="G416" s="29"/>
      <c r="H416" s="27" t="e">
        <f>VLOOKUP(D416,offer数据基础表!A:D,4,0)</f>
        <v>#N/A</v>
      </c>
      <c r="I416" s="141"/>
    </row>
    <row r="417" spans="1:9">
      <c r="A417" s="143" t="s">
        <v>457</v>
      </c>
      <c r="B417" s="140">
        <v>414</v>
      </c>
      <c r="C417" s="24">
        <v>414</v>
      </c>
      <c r="D417" s="31" t="s">
        <v>457</v>
      </c>
      <c r="E417" s="141">
        <f t="shared" si="12"/>
        <v>414</v>
      </c>
      <c r="F417" s="147">
        <f t="shared" si="13"/>
        <v>0</v>
      </c>
      <c r="G417" s="29"/>
      <c r="H417" s="27" t="e">
        <f>VLOOKUP(D417,offer数据基础表!A:D,4,0)</f>
        <v>#N/A</v>
      </c>
      <c r="I417" s="141"/>
    </row>
    <row r="418" spans="1:9">
      <c r="A418" s="143" t="s">
        <v>458</v>
      </c>
      <c r="B418" s="140">
        <v>415</v>
      </c>
      <c r="C418" s="24">
        <v>415</v>
      </c>
      <c r="D418" s="31" t="s">
        <v>458</v>
      </c>
      <c r="E418" s="141">
        <f t="shared" si="12"/>
        <v>415</v>
      </c>
      <c r="F418" s="147">
        <f t="shared" si="13"/>
        <v>0</v>
      </c>
      <c r="G418" s="29"/>
      <c r="H418" s="27" t="e">
        <f>VLOOKUP(D418,offer数据基础表!A:D,4,0)</f>
        <v>#N/A</v>
      </c>
      <c r="I418" s="141"/>
    </row>
    <row r="419" spans="1:9">
      <c r="A419" s="143" t="s">
        <v>459</v>
      </c>
      <c r="B419" s="140">
        <v>416</v>
      </c>
      <c r="C419" s="24">
        <v>416</v>
      </c>
      <c r="D419" s="31" t="s">
        <v>459</v>
      </c>
      <c r="E419" s="141">
        <f t="shared" si="12"/>
        <v>416</v>
      </c>
      <c r="F419" s="147">
        <f t="shared" si="13"/>
        <v>0</v>
      </c>
      <c r="G419" s="29"/>
      <c r="H419" s="27" t="e">
        <f>VLOOKUP(D419,offer数据基础表!A:D,4,0)</f>
        <v>#N/A</v>
      </c>
      <c r="I419" s="141"/>
    </row>
    <row r="420" spans="1:9">
      <c r="A420" s="143" t="s">
        <v>460</v>
      </c>
      <c r="B420" s="140">
        <v>417</v>
      </c>
      <c r="C420" s="24">
        <v>417</v>
      </c>
      <c r="D420" s="31" t="s">
        <v>460</v>
      </c>
      <c r="E420" s="141">
        <f t="shared" si="12"/>
        <v>417</v>
      </c>
      <c r="F420" s="147">
        <f t="shared" si="13"/>
        <v>0</v>
      </c>
      <c r="G420" s="29"/>
      <c r="H420" s="27" t="e">
        <f>VLOOKUP(D420,offer数据基础表!A:D,4,0)</f>
        <v>#N/A</v>
      </c>
      <c r="I420" s="141"/>
    </row>
    <row r="421" spans="1:9">
      <c r="A421" s="143" t="s">
        <v>461</v>
      </c>
      <c r="B421" s="140">
        <v>418</v>
      </c>
      <c r="C421" s="24">
        <v>418</v>
      </c>
      <c r="D421" s="31" t="s">
        <v>461</v>
      </c>
      <c r="E421" s="141">
        <f t="shared" si="12"/>
        <v>418</v>
      </c>
      <c r="F421" s="147">
        <f t="shared" si="13"/>
        <v>0</v>
      </c>
      <c r="G421" s="29"/>
      <c r="H421" s="27" t="e">
        <f>VLOOKUP(D421,offer数据基础表!A:D,4,0)</f>
        <v>#N/A</v>
      </c>
      <c r="I421" s="141"/>
    </row>
    <row r="422" spans="1:9">
      <c r="A422" s="143" t="s">
        <v>462</v>
      </c>
      <c r="B422" s="140">
        <v>419</v>
      </c>
      <c r="C422" s="24">
        <v>419</v>
      </c>
      <c r="D422" s="31" t="s">
        <v>462</v>
      </c>
      <c r="E422" s="141">
        <f t="shared" si="12"/>
        <v>419</v>
      </c>
      <c r="F422" s="147">
        <f t="shared" si="13"/>
        <v>0</v>
      </c>
      <c r="G422" s="29"/>
      <c r="H422" s="27" t="e">
        <f>VLOOKUP(D422,offer数据基础表!A:D,4,0)</f>
        <v>#N/A</v>
      </c>
      <c r="I422" s="141"/>
    </row>
    <row r="423" spans="1:9">
      <c r="A423" s="143" t="s">
        <v>463</v>
      </c>
      <c r="B423" s="140">
        <v>420</v>
      </c>
      <c r="C423" s="24">
        <v>420</v>
      </c>
      <c r="D423" s="31" t="s">
        <v>463</v>
      </c>
      <c r="E423" s="141">
        <f t="shared" si="12"/>
        <v>420</v>
      </c>
      <c r="F423" s="147">
        <f t="shared" si="13"/>
        <v>0</v>
      </c>
      <c r="G423" s="29"/>
      <c r="H423" s="27" t="e">
        <f>VLOOKUP(D423,offer数据基础表!A:D,4,0)</f>
        <v>#N/A</v>
      </c>
      <c r="I423" s="141"/>
    </row>
    <row r="424" spans="1:9">
      <c r="A424" s="143" t="s">
        <v>464</v>
      </c>
      <c r="B424" s="140">
        <v>421</v>
      </c>
      <c r="C424" s="24">
        <v>421</v>
      </c>
      <c r="D424" s="31" t="s">
        <v>464</v>
      </c>
      <c r="E424" s="141">
        <f t="shared" si="12"/>
        <v>421</v>
      </c>
      <c r="F424" s="147">
        <f t="shared" si="13"/>
        <v>0</v>
      </c>
      <c r="G424" s="29"/>
      <c r="H424" s="27" t="e">
        <f>VLOOKUP(D424,offer数据基础表!A:D,4,0)</f>
        <v>#N/A</v>
      </c>
      <c r="I424" s="141"/>
    </row>
    <row r="425" spans="1:9">
      <c r="A425" s="143" t="s">
        <v>465</v>
      </c>
      <c r="B425" s="140">
        <v>422</v>
      </c>
      <c r="C425" s="24">
        <v>422</v>
      </c>
      <c r="D425" s="31" t="s">
        <v>465</v>
      </c>
      <c r="E425" s="141">
        <f t="shared" si="12"/>
        <v>422</v>
      </c>
      <c r="F425" s="147">
        <f t="shared" si="13"/>
        <v>0</v>
      </c>
      <c r="G425" s="29"/>
      <c r="H425" s="27" t="e">
        <f>VLOOKUP(D425,offer数据基础表!A:D,4,0)</f>
        <v>#N/A</v>
      </c>
      <c r="I425" s="141"/>
    </row>
    <row r="426" spans="1:9">
      <c r="A426" s="143" t="s">
        <v>466</v>
      </c>
      <c r="B426" s="140">
        <v>423</v>
      </c>
      <c r="C426" s="24">
        <v>423</v>
      </c>
      <c r="D426" s="31" t="s">
        <v>466</v>
      </c>
      <c r="E426" s="141">
        <f t="shared" si="12"/>
        <v>423</v>
      </c>
      <c r="F426" s="147">
        <f t="shared" si="13"/>
        <v>0</v>
      </c>
      <c r="G426" s="29"/>
      <c r="H426" s="27" t="e">
        <f>VLOOKUP(D426,offer数据基础表!A:D,4,0)</f>
        <v>#N/A</v>
      </c>
      <c r="I426" s="141"/>
    </row>
    <row r="427" spans="1:9">
      <c r="A427" s="143" t="s">
        <v>467</v>
      </c>
      <c r="B427" s="140">
        <v>424</v>
      </c>
      <c r="C427" s="24">
        <v>424</v>
      </c>
      <c r="D427" s="31" t="s">
        <v>467</v>
      </c>
      <c r="E427" s="141">
        <f t="shared" si="12"/>
        <v>424</v>
      </c>
      <c r="F427" s="147">
        <f t="shared" si="13"/>
        <v>0</v>
      </c>
      <c r="G427" s="29"/>
      <c r="H427" s="27" t="e">
        <f>VLOOKUP(D427,offer数据基础表!A:D,4,0)</f>
        <v>#N/A</v>
      </c>
      <c r="I427" s="141"/>
    </row>
    <row r="428" spans="1:9">
      <c r="A428" s="143" t="s">
        <v>468</v>
      </c>
      <c r="B428" s="140">
        <v>425</v>
      </c>
      <c r="C428" s="24">
        <v>425</v>
      </c>
      <c r="D428" s="31" t="s">
        <v>468</v>
      </c>
      <c r="E428" s="141">
        <f t="shared" si="12"/>
        <v>425</v>
      </c>
      <c r="F428" s="147">
        <f t="shared" si="13"/>
        <v>0</v>
      </c>
      <c r="G428" s="29"/>
      <c r="H428" s="27" t="e">
        <f>VLOOKUP(D428,offer数据基础表!A:D,4,0)</f>
        <v>#N/A</v>
      </c>
      <c r="I428" s="141"/>
    </row>
    <row r="429" spans="1:9">
      <c r="A429" s="143" t="s">
        <v>469</v>
      </c>
      <c r="B429" s="140">
        <v>426</v>
      </c>
      <c r="C429" s="24">
        <v>426</v>
      </c>
      <c r="D429" s="31" t="s">
        <v>469</v>
      </c>
      <c r="E429" s="141">
        <f t="shared" si="12"/>
        <v>426</v>
      </c>
      <c r="F429" s="147">
        <f t="shared" si="13"/>
        <v>0</v>
      </c>
      <c r="G429" s="29"/>
      <c r="H429" s="27" t="e">
        <f>VLOOKUP(D429,offer数据基础表!A:D,4,0)</f>
        <v>#N/A</v>
      </c>
      <c r="I429" s="141"/>
    </row>
    <row r="430" spans="1:9">
      <c r="A430" s="143" t="s">
        <v>470</v>
      </c>
      <c r="B430" s="140">
        <v>427</v>
      </c>
      <c r="C430" s="24">
        <v>427</v>
      </c>
      <c r="D430" s="31" t="s">
        <v>470</v>
      </c>
      <c r="E430" s="141">
        <f t="shared" si="12"/>
        <v>427</v>
      </c>
      <c r="F430" s="147">
        <f t="shared" si="13"/>
        <v>0</v>
      </c>
      <c r="G430" s="29"/>
      <c r="H430" s="27" t="e">
        <f>VLOOKUP(D430,offer数据基础表!A:D,4,0)</f>
        <v>#N/A</v>
      </c>
      <c r="I430" s="141"/>
    </row>
    <row r="431" spans="1:9">
      <c r="A431" s="143" t="s">
        <v>471</v>
      </c>
      <c r="B431" s="140">
        <v>428</v>
      </c>
      <c r="C431" s="24">
        <v>428</v>
      </c>
      <c r="D431" s="31" t="s">
        <v>471</v>
      </c>
      <c r="E431" s="141">
        <f t="shared" si="12"/>
        <v>428</v>
      </c>
      <c r="F431" s="147">
        <f t="shared" si="13"/>
        <v>0</v>
      </c>
      <c r="G431" s="29"/>
      <c r="H431" s="27" t="e">
        <f>VLOOKUP(D431,offer数据基础表!A:D,4,0)</f>
        <v>#N/A</v>
      </c>
      <c r="I431" s="141"/>
    </row>
    <row r="432" spans="1:9">
      <c r="A432" s="143" t="s">
        <v>472</v>
      </c>
      <c r="B432" s="140">
        <v>429</v>
      </c>
      <c r="C432" s="24">
        <v>429</v>
      </c>
      <c r="D432" s="31" t="s">
        <v>472</v>
      </c>
      <c r="E432" s="141">
        <f t="shared" si="12"/>
        <v>429</v>
      </c>
      <c r="F432" s="147">
        <f t="shared" si="13"/>
        <v>0</v>
      </c>
      <c r="G432" s="29"/>
      <c r="H432" s="27" t="e">
        <f>VLOOKUP(D432,offer数据基础表!A:D,4,0)</f>
        <v>#N/A</v>
      </c>
      <c r="I432" s="141"/>
    </row>
    <row r="433" spans="1:9">
      <c r="A433" s="143" t="s">
        <v>473</v>
      </c>
      <c r="B433" s="140">
        <v>430</v>
      </c>
      <c r="C433" s="24">
        <v>430</v>
      </c>
      <c r="D433" s="31" t="s">
        <v>473</v>
      </c>
      <c r="E433" s="141">
        <f t="shared" si="12"/>
        <v>430</v>
      </c>
      <c r="F433" s="147">
        <f t="shared" si="13"/>
        <v>0</v>
      </c>
      <c r="G433" s="29"/>
      <c r="H433" s="27" t="e">
        <f>VLOOKUP(D433,offer数据基础表!A:D,4,0)</f>
        <v>#N/A</v>
      </c>
      <c r="I433" s="141"/>
    </row>
    <row r="434" spans="1:9">
      <c r="A434" s="143" t="s">
        <v>474</v>
      </c>
      <c r="B434" s="140">
        <v>431</v>
      </c>
      <c r="C434" s="24">
        <v>431</v>
      </c>
      <c r="D434" s="31" t="s">
        <v>474</v>
      </c>
      <c r="E434" s="141">
        <f t="shared" si="12"/>
        <v>431</v>
      </c>
      <c r="F434" s="147">
        <f t="shared" si="13"/>
        <v>0</v>
      </c>
      <c r="G434" s="29"/>
      <c r="H434" s="27" t="e">
        <f>VLOOKUP(D434,offer数据基础表!A:D,4,0)</f>
        <v>#N/A</v>
      </c>
      <c r="I434" s="141"/>
    </row>
    <row r="435" spans="1:9">
      <c r="A435" s="143" t="s">
        <v>475</v>
      </c>
      <c r="B435" s="140">
        <v>432</v>
      </c>
      <c r="C435" s="24">
        <v>432</v>
      </c>
      <c r="D435" s="31" t="s">
        <v>475</v>
      </c>
      <c r="E435" s="141">
        <f t="shared" si="12"/>
        <v>432</v>
      </c>
      <c r="F435" s="147">
        <f t="shared" si="13"/>
        <v>0</v>
      </c>
      <c r="G435" s="29"/>
      <c r="H435" s="27" t="e">
        <f>VLOOKUP(D435,offer数据基础表!A:D,4,0)</f>
        <v>#N/A</v>
      </c>
      <c r="I435" s="141"/>
    </row>
    <row r="436" spans="1:9">
      <c r="A436" s="143" t="s">
        <v>476</v>
      </c>
      <c r="B436" s="140">
        <v>433</v>
      </c>
      <c r="C436" s="24">
        <v>433</v>
      </c>
      <c r="D436" s="31" t="s">
        <v>476</v>
      </c>
      <c r="E436" s="141">
        <f t="shared" si="12"/>
        <v>433</v>
      </c>
      <c r="F436" s="147">
        <f t="shared" si="13"/>
        <v>0</v>
      </c>
      <c r="G436" s="29"/>
      <c r="H436" s="27" t="e">
        <f>VLOOKUP(D436,offer数据基础表!A:D,4,0)</f>
        <v>#N/A</v>
      </c>
      <c r="I436" s="141"/>
    </row>
    <row r="437" spans="1:9">
      <c r="A437" s="143" t="s">
        <v>477</v>
      </c>
      <c r="B437" s="140">
        <v>434</v>
      </c>
      <c r="C437" s="24">
        <v>434</v>
      </c>
      <c r="D437" s="31" t="s">
        <v>477</v>
      </c>
      <c r="E437" s="141">
        <f t="shared" si="12"/>
        <v>434</v>
      </c>
      <c r="F437" s="147">
        <f t="shared" si="13"/>
        <v>0</v>
      </c>
      <c r="G437" s="29"/>
      <c r="H437" s="27" t="e">
        <f>VLOOKUP(D437,offer数据基础表!A:D,4,0)</f>
        <v>#N/A</v>
      </c>
      <c r="I437" s="141"/>
    </row>
    <row r="438" spans="1:9">
      <c r="A438" s="143" t="s">
        <v>478</v>
      </c>
      <c r="B438" s="140">
        <v>435</v>
      </c>
      <c r="C438" s="24">
        <v>435</v>
      </c>
      <c r="D438" s="31" t="s">
        <v>478</v>
      </c>
      <c r="E438" s="141">
        <f t="shared" si="12"/>
        <v>435</v>
      </c>
      <c r="F438" s="147">
        <f t="shared" si="13"/>
        <v>0</v>
      </c>
      <c r="G438" s="29"/>
      <c r="H438" s="27" t="e">
        <f>VLOOKUP(D438,offer数据基础表!A:D,4,0)</f>
        <v>#N/A</v>
      </c>
      <c r="I438" s="141"/>
    </row>
    <row r="439" spans="1:9">
      <c r="A439" s="143" t="s">
        <v>479</v>
      </c>
      <c r="B439" s="140">
        <v>436</v>
      </c>
      <c r="C439" s="24">
        <v>436</v>
      </c>
      <c r="D439" s="31" t="s">
        <v>479</v>
      </c>
      <c r="E439" s="141">
        <f t="shared" si="12"/>
        <v>436</v>
      </c>
      <c r="F439" s="147">
        <f t="shared" si="13"/>
        <v>0</v>
      </c>
      <c r="G439" s="29"/>
      <c r="H439" s="27" t="e">
        <f>VLOOKUP(D439,offer数据基础表!A:D,4,0)</f>
        <v>#N/A</v>
      </c>
      <c r="I439" s="141"/>
    </row>
    <row r="440" spans="1:9">
      <c r="A440" s="143" t="s">
        <v>480</v>
      </c>
      <c r="B440" s="140">
        <v>437</v>
      </c>
      <c r="C440" s="24">
        <v>437</v>
      </c>
      <c r="D440" s="31" t="s">
        <v>480</v>
      </c>
      <c r="E440" s="141">
        <f t="shared" si="12"/>
        <v>437</v>
      </c>
      <c r="F440" s="147">
        <f t="shared" si="13"/>
        <v>0</v>
      </c>
      <c r="G440" s="29"/>
      <c r="H440" s="27" t="e">
        <f>VLOOKUP(D440,offer数据基础表!A:D,4,0)</f>
        <v>#N/A</v>
      </c>
      <c r="I440" s="141"/>
    </row>
    <row r="441" spans="1:9">
      <c r="A441" s="143" t="s">
        <v>481</v>
      </c>
      <c r="B441" s="140">
        <v>438</v>
      </c>
      <c r="C441" s="24">
        <v>438</v>
      </c>
      <c r="D441" s="31" t="s">
        <v>481</v>
      </c>
      <c r="E441" s="141">
        <f t="shared" si="12"/>
        <v>438</v>
      </c>
      <c r="F441" s="147">
        <f t="shared" si="13"/>
        <v>0</v>
      </c>
      <c r="G441" s="29"/>
      <c r="H441" s="27" t="e">
        <f>VLOOKUP(D441,offer数据基础表!A:D,4,0)</f>
        <v>#N/A</v>
      </c>
      <c r="I441" s="141"/>
    </row>
    <row r="442" spans="1:9">
      <c r="A442" s="143" t="s">
        <v>482</v>
      </c>
      <c r="B442" s="140">
        <v>439</v>
      </c>
      <c r="C442" s="24">
        <v>439</v>
      </c>
      <c r="D442" s="31" t="s">
        <v>482</v>
      </c>
      <c r="E442" s="141">
        <f t="shared" si="12"/>
        <v>439</v>
      </c>
      <c r="F442" s="147">
        <f t="shared" si="13"/>
        <v>0</v>
      </c>
      <c r="G442" s="29"/>
      <c r="H442" s="27" t="e">
        <f>VLOOKUP(D442,offer数据基础表!A:D,4,0)</f>
        <v>#N/A</v>
      </c>
      <c r="I442" s="141"/>
    </row>
    <row r="443" spans="1:9">
      <c r="A443" s="143" t="s">
        <v>483</v>
      </c>
      <c r="B443" s="140">
        <v>440</v>
      </c>
      <c r="C443" s="24">
        <v>440</v>
      </c>
      <c r="D443" s="31" t="s">
        <v>483</v>
      </c>
      <c r="E443" s="141">
        <f t="shared" si="12"/>
        <v>440</v>
      </c>
      <c r="F443" s="147">
        <f t="shared" si="13"/>
        <v>0</v>
      </c>
      <c r="G443" s="29"/>
      <c r="H443" s="27" t="e">
        <f>VLOOKUP(D443,offer数据基础表!A:D,4,0)</f>
        <v>#N/A</v>
      </c>
      <c r="I443" s="141"/>
    </row>
    <row r="444" spans="1:9">
      <c r="A444" s="143" t="s">
        <v>484</v>
      </c>
      <c r="B444" s="140">
        <v>441</v>
      </c>
      <c r="C444" s="24">
        <v>441</v>
      </c>
      <c r="D444" s="31" t="s">
        <v>484</v>
      </c>
      <c r="E444" s="141">
        <f t="shared" si="12"/>
        <v>441</v>
      </c>
      <c r="F444" s="147">
        <f t="shared" si="13"/>
        <v>0</v>
      </c>
      <c r="G444" s="29"/>
      <c r="H444" s="27" t="e">
        <f>VLOOKUP(D444,offer数据基础表!A:D,4,0)</f>
        <v>#N/A</v>
      </c>
      <c r="I444" s="141"/>
    </row>
    <row r="445" spans="1:9">
      <c r="A445" s="143" t="s">
        <v>485</v>
      </c>
      <c r="B445" s="140">
        <v>442</v>
      </c>
      <c r="C445" s="24">
        <v>442</v>
      </c>
      <c r="D445" s="31" t="s">
        <v>485</v>
      </c>
      <c r="E445" s="141">
        <f t="shared" si="12"/>
        <v>442</v>
      </c>
      <c r="F445" s="147">
        <f t="shared" si="13"/>
        <v>0</v>
      </c>
      <c r="G445" s="29"/>
      <c r="H445" s="27" t="e">
        <f>VLOOKUP(D445,offer数据基础表!A:D,4,0)</f>
        <v>#N/A</v>
      </c>
      <c r="I445" s="141"/>
    </row>
    <row r="446" spans="1:9">
      <c r="A446" s="143" t="s">
        <v>486</v>
      </c>
      <c r="B446" s="140">
        <v>443</v>
      </c>
      <c r="C446" s="24">
        <v>443</v>
      </c>
      <c r="D446" s="31" t="s">
        <v>486</v>
      </c>
      <c r="E446" s="141">
        <f t="shared" si="12"/>
        <v>443</v>
      </c>
      <c r="F446" s="147">
        <f t="shared" si="13"/>
        <v>0</v>
      </c>
      <c r="G446" s="29"/>
      <c r="H446" s="27" t="e">
        <f>VLOOKUP(D446,offer数据基础表!A:D,4,0)</f>
        <v>#N/A</v>
      </c>
      <c r="I446" s="141"/>
    </row>
    <row r="447" spans="1:9">
      <c r="A447" s="143" t="s">
        <v>487</v>
      </c>
      <c r="B447" s="140">
        <v>444</v>
      </c>
      <c r="C447" s="24">
        <v>444</v>
      </c>
      <c r="D447" s="31" t="s">
        <v>487</v>
      </c>
      <c r="E447" s="141">
        <f t="shared" si="12"/>
        <v>444</v>
      </c>
      <c r="F447" s="147">
        <f t="shared" si="13"/>
        <v>0</v>
      </c>
      <c r="G447" s="29"/>
      <c r="H447" s="27" t="e">
        <f>VLOOKUP(D447,offer数据基础表!A:D,4,0)</f>
        <v>#N/A</v>
      </c>
      <c r="I447" s="141"/>
    </row>
    <row r="448" spans="1:9">
      <c r="A448" s="143" t="s">
        <v>488</v>
      </c>
      <c r="B448" s="140">
        <v>445</v>
      </c>
      <c r="C448" s="24">
        <v>445</v>
      </c>
      <c r="D448" s="31" t="s">
        <v>488</v>
      </c>
      <c r="E448" s="141">
        <f t="shared" si="12"/>
        <v>445</v>
      </c>
      <c r="F448" s="147">
        <f t="shared" si="13"/>
        <v>0</v>
      </c>
      <c r="G448" s="29"/>
      <c r="H448" s="27" t="e">
        <f>VLOOKUP(D448,offer数据基础表!A:D,4,0)</f>
        <v>#N/A</v>
      </c>
      <c r="I448" s="141"/>
    </row>
    <row r="449" spans="1:9">
      <c r="A449" s="143" t="s">
        <v>489</v>
      </c>
      <c r="B449" s="140">
        <v>446</v>
      </c>
      <c r="C449" s="24">
        <v>446</v>
      </c>
      <c r="D449" s="31" t="s">
        <v>489</v>
      </c>
      <c r="E449" s="141">
        <f t="shared" si="12"/>
        <v>446</v>
      </c>
      <c r="F449" s="147">
        <f t="shared" si="13"/>
        <v>0</v>
      </c>
      <c r="G449" s="29"/>
      <c r="H449" s="27" t="e">
        <f>VLOOKUP(D449,offer数据基础表!A:D,4,0)</f>
        <v>#N/A</v>
      </c>
      <c r="I449" s="141"/>
    </row>
    <row r="450" spans="1:9">
      <c r="A450" s="143" t="s">
        <v>490</v>
      </c>
      <c r="B450" s="140">
        <v>447</v>
      </c>
      <c r="C450" s="24">
        <v>447</v>
      </c>
      <c r="D450" s="31" t="s">
        <v>490</v>
      </c>
      <c r="E450" s="141">
        <f t="shared" si="12"/>
        <v>447</v>
      </c>
      <c r="F450" s="147">
        <f t="shared" si="13"/>
        <v>0</v>
      </c>
      <c r="G450" s="29"/>
      <c r="H450" s="27" t="e">
        <f>VLOOKUP(D450,offer数据基础表!A:D,4,0)</f>
        <v>#N/A</v>
      </c>
      <c r="I450" s="141"/>
    </row>
    <row r="451" spans="1:9">
      <c r="A451" s="143" t="s">
        <v>491</v>
      </c>
      <c r="B451" s="140">
        <v>448</v>
      </c>
      <c r="C451" s="24">
        <v>448</v>
      </c>
      <c r="D451" s="31" t="s">
        <v>491</v>
      </c>
      <c r="E451" s="141">
        <f t="shared" si="12"/>
        <v>448</v>
      </c>
      <c r="F451" s="147">
        <f t="shared" si="13"/>
        <v>0</v>
      </c>
      <c r="G451" s="29"/>
      <c r="H451" s="27" t="e">
        <f>VLOOKUP(D451,offer数据基础表!A:D,4,0)</f>
        <v>#N/A</v>
      </c>
      <c r="I451" s="141"/>
    </row>
    <row r="452" spans="1:9">
      <c r="A452" s="143" t="s">
        <v>492</v>
      </c>
      <c r="B452" s="140">
        <v>449</v>
      </c>
      <c r="C452" s="24">
        <v>449</v>
      </c>
      <c r="D452" s="31" t="s">
        <v>492</v>
      </c>
      <c r="E452" s="141">
        <f t="shared" si="12"/>
        <v>449</v>
      </c>
      <c r="F452" s="147">
        <f t="shared" si="13"/>
        <v>0</v>
      </c>
      <c r="G452" s="29"/>
      <c r="H452" s="27" t="e">
        <f>VLOOKUP(D452,offer数据基础表!A:D,4,0)</f>
        <v>#N/A</v>
      </c>
      <c r="I452" s="141"/>
    </row>
    <row r="453" spans="1:9">
      <c r="A453" s="143" t="s">
        <v>493</v>
      </c>
      <c r="B453" s="140">
        <v>450</v>
      </c>
      <c r="C453" s="24">
        <v>450</v>
      </c>
      <c r="D453" s="31" t="s">
        <v>493</v>
      </c>
      <c r="E453" s="141">
        <f t="shared" ref="E453:E516" si="14">VLOOKUP(D:D,A:B,2,0)</f>
        <v>450</v>
      </c>
      <c r="F453" s="147">
        <f t="shared" ref="F453:F516" si="15">E453-C453</f>
        <v>0</v>
      </c>
      <c r="G453" s="29"/>
      <c r="H453" s="27" t="e">
        <f>VLOOKUP(D453,offer数据基础表!A:D,4,0)</f>
        <v>#N/A</v>
      </c>
      <c r="I453" s="141"/>
    </row>
    <row r="454" spans="1:9">
      <c r="A454" s="143" t="s">
        <v>494</v>
      </c>
      <c r="B454" s="140">
        <v>451</v>
      </c>
      <c r="C454" s="24">
        <v>451</v>
      </c>
      <c r="D454" s="31" t="s">
        <v>494</v>
      </c>
      <c r="E454" s="141">
        <f t="shared" si="14"/>
        <v>451</v>
      </c>
      <c r="F454" s="147">
        <f t="shared" si="15"/>
        <v>0</v>
      </c>
      <c r="G454" s="29"/>
      <c r="H454" s="27" t="e">
        <f>VLOOKUP(D454,offer数据基础表!A:D,4,0)</f>
        <v>#N/A</v>
      </c>
      <c r="I454" s="141"/>
    </row>
    <row r="455" spans="1:9">
      <c r="A455" s="143" t="s">
        <v>495</v>
      </c>
      <c r="B455" s="140">
        <v>452</v>
      </c>
      <c r="C455" s="24">
        <v>452</v>
      </c>
      <c r="D455" s="31" t="s">
        <v>495</v>
      </c>
      <c r="E455" s="141">
        <f t="shared" si="14"/>
        <v>452</v>
      </c>
      <c r="F455" s="147">
        <f t="shared" si="15"/>
        <v>0</v>
      </c>
      <c r="G455" s="29"/>
      <c r="H455" s="27" t="e">
        <f>VLOOKUP(D455,offer数据基础表!A:D,4,0)</f>
        <v>#N/A</v>
      </c>
      <c r="I455" s="141"/>
    </row>
    <row r="456" spans="1:9">
      <c r="A456" s="143" t="s">
        <v>496</v>
      </c>
      <c r="B456" s="140">
        <v>453</v>
      </c>
      <c r="C456" s="24">
        <v>453</v>
      </c>
      <c r="D456" s="31" t="s">
        <v>496</v>
      </c>
      <c r="E456" s="141">
        <f t="shared" si="14"/>
        <v>453</v>
      </c>
      <c r="F456" s="147">
        <f t="shared" si="15"/>
        <v>0</v>
      </c>
      <c r="G456" s="29"/>
      <c r="H456" s="27" t="e">
        <f>VLOOKUP(D456,offer数据基础表!A:D,4,0)</f>
        <v>#N/A</v>
      </c>
      <c r="I456" s="141"/>
    </row>
    <row r="457" spans="1:9">
      <c r="A457" s="143" t="s">
        <v>497</v>
      </c>
      <c r="B457" s="140">
        <v>454</v>
      </c>
      <c r="C457" s="24">
        <v>454</v>
      </c>
      <c r="D457" s="31" t="s">
        <v>497</v>
      </c>
      <c r="E457" s="141">
        <f t="shared" si="14"/>
        <v>454</v>
      </c>
      <c r="F457" s="147">
        <f t="shared" si="15"/>
        <v>0</v>
      </c>
      <c r="G457" s="29"/>
      <c r="H457" s="27" t="e">
        <f>VLOOKUP(D457,offer数据基础表!A:D,4,0)</f>
        <v>#N/A</v>
      </c>
      <c r="I457" s="141"/>
    </row>
    <row r="458" spans="1:9">
      <c r="A458" s="143" t="s">
        <v>498</v>
      </c>
      <c r="B458" s="140">
        <v>455</v>
      </c>
      <c r="C458" s="24">
        <v>455</v>
      </c>
      <c r="D458" s="31" t="s">
        <v>498</v>
      </c>
      <c r="E458" s="141">
        <f t="shared" si="14"/>
        <v>455</v>
      </c>
      <c r="F458" s="147">
        <f t="shared" si="15"/>
        <v>0</v>
      </c>
      <c r="G458" s="29"/>
      <c r="H458" s="27" t="e">
        <f>VLOOKUP(D458,offer数据基础表!A:D,4,0)</f>
        <v>#N/A</v>
      </c>
      <c r="I458" s="141"/>
    </row>
    <row r="459" spans="1:9">
      <c r="A459" s="143" t="s">
        <v>499</v>
      </c>
      <c r="B459" s="140">
        <v>456</v>
      </c>
      <c r="C459" s="24">
        <v>456</v>
      </c>
      <c r="D459" s="31" t="s">
        <v>499</v>
      </c>
      <c r="E459" s="141">
        <f t="shared" si="14"/>
        <v>456</v>
      </c>
      <c r="F459" s="147">
        <f t="shared" si="15"/>
        <v>0</v>
      </c>
      <c r="G459" s="29"/>
      <c r="H459" s="27" t="e">
        <f>VLOOKUP(D459,offer数据基础表!A:D,4,0)</f>
        <v>#N/A</v>
      </c>
      <c r="I459" s="141"/>
    </row>
    <row r="460" spans="1:9">
      <c r="A460" s="143" t="s">
        <v>500</v>
      </c>
      <c r="B460" s="140">
        <v>457</v>
      </c>
      <c r="C460" s="24">
        <v>457</v>
      </c>
      <c r="D460" s="31" t="s">
        <v>500</v>
      </c>
      <c r="E460" s="141">
        <f t="shared" si="14"/>
        <v>457</v>
      </c>
      <c r="F460" s="147">
        <f t="shared" si="15"/>
        <v>0</v>
      </c>
      <c r="G460" s="29"/>
      <c r="H460" s="27" t="e">
        <f>VLOOKUP(D460,offer数据基础表!A:D,4,0)</f>
        <v>#N/A</v>
      </c>
      <c r="I460" s="141"/>
    </row>
    <row r="461" spans="1:9">
      <c r="A461" s="143" t="s">
        <v>501</v>
      </c>
      <c r="B461" s="140">
        <v>458</v>
      </c>
      <c r="C461" s="24">
        <v>458</v>
      </c>
      <c r="D461" s="31" t="s">
        <v>501</v>
      </c>
      <c r="E461" s="141">
        <f t="shared" si="14"/>
        <v>458</v>
      </c>
      <c r="F461" s="147">
        <f t="shared" si="15"/>
        <v>0</v>
      </c>
      <c r="G461" s="29"/>
      <c r="H461" s="27" t="e">
        <f>VLOOKUP(D461,offer数据基础表!A:D,4,0)</f>
        <v>#N/A</v>
      </c>
      <c r="I461" s="141"/>
    </row>
    <row r="462" spans="1:9">
      <c r="A462" s="143" t="s">
        <v>502</v>
      </c>
      <c r="B462" s="140">
        <v>459</v>
      </c>
      <c r="C462" s="24">
        <v>459</v>
      </c>
      <c r="D462" s="31" t="s">
        <v>502</v>
      </c>
      <c r="E462" s="141">
        <f t="shared" si="14"/>
        <v>459</v>
      </c>
      <c r="F462" s="147">
        <f t="shared" si="15"/>
        <v>0</v>
      </c>
      <c r="G462" s="29"/>
      <c r="H462" s="27" t="e">
        <f>VLOOKUP(D462,offer数据基础表!A:D,4,0)</f>
        <v>#N/A</v>
      </c>
      <c r="I462" s="141"/>
    </row>
    <row r="463" spans="1:9">
      <c r="A463" s="143" t="s">
        <v>503</v>
      </c>
      <c r="B463" s="140">
        <v>460</v>
      </c>
      <c r="C463" s="24">
        <v>460</v>
      </c>
      <c r="D463" s="31" t="s">
        <v>503</v>
      </c>
      <c r="E463" s="141">
        <f t="shared" si="14"/>
        <v>460</v>
      </c>
      <c r="F463" s="147">
        <f t="shared" si="15"/>
        <v>0</v>
      </c>
      <c r="G463" s="29"/>
      <c r="H463" s="27" t="e">
        <f>VLOOKUP(D463,offer数据基础表!A:D,4,0)</f>
        <v>#N/A</v>
      </c>
      <c r="I463" s="141"/>
    </row>
    <row r="464" spans="1:9">
      <c r="A464" s="143" t="s">
        <v>504</v>
      </c>
      <c r="B464" s="140">
        <v>461</v>
      </c>
      <c r="C464" s="24">
        <v>461</v>
      </c>
      <c r="D464" s="31" t="s">
        <v>504</v>
      </c>
      <c r="E464" s="141">
        <f t="shared" si="14"/>
        <v>461</v>
      </c>
      <c r="F464" s="147">
        <f t="shared" si="15"/>
        <v>0</v>
      </c>
      <c r="G464" s="29"/>
      <c r="H464" s="27" t="e">
        <f>VLOOKUP(D464,offer数据基础表!A:D,4,0)</f>
        <v>#N/A</v>
      </c>
      <c r="I464" s="141"/>
    </row>
    <row r="465" spans="1:9">
      <c r="A465" s="143" t="s">
        <v>505</v>
      </c>
      <c r="B465" s="140">
        <v>462</v>
      </c>
      <c r="C465" s="24">
        <v>462</v>
      </c>
      <c r="D465" s="31" t="s">
        <v>505</v>
      </c>
      <c r="E465" s="141">
        <f t="shared" si="14"/>
        <v>462</v>
      </c>
      <c r="F465" s="147">
        <f t="shared" si="15"/>
        <v>0</v>
      </c>
      <c r="G465" s="29"/>
      <c r="H465" s="27" t="e">
        <f>VLOOKUP(D465,offer数据基础表!A:D,4,0)</f>
        <v>#N/A</v>
      </c>
      <c r="I465" s="141"/>
    </row>
    <row r="466" spans="1:9">
      <c r="A466" s="143" t="s">
        <v>506</v>
      </c>
      <c r="B466" s="140">
        <v>463</v>
      </c>
      <c r="C466" s="24">
        <v>463</v>
      </c>
      <c r="D466" s="31" t="s">
        <v>506</v>
      </c>
      <c r="E466" s="141">
        <f t="shared" si="14"/>
        <v>463</v>
      </c>
      <c r="F466" s="147">
        <f t="shared" si="15"/>
        <v>0</v>
      </c>
      <c r="G466" s="29"/>
      <c r="H466" s="27" t="e">
        <f>VLOOKUP(D466,offer数据基础表!A:D,4,0)</f>
        <v>#N/A</v>
      </c>
      <c r="I466" s="141"/>
    </row>
    <row r="467" spans="1:9">
      <c r="A467" s="143" t="s">
        <v>507</v>
      </c>
      <c r="B467" s="140">
        <v>464</v>
      </c>
      <c r="C467" s="24">
        <v>464</v>
      </c>
      <c r="D467" s="31" t="s">
        <v>507</v>
      </c>
      <c r="E467" s="141">
        <f t="shared" si="14"/>
        <v>464</v>
      </c>
      <c r="F467" s="147">
        <f t="shared" si="15"/>
        <v>0</v>
      </c>
      <c r="G467" s="29"/>
      <c r="H467" s="27" t="e">
        <f>VLOOKUP(D467,offer数据基础表!A:D,4,0)</f>
        <v>#N/A</v>
      </c>
      <c r="I467" s="141"/>
    </row>
    <row r="468" spans="1:9">
      <c r="A468" s="143" t="s">
        <v>508</v>
      </c>
      <c r="B468" s="140">
        <v>465</v>
      </c>
      <c r="C468" s="24">
        <v>465</v>
      </c>
      <c r="D468" s="31" t="s">
        <v>508</v>
      </c>
      <c r="E468" s="141">
        <f t="shared" si="14"/>
        <v>465</v>
      </c>
      <c r="F468" s="147">
        <f t="shared" si="15"/>
        <v>0</v>
      </c>
      <c r="G468" s="29"/>
      <c r="H468" s="27" t="e">
        <f>VLOOKUP(D468,offer数据基础表!A:D,4,0)</f>
        <v>#N/A</v>
      </c>
      <c r="I468" s="141"/>
    </row>
    <row r="469" spans="1:9">
      <c r="A469" s="143" t="s">
        <v>509</v>
      </c>
      <c r="B469" s="140">
        <v>466</v>
      </c>
      <c r="C469" s="24">
        <v>466</v>
      </c>
      <c r="D469" s="31" t="s">
        <v>509</v>
      </c>
      <c r="E469" s="141">
        <f t="shared" si="14"/>
        <v>466</v>
      </c>
      <c r="F469" s="147">
        <f t="shared" si="15"/>
        <v>0</v>
      </c>
      <c r="G469" s="29"/>
      <c r="H469" s="27" t="e">
        <f>VLOOKUP(D469,offer数据基础表!A:D,4,0)</f>
        <v>#N/A</v>
      </c>
      <c r="I469" s="141"/>
    </row>
    <row r="470" spans="1:9">
      <c r="A470" s="143" t="s">
        <v>510</v>
      </c>
      <c r="B470" s="140">
        <v>467</v>
      </c>
      <c r="C470" s="24">
        <v>467</v>
      </c>
      <c r="D470" s="31" t="s">
        <v>510</v>
      </c>
      <c r="E470" s="141">
        <f t="shared" si="14"/>
        <v>467</v>
      </c>
      <c r="F470" s="147">
        <f t="shared" si="15"/>
        <v>0</v>
      </c>
      <c r="G470" s="29"/>
      <c r="H470" s="27" t="e">
        <f>VLOOKUP(D470,offer数据基础表!A:D,4,0)</f>
        <v>#N/A</v>
      </c>
      <c r="I470" s="141"/>
    </row>
    <row r="471" spans="1:9">
      <c r="A471" s="143" t="s">
        <v>511</v>
      </c>
      <c r="B471" s="140">
        <v>468</v>
      </c>
      <c r="C471" s="24">
        <v>468</v>
      </c>
      <c r="D471" s="31" t="s">
        <v>511</v>
      </c>
      <c r="E471" s="141">
        <f t="shared" si="14"/>
        <v>468</v>
      </c>
      <c r="F471" s="147">
        <f t="shared" si="15"/>
        <v>0</v>
      </c>
      <c r="G471" s="29"/>
      <c r="H471" s="27" t="e">
        <f>VLOOKUP(D471,offer数据基础表!A:D,4,0)</f>
        <v>#N/A</v>
      </c>
      <c r="I471" s="141"/>
    </row>
    <row r="472" spans="1:9">
      <c r="A472" s="143" t="s">
        <v>512</v>
      </c>
      <c r="B472" s="140">
        <v>469</v>
      </c>
      <c r="C472" s="24">
        <v>469</v>
      </c>
      <c r="D472" s="31" t="s">
        <v>512</v>
      </c>
      <c r="E472" s="141">
        <f t="shared" si="14"/>
        <v>469</v>
      </c>
      <c r="F472" s="147">
        <f t="shared" si="15"/>
        <v>0</v>
      </c>
      <c r="G472" s="29"/>
      <c r="H472" s="27" t="e">
        <f>VLOOKUP(D472,offer数据基础表!A:D,4,0)</f>
        <v>#N/A</v>
      </c>
      <c r="I472" s="141"/>
    </row>
    <row r="473" spans="1:9">
      <c r="A473" s="143" t="s">
        <v>513</v>
      </c>
      <c r="B473" s="140">
        <v>470</v>
      </c>
      <c r="C473" s="24">
        <v>470</v>
      </c>
      <c r="D473" s="31" t="s">
        <v>513</v>
      </c>
      <c r="E473" s="141">
        <f t="shared" si="14"/>
        <v>470</v>
      </c>
      <c r="F473" s="147">
        <f t="shared" si="15"/>
        <v>0</v>
      </c>
      <c r="G473" s="29"/>
      <c r="H473" s="27" t="e">
        <f>VLOOKUP(D473,offer数据基础表!A:D,4,0)</f>
        <v>#N/A</v>
      </c>
      <c r="I473" s="141"/>
    </row>
    <row r="474" spans="1:9">
      <c r="A474" s="143" t="s">
        <v>514</v>
      </c>
      <c r="B474" s="140">
        <v>471</v>
      </c>
      <c r="C474" s="24">
        <v>471</v>
      </c>
      <c r="D474" s="31" t="s">
        <v>514</v>
      </c>
      <c r="E474" s="141">
        <f t="shared" si="14"/>
        <v>471</v>
      </c>
      <c r="F474" s="147">
        <f t="shared" si="15"/>
        <v>0</v>
      </c>
      <c r="G474" s="29"/>
      <c r="H474" s="27" t="e">
        <f>VLOOKUP(D474,offer数据基础表!A:D,4,0)</f>
        <v>#N/A</v>
      </c>
      <c r="I474" s="141"/>
    </row>
    <row r="475" spans="1:9">
      <c r="A475" s="143" t="s">
        <v>515</v>
      </c>
      <c r="B475" s="140">
        <v>472</v>
      </c>
      <c r="C475" s="24">
        <v>472</v>
      </c>
      <c r="D475" s="31" t="s">
        <v>515</v>
      </c>
      <c r="E475" s="141">
        <f t="shared" si="14"/>
        <v>472</v>
      </c>
      <c r="F475" s="147">
        <f t="shared" si="15"/>
        <v>0</v>
      </c>
      <c r="G475" s="29"/>
      <c r="H475" s="27" t="e">
        <f>VLOOKUP(D475,offer数据基础表!A:D,4,0)</f>
        <v>#N/A</v>
      </c>
      <c r="I475" s="141"/>
    </row>
    <row r="476" spans="1:9">
      <c r="A476" s="143" t="s">
        <v>516</v>
      </c>
      <c r="B476" s="140">
        <v>473</v>
      </c>
      <c r="C476" s="24">
        <v>473</v>
      </c>
      <c r="D476" s="31" t="s">
        <v>516</v>
      </c>
      <c r="E476" s="141">
        <f t="shared" si="14"/>
        <v>473</v>
      </c>
      <c r="F476" s="147">
        <f t="shared" si="15"/>
        <v>0</v>
      </c>
      <c r="G476" s="29"/>
      <c r="H476" s="27" t="e">
        <f>VLOOKUP(D476,offer数据基础表!A:D,4,0)</f>
        <v>#N/A</v>
      </c>
      <c r="I476" s="141"/>
    </row>
    <row r="477" spans="1:9">
      <c r="A477" s="143" t="s">
        <v>517</v>
      </c>
      <c r="B477" s="140">
        <v>474</v>
      </c>
      <c r="C477" s="24">
        <v>474</v>
      </c>
      <c r="D477" s="31" t="s">
        <v>517</v>
      </c>
      <c r="E477" s="141">
        <f t="shared" si="14"/>
        <v>474</v>
      </c>
      <c r="F477" s="147">
        <f t="shared" si="15"/>
        <v>0</v>
      </c>
      <c r="G477" s="29"/>
      <c r="H477" s="27" t="e">
        <f>VLOOKUP(D477,offer数据基础表!A:D,4,0)</f>
        <v>#N/A</v>
      </c>
      <c r="I477" s="141"/>
    </row>
    <row r="478" spans="1:9">
      <c r="A478" s="143" t="s">
        <v>518</v>
      </c>
      <c r="B478" s="140">
        <v>475</v>
      </c>
      <c r="C478" s="24">
        <v>475</v>
      </c>
      <c r="D478" s="31" t="s">
        <v>518</v>
      </c>
      <c r="E478" s="141">
        <f t="shared" si="14"/>
        <v>475</v>
      </c>
      <c r="F478" s="147">
        <f t="shared" si="15"/>
        <v>0</v>
      </c>
      <c r="G478" s="29"/>
      <c r="H478" s="27" t="e">
        <f>VLOOKUP(D478,offer数据基础表!A:D,4,0)</f>
        <v>#N/A</v>
      </c>
      <c r="I478" s="141"/>
    </row>
    <row r="479" spans="1:9">
      <c r="A479" s="143" t="s">
        <v>519</v>
      </c>
      <c r="B479" s="140">
        <v>476</v>
      </c>
      <c r="C479" s="24">
        <v>476</v>
      </c>
      <c r="D479" s="31" t="s">
        <v>519</v>
      </c>
      <c r="E479" s="141">
        <f t="shared" si="14"/>
        <v>476</v>
      </c>
      <c r="F479" s="147">
        <f t="shared" si="15"/>
        <v>0</v>
      </c>
      <c r="G479" s="29"/>
      <c r="H479" s="27" t="e">
        <f>VLOOKUP(D479,offer数据基础表!A:D,4,0)</f>
        <v>#N/A</v>
      </c>
      <c r="I479" s="141"/>
    </row>
    <row r="480" spans="1:9">
      <c r="A480" s="143" t="s">
        <v>520</v>
      </c>
      <c r="B480" s="140">
        <v>477</v>
      </c>
      <c r="C480" s="24">
        <v>477</v>
      </c>
      <c r="D480" s="31" t="s">
        <v>520</v>
      </c>
      <c r="E480" s="141">
        <f t="shared" si="14"/>
        <v>477</v>
      </c>
      <c r="F480" s="147">
        <f t="shared" si="15"/>
        <v>0</v>
      </c>
      <c r="G480" s="29"/>
      <c r="H480" s="27" t="e">
        <f>VLOOKUP(D480,offer数据基础表!A:D,4,0)</f>
        <v>#N/A</v>
      </c>
      <c r="I480" s="141"/>
    </row>
    <row r="481" spans="1:9">
      <c r="A481" s="143" t="s">
        <v>521</v>
      </c>
      <c r="B481" s="140">
        <v>478</v>
      </c>
      <c r="C481" s="24">
        <v>478</v>
      </c>
      <c r="D481" s="31" t="s">
        <v>521</v>
      </c>
      <c r="E481" s="141">
        <f t="shared" si="14"/>
        <v>478</v>
      </c>
      <c r="F481" s="147">
        <f t="shared" si="15"/>
        <v>0</v>
      </c>
      <c r="G481" s="29"/>
      <c r="H481" s="27" t="e">
        <f>VLOOKUP(D481,offer数据基础表!A:D,4,0)</f>
        <v>#N/A</v>
      </c>
      <c r="I481" s="141"/>
    </row>
    <row r="482" spans="1:9">
      <c r="A482" s="143" t="s">
        <v>522</v>
      </c>
      <c r="B482" s="140">
        <v>479</v>
      </c>
      <c r="C482" s="24">
        <v>479</v>
      </c>
      <c r="D482" s="31" t="s">
        <v>522</v>
      </c>
      <c r="E482" s="141">
        <f t="shared" si="14"/>
        <v>479</v>
      </c>
      <c r="F482" s="147">
        <f t="shared" si="15"/>
        <v>0</v>
      </c>
      <c r="G482" s="29"/>
      <c r="H482" s="27" t="e">
        <f>VLOOKUP(D482,offer数据基础表!A:D,4,0)</f>
        <v>#N/A</v>
      </c>
      <c r="I482" s="141"/>
    </row>
    <row r="483" spans="1:9">
      <c r="A483" s="143" t="s">
        <v>523</v>
      </c>
      <c r="B483" s="140">
        <v>480</v>
      </c>
      <c r="C483" s="24">
        <v>480</v>
      </c>
      <c r="D483" s="31" t="s">
        <v>523</v>
      </c>
      <c r="E483" s="141">
        <f t="shared" si="14"/>
        <v>480</v>
      </c>
      <c r="F483" s="147">
        <f t="shared" si="15"/>
        <v>0</v>
      </c>
      <c r="G483" s="29"/>
      <c r="H483" s="27" t="e">
        <f>VLOOKUP(D483,offer数据基础表!A:D,4,0)</f>
        <v>#N/A</v>
      </c>
      <c r="I483" s="141"/>
    </row>
    <row r="484" spans="1:9">
      <c r="A484" s="143" t="s">
        <v>524</v>
      </c>
      <c r="B484" s="140">
        <v>481</v>
      </c>
      <c r="C484" s="24">
        <v>481</v>
      </c>
      <c r="D484" s="31" t="s">
        <v>524</v>
      </c>
      <c r="E484" s="141">
        <f t="shared" si="14"/>
        <v>481</v>
      </c>
      <c r="F484" s="147">
        <f t="shared" si="15"/>
        <v>0</v>
      </c>
      <c r="G484" s="29"/>
      <c r="H484" s="27" t="e">
        <f>VLOOKUP(D484,offer数据基础表!A:D,4,0)</f>
        <v>#N/A</v>
      </c>
      <c r="I484" s="141"/>
    </row>
    <row r="485" spans="1:9">
      <c r="A485" s="143" t="s">
        <v>525</v>
      </c>
      <c r="B485" s="140">
        <v>482</v>
      </c>
      <c r="C485" s="24">
        <v>482</v>
      </c>
      <c r="D485" s="31" t="s">
        <v>525</v>
      </c>
      <c r="E485" s="141">
        <f t="shared" si="14"/>
        <v>482</v>
      </c>
      <c r="F485" s="147">
        <f t="shared" si="15"/>
        <v>0</v>
      </c>
      <c r="G485" s="29"/>
      <c r="H485" s="27" t="e">
        <f>VLOOKUP(D485,offer数据基础表!A:D,4,0)</f>
        <v>#N/A</v>
      </c>
      <c r="I485" s="141"/>
    </row>
    <row r="486" spans="1:9">
      <c r="A486" s="143" t="s">
        <v>526</v>
      </c>
      <c r="B486" s="140">
        <v>483</v>
      </c>
      <c r="C486" s="24">
        <v>483</v>
      </c>
      <c r="D486" s="31" t="s">
        <v>526</v>
      </c>
      <c r="E486" s="141">
        <f t="shared" si="14"/>
        <v>483</v>
      </c>
      <c r="F486" s="147">
        <f t="shared" si="15"/>
        <v>0</v>
      </c>
      <c r="G486" s="29"/>
      <c r="H486" s="27" t="e">
        <f>VLOOKUP(D486,offer数据基础表!A:D,4,0)</f>
        <v>#N/A</v>
      </c>
      <c r="I486" s="141"/>
    </row>
    <row r="487" spans="1:9">
      <c r="A487" s="143" t="s">
        <v>527</v>
      </c>
      <c r="B487" s="140">
        <v>484</v>
      </c>
      <c r="C487" s="24">
        <v>484</v>
      </c>
      <c r="D487" s="31" t="s">
        <v>527</v>
      </c>
      <c r="E487" s="141">
        <f t="shared" si="14"/>
        <v>484</v>
      </c>
      <c r="F487" s="147">
        <f t="shared" si="15"/>
        <v>0</v>
      </c>
      <c r="G487" s="29"/>
      <c r="H487" s="27" t="e">
        <f>VLOOKUP(D487,offer数据基础表!A:D,4,0)</f>
        <v>#N/A</v>
      </c>
      <c r="I487" s="141"/>
    </row>
    <row r="488" spans="1:9">
      <c r="A488" s="143" t="s">
        <v>528</v>
      </c>
      <c r="B488" s="140">
        <v>485</v>
      </c>
      <c r="C488" s="24">
        <v>485</v>
      </c>
      <c r="D488" s="31" t="s">
        <v>528</v>
      </c>
      <c r="E488" s="141">
        <f t="shared" si="14"/>
        <v>485</v>
      </c>
      <c r="F488" s="147">
        <f t="shared" si="15"/>
        <v>0</v>
      </c>
      <c r="G488" s="29"/>
      <c r="H488" s="27" t="e">
        <f>VLOOKUP(D488,offer数据基础表!A:D,4,0)</f>
        <v>#N/A</v>
      </c>
      <c r="I488" s="141"/>
    </row>
    <row r="489" spans="1:9">
      <c r="A489" s="143" t="s">
        <v>529</v>
      </c>
      <c r="B489" s="140">
        <v>486</v>
      </c>
      <c r="C489" s="24">
        <v>486</v>
      </c>
      <c r="D489" s="31" t="s">
        <v>529</v>
      </c>
      <c r="E489" s="141">
        <f t="shared" si="14"/>
        <v>486</v>
      </c>
      <c r="F489" s="147">
        <f t="shared" si="15"/>
        <v>0</v>
      </c>
      <c r="G489" s="29"/>
      <c r="H489" s="27" t="e">
        <f>VLOOKUP(D489,offer数据基础表!A:D,4,0)</f>
        <v>#N/A</v>
      </c>
      <c r="I489" s="141"/>
    </row>
    <row r="490" spans="1:9">
      <c r="A490" s="143" t="s">
        <v>530</v>
      </c>
      <c r="B490" s="140">
        <v>487</v>
      </c>
      <c r="C490" s="24">
        <v>487</v>
      </c>
      <c r="D490" s="31" t="s">
        <v>530</v>
      </c>
      <c r="E490" s="141">
        <f t="shared" si="14"/>
        <v>487</v>
      </c>
      <c r="F490" s="147">
        <f t="shared" si="15"/>
        <v>0</v>
      </c>
      <c r="G490" s="29"/>
      <c r="H490" s="27">
        <f>VLOOKUP(D490,offer数据基础表!A:D,4,0)</f>
        <v>0</v>
      </c>
      <c r="I490" s="141"/>
    </row>
    <row r="491" spans="1:9">
      <c r="A491" s="143" t="s">
        <v>531</v>
      </c>
      <c r="B491" s="140">
        <v>488</v>
      </c>
      <c r="C491" s="24">
        <v>488</v>
      </c>
      <c r="D491" s="31" t="s">
        <v>531</v>
      </c>
      <c r="E491" s="141">
        <f t="shared" si="14"/>
        <v>488</v>
      </c>
      <c r="F491" s="147">
        <f t="shared" si="15"/>
        <v>0</v>
      </c>
      <c r="G491" s="29"/>
      <c r="H491" s="27" t="e">
        <f>VLOOKUP(D491,offer数据基础表!A:D,4,0)</f>
        <v>#N/A</v>
      </c>
      <c r="I491" s="141"/>
    </row>
    <row r="492" spans="1:9">
      <c r="A492" s="143" t="s">
        <v>532</v>
      </c>
      <c r="B492" s="140">
        <v>489</v>
      </c>
      <c r="C492" s="24">
        <v>489</v>
      </c>
      <c r="D492" s="31" t="s">
        <v>532</v>
      </c>
      <c r="E492" s="141">
        <f t="shared" si="14"/>
        <v>489</v>
      </c>
      <c r="F492" s="147">
        <f t="shared" si="15"/>
        <v>0</v>
      </c>
      <c r="G492" s="29"/>
      <c r="H492" s="27" t="e">
        <f>VLOOKUP(D492,offer数据基础表!A:D,4,0)</f>
        <v>#N/A</v>
      </c>
      <c r="I492" s="141"/>
    </row>
    <row r="493" spans="1:9">
      <c r="A493" s="143" t="s">
        <v>533</v>
      </c>
      <c r="B493" s="140">
        <v>490</v>
      </c>
      <c r="C493" s="24">
        <v>490</v>
      </c>
      <c r="D493" s="31" t="s">
        <v>533</v>
      </c>
      <c r="E493" s="141">
        <f t="shared" si="14"/>
        <v>490</v>
      </c>
      <c r="F493" s="147">
        <f t="shared" si="15"/>
        <v>0</v>
      </c>
      <c r="G493" s="29"/>
      <c r="H493" s="27" t="e">
        <f>VLOOKUP(D493,offer数据基础表!A:D,4,0)</f>
        <v>#N/A</v>
      </c>
      <c r="I493" s="141"/>
    </row>
    <row r="494" spans="1:9">
      <c r="A494" s="143" t="s">
        <v>534</v>
      </c>
      <c r="B494" s="140">
        <v>491</v>
      </c>
      <c r="C494" s="24">
        <v>491</v>
      </c>
      <c r="D494" s="31" t="s">
        <v>534</v>
      </c>
      <c r="E494" s="141">
        <f t="shared" si="14"/>
        <v>491</v>
      </c>
      <c r="F494" s="147">
        <f t="shared" si="15"/>
        <v>0</v>
      </c>
      <c r="G494" s="29"/>
      <c r="H494" s="27" t="e">
        <f>VLOOKUP(D494,offer数据基础表!A:D,4,0)</f>
        <v>#N/A</v>
      </c>
      <c r="I494" s="141"/>
    </row>
    <row r="495" spans="1:9">
      <c r="A495" s="143" t="s">
        <v>535</v>
      </c>
      <c r="B495" s="140">
        <v>492</v>
      </c>
      <c r="C495" s="24">
        <v>492</v>
      </c>
      <c r="D495" s="31" t="s">
        <v>535</v>
      </c>
      <c r="E495" s="141">
        <f t="shared" si="14"/>
        <v>492</v>
      </c>
      <c r="F495" s="147">
        <f t="shared" si="15"/>
        <v>0</v>
      </c>
      <c r="G495" s="29"/>
      <c r="H495" s="27" t="e">
        <f>VLOOKUP(D495,offer数据基础表!A:D,4,0)</f>
        <v>#N/A</v>
      </c>
      <c r="I495" s="141"/>
    </row>
    <row r="496" spans="1:9">
      <c r="A496" s="143" t="s">
        <v>536</v>
      </c>
      <c r="B496" s="140">
        <v>493</v>
      </c>
      <c r="C496" s="24">
        <v>493</v>
      </c>
      <c r="D496" s="31" t="s">
        <v>536</v>
      </c>
      <c r="E496" s="141">
        <f t="shared" si="14"/>
        <v>493</v>
      </c>
      <c r="F496" s="147">
        <f t="shared" si="15"/>
        <v>0</v>
      </c>
      <c r="G496" s="29"/>
      <c r="H496" s="27" t="e">
        <f>VLOOKUP(D496,offer数据基础表!A:D,4,0)</f>
        <v>#N/A</v>
      </c>
      <c r="I496" s="141"/>
    </row>
    <row r="497" spans="1:9">
      <c r="A497" s="143" t="s">
        <v>537</v>
      </c>
      <c r="B497" s="140">
        <v>494</v>
      </c>
      <c r="C497" s="24">
        <v>494</v>
      </c>
      <c r="D497" s="31" t="s">
        <v>537</v>
      </c>
      <c r="E497" s="141">
        <f t="shared" si="14"/>
        <v>494</v>
      </c>
      <c r="F497" s="147">
        <f t="shared" si="15"/>
        <v>0</v>
      </c>
      <c r="G497" s="29"/>
      <c r="H497" s="27" t="e">
        <f>VLOOKUP(D497,offer数据基础表!A:D,4,0)</f>
        <v>#N/A</v>
      </c>
      <c r="I497" s="141"/>
    </row>
    <row r="498" spans="1:9">
      <c r="A498" s="143" t="s">
        <v>538</v>
      </c>
      <c r="B498" s="140">
        <v>495</v>
      </c>
      <c r="C498" s="24">
        <v>495</v>
      </c>
      <c r="D498" s="31" t="s">
        <v>538</v>
      </c>
      <c r="E498" s="141">
        <f t="shared" si="14"/>
        <v>495</v>
      </c>
      <c r="F498" s="147">
        <f t="shared" si="15"/>
        <v>0</v>
      </c>
      <c r="G498" s="29"/>
      <c r="H498" s="27" t="e">
        <f>VLOOKUP(D498,offer数据基础表!A:D,4,0)</f>
        <v>#N/A</v>
      </c>
      <c r="I498" s="141"/>
    </row>
    <row r="499" spans="1:9">
      <c r="A499" s="143" t="s">
        <v>539</v>
      </c>
      <c r="B499" s="140">
        <v>496</v>
      </c>
      <c r="C499" s="24">
        <v>496</v>
      </c>
      <c r="D499" s="31" t="s">
        <v>539</v>
      </c>
      <c r="E499" s="141">
        <f t="shared" si="14"/>
        <v>496</v>
      </c>
      <c r="F499" s="147">
        <f t="shared" si="15"/>
        <v>0</v>
      </c>
      <c r="G499" s="29"/>
      <c r="H499" s="27" t="e">
        <f>VLOOKUP(D499,offer数据基础表!A:D,4,0)</f>
        <v>#N/A</v>
      </c>
      <c r="I499" s="141"/>
    </row>
    <row r="500" spans="1:9">
      <c r="A500" s="143" t="s">
        <v>540</v>
      </c>
      <c r="B500" s="140">
        <v>497</v>
      </c>
      <c r="C500" s="24">
        <v>497</v>
      </c>
      <c r="D500" s="31" t="s">
        <v>540</v>
      </c>
      <c r="E500" s="141">
        <f t="shared" si="14"/>
        <v>497</v>
      </c>
      <c r="F500" s="147">
        <f t="shared" si="15"/>
        <v>0</v>
      </c>
      <c r="G500" s="29"/>
      <c r="H500" s="27" t="e">
        <f>VLOOKUP(D500,offer数据基础表!A:D,4,0)</f>
        <v>#N/A</v>
      </c>
      <c r="I500" s="141"/>
    </row>
    <row r="501" spans="1:9">
      <c r="A501" s="143" t="s">
        <v>541</v>
      </c>
      <c r="B501" s="140">
        <v>498</v>
      </c>
      <c r="C501" s="24">
        <v>498</v>
      </c>
      <c r="D501" s="31" t="s">
        <v>541</v>
      </c>
      <c r="E501" s="141">
        <f t="shared" si="14"/>
        <v>498</v>
      </c>
      <c r="F501" s="147">
        <f t="shared" si="15"/>
        <v>0</v>
      </c>
      <c r="G501" s="29"/>
      <c r="H501" s="27" t="e">
        <f>VLOOKUP(D501,offer数据基础表!A:D,4,0)</f>
        <v>#N/A</v>
      </c>
      <c r="I501" s="141"/>
    </row>
    <row r="502" spans="1:9">
      <c r="A502" s="143" t="s">
        <v>542</v>
      </c>
      <c r="B502" s="140">
        <v>499</v>
      </c>
      <c r="C502" s="24">
        <v>499</v>
      </c>
      <c r="D502" s="31" t="s">
        <v>542</v>
      </c>
      <c r="E502" s="141">
        <f t="shared" si="14"/>
        <v>499</v>
      </c>
      <c r="F502" s="147">
        <f t="shared" si="15"/>
        <v>0</v>
      </c>
      <c r="G502" s="29"/>
      <c r="H502" s="27" t="e">
        <f>VLOOKUP(D502,offer数据基础表!A:D,4,0)</f>
        <v>#N/A</v>
      </c>
      <c r="I502" s="141"/>
    </row>
    <row r="503" spans="1:9">
      <c r="A503" s="143" t="s">
        <v>543</v>
      </c>
      <c r="B503" s="140">
        <v>500</v>
      </c>
      <c r="C503" s="24">
        <v>500</v>
      </c>
      <c r="D503" s="31" t="s">
        <v>543</v>
      </c>
      <c r="E503" s="141">
        <f t="shared" si="14"/>
        <v>500</v>
      </c>
      <c r="F503" s="147">
        <f t="shared" si="15"/>
        <v>0</v>
      </c>
      <c r="G503" s="29"/>
      <c r="H503" s="27" t="e">
        <f>VLOOKUP(D503,offer数据基础表!A:D,4,0)</f>
        <v>#N/A</v>
      </c>
      <c r="I503" s="141"/>
    </row>
    <row r="504" spans="1:9">
      <c r="A504" s="143" t="s">
        <v>544</v>
      </c>
      <c r="B504" s="140">
        <v>501</v>
      </c>
      <c r="C504" s="24">
        <v>501</v>
      </c>
      <c r="D504" s="31" t="s">
        <v>544</v>
      </c>
      <c r="E504" s="141">
        <f t="shared" si="14"/>
        <v>501</v>
      </c>
      <c r="F504" s="147">
        <f t="shared" si="15"/>
        <v>0</v>
      </c>
      <c r="G504" s="29"/>
      <c r="H504" s="27" t="e">
        <f>VLOOKUP(D504,offer数据基础表!A:D,4,0)</f>
        <v>#N/A</v>
      </c>
      <c r="I504" s="141"/>
    </row>
    <row r="505" spans="1:9">
      <c r="A505" s="143" t="s">
        <v>545</v>
      </c>
      <c r="B505" s="140">
        <v>502</v>
      </c>
      <c r="C505" s="24">
        <v>502</v>
      </c>
      <c r="D505" s="31" t="s">
        <v>545</v>
      </c>
      <c r="E505" s="141">
        <f t="shared" si="14"/>
        <v>502</v>
      </c>
      <c r="F505" s="147">
        <f t="shared" si="15"/>
        <v>0</v>
      </c>
      <c r="G505" s="29"/>
      <c r="H505" s="27" t="e">
        <f>VLOOKUP(D505,offer数据基础表!A:D,4,0)</f>
        <v>#N/A</v>
      </c>
      <c r="I505" s="141"/>
    </row>
    <row r="506" spans="1:9">
      <c r="A506" s="143" t="s">
        <v>546</v>
      </c>
      <c r="B506" s="140">
        <v>503</v>
      </c>
      <c r="C506" s="24">
        <v>503</v>
      </c>
      <c r="D506" s="31" t="s">
        <v>546</v>
      </c>
      <c r="E506" s="141">
        <f t="shared" si="14"/>
        <v>503</v>
      </c>
      <c r="F506" s="147">
        <f t="shared" si="15"/>
        <v>0</v>
      </c>
      <c r="G506" s="29"/>
      <c r="H506" s="27" t="e">
        <f>VLOOKUP(D506,offer数据基础表!A:D,4,0)</f>
        <v>#N/A</v>
      </c>
      <c r="I506" s="141"/>
    </row>
    <row r="507" spans="1:9">
      <c r="A507" s="143" t="s">
        <v>547</v>
      </c>
      <c r="B507" s="140">
        <v>504</v>
      </c>
      <c r="C507" s="24">
        <v>504</v>
      </c>
      <c r="D507" s="31" t="s">
        <v>547</v>
      </c>
      <c r="E507" s="141">
        <f t="shared" si="14"/>
        <v>504</v>
      </c>
      <c r="F507" s="147">
        <f t="shared" si="15"/>
        <v>0</v>
      </c>
      <c r="G507" s="29"/>
      <c r="H507" s="27" t="e">
        <f>VLOOKUP(D507,offer数据基础表!A:D,4,0)</f>
        <v>#N/A</v>
      </c>
      <c r="I507" s="141"/>
    </row>
    <row r="508" spans="1:9">
      <c r="A508" s="143" t="s">
        <v>548</v>
      </c>
      <c r="B508" s="140">
        <v>505</v>
      </c>
      <c r="C508" s="24">
        <v>505</v>
      </c>
      <c r="D508" s="31" t="s">
        <v>548</v>
      </c>
      <c r="E508" s="141">
        <f t="shared" si="14"/>
        <v>505</v>
      </c>
      <c r="F508" s="147">
        <f t="shared" si="15"/>
        <v>0</v>
      </c>
      <c r="G508" s="29"/>
      <c r="H508" s="27" t="e">
        <f>VLOOKUP(D508,offer数据基础表!A:D,4,0)</f>
        <v>#N/A</v>
      </c>
      <c r="I508" s="141"/>
    </row>
    <row r="509" spans="1:9">
      <c r="A509" s="143" t="s">
        <v>549</v>
      </c>
      <c r="B509" s="140">
        <v>506</v>
      </c>
      <c r="C509" s="24">
        <v>506</v>
      </c>
      <c r="D509" s="31" t="s">
        <v>549</v>
      </c>
      <c r="E509" s="141">
        <f t="shared" si="14"/>
        <v>506</v>
      </c>
      <c r="F509" s="147">
        <f t="shared" si="15"/>
        <v>0</v>
      </c>
      <c r="G509" s="29"/>
      <c r="H509" s="27" t="e">
        <f>VLOOKUP(D509,offer数据基础表!A:D,4,0)</f>
        <v>#N/A</v>
      </c>
      <c r="I509" s="141"/>
    </row>
    <row r="510" spans="1:9">
      <c r="A510" s="143" t="s">
        <v>550</v>
      </c>
      <c r="B510" s="140">
        <v>507</v>
      </c>
      <c r="C510" s="24">
        <v>507</v>
      </c>
      <c r="D510" s="31" t="s">
        <v>550</v>
      </c>
      <c r="E510" s="141">
        <f t="shared" si="14"/>
        <v>507</v>
      </c>
      <c r="F510" s="147">
        <f t="shared" si="15"/>
        <v>0</v>
      </c>
      <c r="G510" s="29"/>
      <c r="H510" s="27" t="e">
        <f>VLOOKUP(D510,offer数据基础表!A:D,4,0)</f>
        <v>#N/A</v>
      </c>
      <c r="I510" s="141"/>
    </row>
    <row r="511" spans="1:9">
      <c r="A511" s="143" t="s">
        <v>551</v>
      </c>
      <c r="B511" s="140">
        <v>508</v>
      </c>
      <c r="C511" s="24">
        <v>508</v>
      </c>
      <c r="D511" s="31" t="s">
        <v>551</v>
      </c>
      <c r="E511" s="141">
        <f t="shared" si="14"/>
        <v>508</v>
      </c>
      <c r="F511" s="147">
        <f t="shared" si="15"/>
        <v>0</v>
      </c>
      <c r="G511" s="29"/>
      <c r="H511" s="27" t="e">
        <f>VLOOKUP(D511,offer数据基础表!A:D,4,0)</f>
        <v>#N/A</v>
      </c>
      <c r="I511" s="141"/>
    </row>
    <row r="512" spans="1:9">
      <c r="A512" s="143" t="s">
        <v>552</v>
      </c>
      <c r="B512" s="140">
        <v>509</v>
      </c>
      <c r="C512" s="24">
        <v>509</v>
      </c>
      <c r="D512" s="31" t="s">
        <v>552</v>
      </c>
      <c r="E512" s="141">
        <f t="shared" si="14"/>
        <v>509</v>
      </c>
      <c r="F512" s="147">
        <f t="shared" si="15"/>
        <v>0</v>
      </c>
      <c r="G512" s="29"/>
      <c r="H512" s="27" t="e">
        <f>VLOOKUP(D512,offer数据基础表!A:D,4,0)</f>
        <v>#N/A</v>
      </c>
      <c r="I512" s="141"/>
    </row>
    <row r="513" spans="1:9">
      <c r="A513" s="143" t="s">
        <v>553</v>
      </c>
      <c r="B513" s="140">
        <v>510</v>
      </c>
      <c r="C513" s="24">
        <v>510</v>
      </c>
      <c r="D513" s="31" t="s">
        <v>553</v>
      </c>
      <c r="E513" s="141">
        <f t="shared" si="14"/>
        <v>510</v>
      </c>
      <c r="F513" s="147">
        <f t="shared" si="15"/>
        <v>0</v>
      </c>
      <c r="G513" s="29"/>
      <c r="H513" s="27" t="e">
        <f>VLOOKUP(D513,offer数据基础表!A:D,4,0)</f>
        <v>#N/A</v>
      </c>
      <c r="I513" s="141"/>
    </row>
    <row r="514" spans="1:9">
      <c r="A514" s="143" t="s">
        <v>554</v>
      </c>
      <c r="B514" s="140">
        <v>511</v>
      </c>
      <c r="C514" s="24">
        <v>511</v>
      </c>
      <c r="D514" s="31" t="s">
        <v>554</v>
      </c>
      <c r="E514" s="141">
        <f t="shared" si="14"/>
        <v>511</v>
      </c>
      <c r="F514" s="147">
        <f t="shared" si="15"/>
        <v>0</v>
      </c>
      <c r="G514" s="29"/>
      <c r="H514" s="27" t="e">
        <f>VLOOKUP(D514,offer数据基础表!A:D,4,0)</f>
        <v>#N/A</v>
      </c>
      <c r="I514" s="141"/>
    </row>
    <row r="515" spans="1:9">
      <c r="A515" s="143" t="s">
        <v>555</v>
      </c>
      <c r="B515" s="140">
        <v>512</v>
      </c>
      <c r="C515" s="24">
        <v>512</v>
      </c>
      <c r="D515" s="31" t="s">
        <v>555</v>
      </c>
      <c r="E515" s="141">
        <f t="shared" si="14"/>
        <v>512</v>
      </c>
      <c r="F515" s="147">
        <f t="shared" si="15"/>
        <v>0</v>
      </c>
      <c r="G515" s="29"/>
      <c r="H515" s="27" t="e">
        <f>VLOOKUP(D515,offer数据基础表!A:D,4,0)</f>
        <v>#N/A</v>
      </c>
      <c r="I515" s="141"/>
    </row>
    <row r="516" spans="1:9">
      <c r="A516" s="143" t="s">
        <v>556</v>
      </c>
      <c r="B516" s="140">
        <v>513</v>
      </c>
      <c r="C516" s="24">
        <v>513</v>
      </c>
      <c r="D516" s="31" t="s">
        <v>556</v>
      </c>
      <c r="E516" s="141">
        <f t="shared" si="14"/>
        <v>513</v>
      </c>
      <c r="F516" s="147">
        <f t="shared" si="15"/>
        <v>0</v>
      </c>
      <c r="G516" s="29"/>
      <c r="H516" s="27" t="e">
        <f>VLOOKUP(D516,offer数据基础表!A:D,4,0)</f>
        <v>#N/A</v>
      </c>
      <c r="I516" s="141"/>
    </row>
    <row r="517" spans="1:9">
      <c r="A517" s="143" t="s">
        <v>557</v>
      </c>
      <c r="B517" s="140">
        <v>514</v>
      </c>
      <c r="C517" s="24">
        <v>514</v>
      </c>
      <c r="D517" s="31" t="s">
        <v>557</v>
      </c>
      <c r="E517" s="141">
        <f t="shared" ref="E517:E580" si="16">VLOOKUP(D:D,A:B,2,0)</f>
        <v>514</v>
      </c>
      <c r="F517" s="147">
        <f t="shared" ref="F517:F580" si="17">E517-C517</f>
        <v>0</v>
      </c>
      <c r="G517" s="29"/>
      <c r="H517" s="27" t="e">
        <f>VLOOKUP(D517,offer数据基础表!A:D,4,0)</f>
        <v>#N/A</v>
      </c>
      <c r="I517" s="141"/>
    </row>
    <row r="518" spans="1:9">
      <c r="A518" s="143" t="s">
        <v>558</v>
      </c>
      <c r="B518" s="140">
        <v>515</v>
      </c>
      <c r="C518" s="24">
        <v>515</v>
      </c>
      <c r="D518" s="31" t="s">
        <v>558</v>
      </c>
      <c r="E518" s="141">
        <f t="shared" si="16"/>
        <v>515</v>
      </c>
      <c r="F518" s="147">
        <f t="shared" si="17"/>
        <v>0</v>
      </c>
      <c r="G518" s="29"/>
      <c r="H518" s="27" t="e">
        <f>VLOOKUP(D518,offer数据基础表!A:D,4,0)</f>
        <v>#N/A</v>
      </c>
      <c r="I518" s="141"/>
    </row>
    <row r="519" spans="1:9">
      <c r="A519" s="143" t="s">
        <v>559</v>
      </c>
      <c r="B519" s="140">
        <v>516</v>
      </c>
      <c r="C519" s="24">
        <v>516</v>
      </c>
      <c r="D519" s="31" t="s">
        <v>559</v>
      </c>
      <c r="E519" s="141">
        <f t="shared" si="16"/>
        <v>516</v>
      </c>
      <c r="F519" s="147">
        <f t="shared" si="17"/>
        <v>0</v>
      </c>
      <c r="G519" s="29"/>
      <c r="H519" s="27" t="e">
        <f>VLOOKUP(D519,offer数据基础表!A:D,4,0)</f>
        <v>#N/A</v>
      </c>
      <c r="I519" s="141"/>
    </row>
    <row r="520" spans="1:9">
      <c r="A520" s="143" t="s">
        <v>560</v>
      </c>
      <c r="B520" s="140">
        <v>517</v>
      </c>
      <c r="C520" s="24">
        <v>517</v>
      </c>
      <c r="D520" s="31" t="s">
        <v>560</v>
      </c>
      <c r="E520" s="141">
        <f t="shared" si="16"/>
        <v>517</v>
      </c>
      <c r="F520" s="147">
        <f t="shared" si="17"/>
        <v>0</v>
      </c>
      <c r="G520" s="29"/>
      <c r="H520" s="27" t="e">
        <f>VLOOKUP(D520,offer数据基础表!A:D,4,0)</f>
        <v>#N/A</v>
      </c>
      <c r="I520" s="141"/>
    </row>
    <row r="521" spans="1:9">
      <c r="A521" s="143" t="s">
        <v>561</v>
      </c>
      <c r="B521" s="140">
        <v>518</v>
      </c>
      <c r="C521" s="24">
        <v>518</v>
      </c>
      <c r="D521" s="31" t="s">
        <v>561</v>
      </c>
      <c r="E521" s="141">
        <f t="shared" si="16"/>
        <v>518</v>
      </c>
      <c r="F521" s="147">
        <f t="shared" si="17"/>
        <v>0</v>
      </c>
      <c r="G521" s="29"/>
      <c r="H521" s="27" t="e">
        <f>VLOOKUP(D521,offer数据基础表!A:D,4,0)</f>
        <v>#N/A</v>
      </c>
      <c r="I521" s="141"/>
    </row>
    <row r="522" spans="1:9">
      <c r="A522" s="143" t="s">
        <v>562</v>
      </c>
      <c r="B522" s="140">
        <v>519</v>
      </c>
      <c r="C522" s="24">
        <v>519</v>
      </c>
      <c r="D522" s="31" t="s">
        <v>562</v>
      </c>
      <c r="E522" s="141">
        <f t="shared" si="16"/>
        <v>519</v>
      </c>
      <c r="F522" s="147">
        <f t="shared" si="17"/>
        <v>0</v>
      </c>
      <c r="G522" s="29"/>
      <c r="H522" s="27" t="e">
        <f>VLOOKUP(D522,offer数据基础表!A:D,4,0)</f>
        <v>#N/A</v>
      </c>
      <c r="I522" s="141"/>
    </row>
    <row r="523" spans="1:9">
      <c r="A523" s="143" t="s">
        <v>563</v>
      </c>
      <c r="B523" s="140">
        <v>520</v>
      </c>
      <c r="C523" s="24">
        <v>520</v>
      </c>
      <c r="D523" s="31" t="s">
        <v>563</v>
      </c>
      <c r="E523" s="141">
        <f t="shared" si="16"/>
        <v>520</v>
      </c>
      <c r="F523" s="147">
        <f t="shared" si="17"/>
        <v>0</v>
      </c>
      <c r="G523" s="29"/>
      <c r="H523" s="27" t="e">
        <f>VLOOKUP(D523,offer数据基础表!A:D,4,0)</f>
        <v>#N/A</v>
      </c>
      <c r="I523" s="141"/>
    </row>
    <row r="524" spans="1:9">
      <c r="A524" s="143" t="s">
        <v>564</v>
      </c>
      <c r="B524" s="140">
        <v>521</v>
      </c>
      <c r="C524" s="24">
        <v>521</v>
      </c>
      <c r="D524" s="31" t="s">
        <v>564</v>
      </c>
      <c r="E524" s="141">
        <f t="shared" si="16"/>
        <v>521</v>
      </c>
      <c r="F524" s="147">
        <f t="shared" si="17"/>
        <v>0</v>
      </c>
      <c r="G524" s="29"/>
      <c r="H524" s="27" t="e">
        <f>VLOOKUP(D524,offer数据基础表!A:D,4,0)</f>
        <v>#N/A</v>
      </c>
      <c r="I524" s="141"/>
    </row>
    <row r="525" spans="1:9">
      <c r="A525" s="143" t="s">
        <v>565</v>
      </c>
      <c r="B525" s="140">
        <v>522</v>
      </c>
      <c r="C525" s="24">
        <v>522</v>
      </c>
      <c r="D525" s="31" t="s">
        <v>565</v>
      </c>
      <c r="E525" s="141">
        <f t="shared" si="16"/>
        <v>522</v>
      </c>
      <c r="F525" s="147">
        <f t="shared" si="17"/>
        <v>0</v>
      </c>
      <c r="G525" s="29"/>
      <c r="H525" s="27" t="e">
        <f>VLOOKUP(D525,offer数据基础表!A:D,4,0)</f>
        <v>#N/A</v>
      </c>
      <c r="I525" s="141"/>
    </row>
    <row r="526" spans="1:9">
      <c r="A526" s="143" t="s">
        <v>566</v>
      </c>
      <c r="B526" s="140">
        <v>523</v>
      </c>
      <c r="C526" s="24">
        <v>523</v>
      </c>
      <c r="D526" s="31" t="s">
        <v>566</v>
      </c>
      <c r="E526" s="141">
        <f t="shared" si="16"/>
        <v>523</v>
      </c>
      <c r="F526" s="147">
        <f t="shared" si="17"/>
        <v>0</v>
      </c>
      <c r="G526" s="29"/>
      <c r="H526" s="27" t="e">
        <f>VLOOKUP(D526,offer数据基础表!A:D,4,0)</f>
        <v>#N/A</v>
      </c>
      <c r="I526" s="141"/>
    </row>
    <row r="527" spans="1:9">
      <c r="A527" s="143" t="s">
        <v>567</v>
      </c>
      <c r="B527" s="140">
        <v>524</v>
      </c>
      <c r="C527" s="24">
        <v>524</v>
      </c>
      <c r="D527" s="31" t="s">
        <v>567</v>
      </c>
      <c r="E527" s="141">
        <f t="shared" si="16"/>
        <v>524</v>
      </c>
      <c r="F527" s="147">
        <f t="shared" si="17"/>
        <v>0</v>
      </c>
      <c r="G527" s="29"/>
      <c r="H527" s="27" t="e">
        <f>VLOOKUP(D527,offer数据基础表!A:D,4,0)</f>
        <v>#N/A</v>
      </c>
      <c r="I527" s="141"/>
    </row>
    <row r="528" spans="1:9">
      <c r="A528" s="143" t="s">
        <v>568</v>
      </c>
      <c r="B528" s="140">
        <v>525</v>
      </c>
      <c r="C528" s="24">
        <v>525</v>
      </c>
      <c r="D528" s="31" t="s">
        <v>568</v>
      </c>
      <c r="E528" s="141">
        <f t="shared" si="16"/>
        <v>525</v>
      </c>
      <c r="F528" s="147">
        <f t="shared" si="17"/>
        <v>0</v>
      </c>
      <c r="G528" s="29"/>
      <c r="H528" s="27" t="e">
        <f>VLOOKUP(D528,offer数据基础表!A:D,4,0)</f>
        <v>#N/A</v>
      </c>
      <c r="I528" s="141"/>
    </row>
    <row r="529" spans="1:9">
      <c r="A529" s="143" t="s">
        <v>569</v>
      </c>
      <c r="B529" s="140">
        <v>526</v>
      </c>
      <c r="C529" s="24">
        <v>526</v>
      </c>
      <c r="D529" s="31" t="s">
        <v>569</v>
      </c>
      <c r="E529" s="141">
        <f t="shared" si="16"/>
        <v>526</v>
      </c>
      <c r="F529" s="147">
        <f t="shared" si="17"/>
        <v>0</v>
      </c>
      <c r="G529" s="29"/>
      <c r="H529" s="27" t="e">
        <f>VLOOKUP(D529,offer数据基础表!A:D,4,0)</f>
        <v>#N/A</v>
      </c>
      <c r="I529" s="141"/>
    </row>
    <row r="530" spans="1:9">
      <c r="A530" s="143" t="s">
        <v>570</v>
      </c>
      <c r="B530" s="140">
        <v>527</v>
      </c>
      <c r="C530" s="24">
        <v>527</v>
      </c>
      <c r="D530" s="31" t="s">
        <v>570</v>
      </c>
      <c r="E530" s="141">
        <f t="shared" si="16"/>
        <v>527</v>
      </c>
      <c r="F530" s="147">
        <f t="shared" si="17"/>
        <v>0</v>
      </c>
      <c r="G530" s="29"/>
      <c r="H530" s="27" t="e">
        <f>VLOOKUP(D530,offer数据基础表!A:D,4,0)</f>
        <v>#N/A</v>
      </c>
      <c r="I530" s="141"/>
    </row>
    <row r="531" spans="1:9">
      <c r="A531" s="143" t="s">
        <v>571</v>
      </c>
      <c r="B531" s="140">
        <v>528</v>
      </c>
      <c r="C531" s="24">
        <v>528</v>
      </c>
      <c r="D531" s="31" t="s">
        <v>571</v>
      </c>
      <c r="E531" s="141">
        <f t="shared" si="16"/>
        <v>528</v>
      </c>
      <c r="F531" s="147">
        <f t="shared" si="17"/>
        <v>0</v>
      </c>
      <c r="G531" s="29"/>
      <c r="H531" s="27" t="e">
        <f>VLOOKUP(D531,offer数据基础表!A:D,4,0)</f>
        <v>#N/A</v>
      </c>
      <c r="I531" s="141"/>
    </row>
    <row r="532" spans="1:9">
      <c r="A532" s="143" t="s">
        <v>572</v>
      </c>
      <c r="B532" s="140">
        <v>529</v>
      </c>
      <c r="C532" s="24">
        <v>529</v>
      </c>
      <c r="D532" s="31" t="s">
        <v>572</v>
      </c>
      <c r="E532" s="141">
        <f t="shared" si="16"/>
        <v>529</v>
      </c>
      <c r="F532" s="147">
        <f t="shared" si="17"/>
        <v>0</v>
      </c>
      <c r="G532" s="29"/>
      <c r="H532" s="27" t="e">
        <f>VLOOKUP(D532,offer数据基础表!A:D,4,0)</f>
        <v>#N/A</v>
      </c>
      <c r="I532" s="141"/>
    </row>
    <row r="533" spans="1:9">
      <c r="A533" s="143" t="s">
        <v>573</v>
      </c>
      <c r="B533" s="140">
        <v>530</v>
      </c>
      <c r="C533" s="24">
        <v>530</v>
      </c>
      <c r="D533" s="31" t="s">
        <v>573</v>
      </c>
      <c r="E533" s="141">
        <f t="shared" si="16"/>
        <v>530</v>
      </c>
      <c r="F533" s="147">
        <f t="shared" si="17"/>
        <v>0</v>
      </c>
      <c r="G533" s="29"/>
      <c r="H533" s="27" t="e">
        <f>VLOOKUP(D533,offer数据基础表!A:D,4,0)</f>
        <v>#N/A</v>
      </c>
      <c r="I533" s="141"/>
    </row>
    <row r="534" spans="1:9">
      <c r="A534" s="143" t="s">
        <v>574</v>
      </c>
      <c r="B534" s="140">
        <v>531</v>
      </c>
      <c r="C534" s="24">
        <v>531</v>
      </c>
      <c r="D534" s="31" t="s">
        <v>574</v>
      </c>
      <c r="E534" s="141">
        <f t="shared" si="16"/>
        <v>531</v>
      </c>
      <c r="F534" s="147">
        <f t="shared" si="17"/>
        <v>0</v>
      </c>
      <c r="G534" s="29"/>
      <c r="H534" s="27" t="e">
        <f>VLOOKUP(D534,offer数据基础表!A:D,4,0)</f>
        <v>#N/A</v>
      </c>
      <c r="I534" s="141"/>
    </row>
    <row r="535" spans="1:9">
      <c r="A535" s="143" t="s">
        <v>575</v>
      </c>
      <c r="B535" s="140">
        <v>532</v>
      </c>
      <c r="C535" s="24">
        <v>532</v>
      </c>
      <c r="D535" s="31" t="s">
        <v>575</v>
      </c>
      <c r="E535" s="141">
        <f t="shared" si="16"/>
        <v>532</v>
      </c>
      <c r="F535" s="147">
        <f t="shared" si="17"/>
        <v>0</v>
      </c>
      <c r="G535" s="29"/>
      <c r="H535" s="27" t="e">
        <f>VLOOKUP(D535,offer数据基础表!A:D,4,0)</f>
        <v>#N/A</v>
      </c>
      <c r="I535" s="141"/>
    </row>
    <row r="536" spans="1:9">
      <c r="A536" s="143" t="s">
        <v>576</v>
      </c>
      <c r="B536" s="140">
        <v>533</v>
      </c>
      <c r="C536" s="24">
        <v>533</v>
      </c>
      <c r="D536" s="31" t="s">
        <v>576</v>
      </c>
      <c r="E536" s="141">
        <f t="shared" si="16"/>
        <v>533</v>
      </c>
      <c r="F536" s="147">
        <f t="shared" si="17"/>
        <v>0</v>
      </c>
      <c r="G536" s="29"/>
      <c r="H536" s="27" t="e">
        <f>VLOOKUP(D536,offer数据基础表!A:D,4,0)</f>
        <v>#N/A</v>
      </c>
      <c r="I536" s="141"/>
    </row>
    <row r="537" spans="1:9">
      <c r="A537" s="143" t="s">
        <v>577</v>
      </c>
      <c r="B537" s="140">
        <v>534</v>
      </c>
      <c r="C537" s="24">
        <v>534</v>
      </c>
      <c r="D537" s="31" t="s">
        <v>577</v>
      </c>
      <c r="E537" s="141">
        <f t="shared" si="16"/>
        <v>534</v>
      </c>
      <c r="F537" s="147">
        <f t="shared" si="17"/>
        <v>0</v>
      </c>
      <c r="G537" s="29"/>
      <c r="H537" s="27" t="e">
        <f>VLOOKUP(D537,offer数据基础表!A:D,4,0)</f>
        <v>#N/A</v>
      </c>
      <c r="I537" s="141"/>
    </row>
    <row r="538" spans="1:9">
      <c r="A538" s="143" t="s">
        <v>578</v>
      </c>
      <c r="B538" s="140">
        <v>535</v>
      </c>
      <c r="C538" s="24">
        <v>535</v>
      </c>
      <c r="D538" s="31" t="s">
        <v>578</v>
      </c>
      <c r="E538" s="141">
        <f t="shared" si="16"/>
        <v>535</v>
      </c>
      <c r="F538" s="147">
        <f t="shared" si="17"/>
        <v>0</v>
      </c>
      <c r="G538" s="29"/>
      <c r="H538" s="27" t="e">
        <f>VLOOKUP(D538,offer数据基础表!A:D,4,0)</f>
        <v>#N/A</v>
      </c>
      <c r="I538" s="141"/>
    </row>
    <row r="539" spans="1:9">
      <c r="A539" s="143" t="s">
        <v>579</v>
      </c>
      <c r="B539" s="140">
        <v>536</v>
      </c>
      <c r="C539" s="24">
        <v>536</v>
      </c>
      <c r="D539" s="31" t="s">
        <v>579</v>
      </c>
      <c r="E539" s="141">
        <f t="shared" si="16"/>
        <v>536</v>
      </c>
      <c r="F539" s="147">
        <f t="shared" si="17"/>
        <v>0</v>
      </c>
      <c r="G539" s="29"/>
      <c r="H539" s="27" t="e">
        <f>VLOOKUP(D539,offer数据基础表!A:D,4,0)</f>
        <v>#N/A</v>
      </c>
      <c r="I539" s="141"/>
    </row>
    <row r="540" spans="1:9">
      <c r="A540" s="143" t="s">
        <v>580</v>
      </c>
      <c r="B540" s="140">
        <v>537</v>
      </c>
      <c r="C540" s="24">
        <v>537</v>
      </c>
      <c r="D540" s="31" t="s">
        <v>580</v>
      </c>
      <c r="E540" s="141">
        <f t="shared" si="16"/>
        <v>537</v>
      </c>
      <c r="F540" s="147">
        <f t="shared" si="17"/>
        <v>0</v>
      </c>
      <c r="G540" s="29"/>
      <c r="H540" s="27" t="e">
        <f>VLOOKUP(D540,offer数据基础表!A:D,4,0)</f>
        <v>#N/A</v>
      </c>
      <c r="I540" s="141"/>
    </row>
    <row r="541" spans="1:9">
      <c r="A541" s="143" t="s">
        <v>581</v>
      </c>
      <c r="B541" s="140">
        <v>538</v>
      </c>
      <c r="C541" s="24">
        <v>538</v>
      </c>
      <c r="D541" s="31" t="s">
        <v>581</v>
      </c>
      <c r="E541" s="141">
        <f t="shared" si="16"/>
        <v>538</v>
      </c>
      <c r="F541" s="147">
        <f t="shared" si="17"/>
        <v>0</v>
      </c>
      <c r="G541" s="29"/>
      <c r="H541" s="27" t="e">
        <f>VLOOKUP(D541,offer数据基础表!A:D,4,0)</f>
        <v>#N/A</v>
      </c>
      <c r="I541" s="141"/>
    </row>
    <row r="542" spans="1:9">
      <c r="A542" s="143" t="s">
        <v>582</v>
      </c>
      <c r="B542" s="140">
        <v>539</v>
      </c>
      <c r="C542" s="24">
        <v>539</v>
      </c>
      <c r="D542" s="31" t="s">
        <v>582</v>
      </c>
      <c r="E542" s="141">
        <f t="shared" si="16"/>
        <v>539</v>
      </c>
      <c r="F542" s="147">
        <f t="shared" si="17"/>
        <v>0</v>
      </c>
      <c r="G542" s="29"/>
      <c r="H542" s="27" t="e">
        <f>VLOOKUP(D542,offer数据基础表!A:D,4,0)</f>
        <v>#N/A</v>
      </c>
      <c r="I542" s="141"/>
    </row>
    <row r="543" spans="1:9">
      <c r="A543" s="143" t="s">
        <v>583</v>
      </c>
      <c r="B543" s="140">
        <v>540</v>
      </c>
      <c r="C543" s="24">
        <v>540</v>
      </c>
      <c r="D543" s="31" t="s">
        <v>583</v>
      </c>
      <c r="E543" s="141">
        <f t="shared" si="16"/>
        <v>540</v>
      </c>
      <c r="F543" s="147">
        <f t="shared" si="17"/>
        <v>0</v>
      </c>
      <c r="G543" s="29"/>
      <c r="H543" s="27" t="e">
        <f>VLOOKUP(D543,offer数据基础表!A:D,4,0)</f>
        <v>#N/A</v>
      </c>
      <c r="I543" s="141"/>
    </row>
    <row r="544" spans="1:9">
      <c r="A544" s="143" t="s">
        <v>584</v>
      </c>
      <c r="B544" s="140">
        <v>541</v>
      </c>
      <c r="C544" s="24">
        <v>541</v>
      </c>
      <c r="D544" s="31" t="s">
        <v>584</v>
      </c>
      <c r="E544" s="141">
        <f t="shared" si="16"/>
        <v>541</v>
      </c>
      <c r="F544" s="147">
        <f t="shared" si="17"/>
        <v>0</v>
      </c>
      <c r="G544" s="29"/>
      <c r="H544" s="27" t="e">
        <f>VLOOKUP(D544,offer数据基础表!A:D,4,0)</f>
        <v>#N/A</v>
      </c>
      <c r="I544" s="141"/>
    </row>
    <row r="545" spans="1:9">
      <c r="A545" s="143" t="s">
        <v>585</v>
      </c>
      <c r="B545" s="140">
        <v>542</v>
      </c>
      <c r="C545" s="24">
        <v>542</v>
      </c>
      <c r="D545" s="31" t="s">
        <v>585</v>
      </c>
      <c r="E545" s="141">
        <f t="shared" si="16"/>
        <v>542</v>
      </c>
      <c r="F545" s="147">
        <f t="shared" si="17"/>
        <v>0</v>
      </c>
      <c r="G545" s="29"/>
      <c r="H545" s="27" t="e">
        <f>VLOOKUP(D545,offer数据基础表!A:D,4,0)</f>
        <v>#N/A</v>
      </c>
      <c r="I545" s="141"/>
    </row>
    <row r="546" spans="1:9">
      <c r="A546" s="143" t="s">
        <v>586</v>
      </c>
      <c r="B546" s="140">
        <v>543</v>
      </c>
      <c r="C546" s="24">
        <v>543</v>
      </c>
      <c r="D546" s="31" t="s">
        <v>586</v>
      </c>
      <c r="E546" s="141">
        <f t="shared" si="16"/>
        <v>543</v>
      </c>
      <c r="F546" s="147">
        <f t="shared" si="17"/>
        <v>0</v>
      </c>
      <c r="G546" s="29"/>
      <c r="H546" s="27" t="e">
        <f>VLOOKUP(D546,offer数据基础表!A:D,4,0)</f>
        <v>#N/A</v>
      </c>
      <c r="I546" s="141"/>
    </row>
    <row r="547" spans="1:9">
      <c r="A547" s="143" t="s">
        <v>587</v>
      </c>
      <c r="B547" s="140">
        <v>544</v>
      </c>
      <c r="C547" s="24">
        <v>544</v>
      </c>
      <c r="D547" s="31" t="s">
        <v>587</v>
      </c>
      <c r="E547" s="141">
        <f t="shared" si="16"/>
        <v>544</v>
      </c>
      <c r="F547" s="147">
        <f t="shared" si="17"/>
        <v>0</v>
      </c>
      <c r="G547" s="29"/>
      <c r="H547" s="27" t="e">
        <f>VLOOKUP(D547,offer数据基础表!A:D,4,0)</f>
        <v>#N/A</v>
      </c>
      <c r="I547" s="141"/>
    </row>
    <row r="548" spans="1:9">
      <c r="A548" s="143" t="s">
        <v>588</v>
      </c>
      <c r="B548" s="140">
        <v>545</v>
      </c>
      <c r="C548" s="24">
        <v>545</v>
      </c>
      <c r="D548" s="31" t="s">
        <v>588</v>
      </c>
      <c r="E548" s="141">
        <f t="shared" si="16"/>
        <v>545</v>
      </c>
      <c r="F548" s="147">
        <f t="shared" si="17"/>
        <v>0</v>
      </c>
      <c r="G548" s="29"/>
      <c r="H548" s="27" t="e">
        <f>VLOOKUP(D548,offer数据基础表!A:D,4,0)</f>
        <v>#N/A</v>
      </c>
      <c r="I548" s="141"/>
    </row>
    <row r="549" spans="1:9">
      <c r="A549" s="143" t="s">
        <v>589</v>
      </c>
      <c r="B549" s="140">
        <v>546</v>
      </c>
      <c r="C549" s="24">
        <v>546</v>
      </c>
      <c r="D549" s="31" t="s">
        <v>589</v>
      </c>
      <c r="E549" s="141">
        <f t="shared" si="16"/>
        <v>546</v>
      </c>
      <c r="F549" s="147">
        <f t="shared" si="17"/>
        <v>0</v>
      </c>
      <c r="G549" s="29"/>
      <c r="H549" s="27" t="e">
        <f>VLOOKUP(D549,offer数据基础表!A:D,4,0)</f>
        <v>#N/A</v>
      </c>
      <c r="I549" s="141"/>
    </row>
    <row r="550" spans="1:9">
      <c r="A550" s="143" t="s">
        <v>590</v>
      </c>
      <c r="B550" s="140">
        <v>547</v>
      </c>
      <c r="C550" s="24">
        <v>547</v>
      </c>
      <c r="D550" s="31" t="s">
        <v>590</v>
      </c>
      <c r="E550" s="141">
        <f t="shared" si="16"/>
        <v>547</v>
      </c>
      <c r="F550" s="147">
        <f t="shared" si="17"/>
        <v>0</v>
      </c>
      <c r="G550" s="29"/>
      <c r="H550" s="27" t="e">
        <f>VLOOKUP(D550,offer数据基础表!A:D,4,0)</f>
        <v>#N/A</v>
      </c>
      <c r="I550" s="141"/>
    </row>
    <row r="551" spans="1:9">
      <c r="A551" s="143" t="s">
        <v>591</v>
      </c>
      <c r="B551" s="140">
        <v>548</v>
      </c>
      <c r="C551" s="24">
        <v>548</v>
      </c>
      <c r="D551" s="31" t="s">
        <v>591</v>
      </c>
      <c r="E551" s="141">
        <f t="shared" si="16"/>
        <v>548</v>
      </c>
      <c r="F551" s="147">
        <f t="shared" si="17"/>
        <v>0</v>
      </c>
      <c r="G551" s="29"/>
      <c r="H551" s="27" t="e">
        <f>VLOOKUP(D551,offer数据基础表!A:D,4,0)</f>
        <v>#N/A</v>
      </c>
      <c r="I551" s="141"/>
    </row>
    <row r="552" spans="1:9">
      <c r="A552" s="143" t="s">
        <v>592</v>
      </c>
      <c r="B552" s="140">
        <v>549</v>
      </c>
      <c r="C552" s="24">
        <v>549</v>
      </c>
      <c r="D552" s="31" t="s">
        <v>592</v>
      </c>
      <c r="E552" s="141">
        <f t="shared" si="16"/>
        <v>549</v>
      </c>
      <c r="F552" s="147">
        <f t="shared" si="17"/>
        <v>0</v>
      </c>
      <c r="G552" s="29"/>
      <c r="H552" s="27" t="e">
        <f>VLOOKUP(D552,offer数据基础表!A:D,4,0)</f>
        <v>#N/A</v>
      </c>
      <c r="I552" s="141"/>
    </row>
    <row r="553" spans="1:9">
      <c r="A553" s="143" t="s">
        <v>593</v>
      </c>
      <c r="B553" s="140">
        <v>550</v>
      </c>
      <c r="C553" s="24">
        <v>550</v>
      </c>
      <c r="D553" s="31" t="s">
        <v>593</v>
      </c>
      <c r="E553" s="141">
        <f t="shared" si="16"/>
        <v>550</v>
      </c>
      <c r="F553" s="147">
        <f t="shared" si="17"/>
        <v>0</v>
      </c>
      <c r="G553" s="29"/>
      <c r="H553" s="27" t="e">
        <f>VLOOKUP(D553,offer数据基础表!A:D,4,0)</f>
        <v>#N/A</v>
      </c>
      <c r="I553" s="141"/>
    </row>
    <row r="554" spans="1:9">
      <c r="A554" s="143" t="s">
        <v>594</v>
      </c>
      <c r="B554" s="140">
        <v>551</v>
      </c>
      <c r="C554" s="24">
        <v>551</v>
      </c>
      <c r="D554" s="31" t="s">
        <v>594</v>
      </c>
      <c r="E554" s="141">
        <f t="shared" si="16"/>
        <v>551</v>
      </c>
      <c r="F554" s="147">
        <f t="shared" si="17"/>
        <v>0</v>
      </c>
      <c r="G554" s="29"/>
      <c r="H554" s="27" t="e">
        <f>VLOOKUP(D554,offer数据基础表!A:D,4,0)</f>
        <v>#N/A</v>
      </c>
      <c r="I554" s="141"/>
    </row>
    <row r="555" spans="1:9">
      <c r="A555" s="143" t="s">
        <v>595</v>
      </c>
      <c r="B555" s="140">
        <v>552</v>
      </c>
      <c r="C555" s="24">
        <v>552</v>
      </c>
      <c r="D555" s="31" t="s">
        <v>595</v>
      </c>
      <c r="E555" s="141">
        <f t="shared" si="16"/>
        <v>552</v>
      </c>
      <c r="F555" s="147">
        <f t="shared" si="17"/>
        <v>0</v>
      </c>
      <c r="G555" s="29"/>
      <c r="H555" s="27" t="e">
        <f>VLOOKUP(D555,offer数据基础表!A:D,4,0)</f>
        <v>#N/A</v>
      </c>
      <c r="I555" s="141"/>
    </row>
    <row r="556" spans="1:9">
      <c r="A556" s="143" t="s">
        <v>596</v>
      </c>
      <c r="B556" s="140">
        <v>553</v>
      </c>
      <c r="C556" s="24">
        <v>553</v>
      </c>
      <c r="D556" s="31" t="s">
        <v>596</v>
      </c>
      <c r="E556" s="141">
        <f t="shared" si="16"/>
        <v>553</v>
      </c>
      <c r="F556" s="147">
        <f t="shared" si="17"/>
        <v>0</v>
      </c>
      <c r="G556" s="29"/>
      <c r="H556" s="27" t="e">
        <f>VLOOKUP(D556,offer数据基础表!A:D,4,0)</f>
        <v>#N/A</v>
      </c>
      <c r="I556" s="141"/>
    </row>
    <row r="557" spans="1:9">
      <c r="A557" s="143" t="s">
        <v>597</v>
      </c>
      <c r="B557" s="140">
        <v>554</v>
      </c>
      <c r="C557" s="24">
        <v>554</v>
      </c>
      <c r="D557" s="31" t="s">
        <v>597</v>
      </c>
      <c r="E557" s="141">
        <f t="shared" si="16"/>
        <v>554</v>
      </c>
      <c r="F557" s="147">
        <f t="shared" si="17"/>
        <v>0</v>
      </c>
      <c r="G557" s="29"/>
      <c r="H557" s="27" t="e">
        <f>VLOOKUP(D557,offer数据基础表!A:D,4,0)</f>
        <v>#N/A</v>
      </c>
      <c r="I557" s="141"/>
    </row>
    <row r="558" spans="1:9">
      <c r="A558" s="143" t="s">
        <v>598</v>
      </c>
      <c r="B558" s="140">
        <v>555</v>
      </c>
      <c r="C558" s="24">
        <v>555</v>
      </c>
      <c r="D558" s="31" t="s">
        <v>598</v>
      </c>
      <c r="E558" s="141">
        <f t="shared" si="16"/>
        <v>555</v>
      </c>
      <c r="F558" s="147">
        <f t="shared" si="17"/>
        <v>0</v>
      </c>
      <c r="G558" s="29"/>
      <c r="H558" s="27" t="e">
        <f>VLOOKUP(D558,offer数据基础表!A:D,4,0)</f>
        <v>#N/A</v>
      </c>
      <c r="I558" s="141"/>
    </row>
    <row r="559" spans="1:9">
      <c r="A559" s="143" t="s">
        <v>599</v>
      </c>
      <c r="B559" s="140">
        <v>556</v>
      </c>
      <c r="C559" s="24">
        <v>556</v>
      </c>
      <c r="D559" s="31" t="s">
        <v>599</v>
      </c>
      <c r="E559" s="141">
        <f t="shared" si="16"/>
        <v>556</v>
      </c>
      <c r="F559" s="147">
        <f t="shared" si="17"/>
        <v>0</v>
      </c>
      <c r="G559" s="29"/>
      <c r="H559" s="27" t="e">
        <f>VLOOKUP(D559,offer数据基础表!A:D,4,0)</f>
        <v>#N/A</v>
      </c>
      <c r="I559" s="141"/>
    </row>
    <row r="560" spans="1:9">
      <c r="A560" s="143" t="s">
        <v>600</v>
      </c>
      <c r="B560" s="140">
        <v>557</v>
      </c>
      <c r="C560" s="24">
        <v>557</v>
      </c>
      <c r="D560" s="31" t="s">
        <v>600</v>
      </c>
      <c r="E560" s="141">
        <f t="shared" si="16"/>
        <v>557</v>
      </c>
      <c r="F560" s="147">
        <f t="shared" si="17"/>
        <v>0</v>
      </c>
      <c r="G560" s="29"/>
      <c r="H560" s="27" t="e">
        <f>VLOOKUP(D560,offer数据基础表!A:D,4,0)</f>
        <v>#N/A</v>
      </c>
      <c r="I560" s="141"/>
    </row>
    <row r="561" spans="1:9">
      <c r="A561" s="143" t="s">
        <v>601</v>
      </c>
      <c r="B561" s="140">
        <v>558</v>
      </c>
      <c r="C561" s="24">
        <v>558</v>
      </c>
      <c r="D561" s="31" t="s">
        <v>601</v>
      </c>
      <c r="E561" s="141">
        <f t="shared" si="16"/>
        <v>558</v>
      </c>
      <c r="F561" s="147">
        <f t="shared" si="17"/>
        <v>0</v>
      </c>
      <c r="G561" s="29"/>
      <c r="H561" s="27" t="e">
        <f>VLOOKUP(D561,offer数据基础表!A:D,4,0)</f>
        <v>#N/A</v>
      </c>
      <c r="I561" s="141"/>
    </row>
    <row r="562" spans="1:9">
      <c r="A562" s="143" t="s">
        <v>602</v>
      </c>
      <c r="B562" s="140">
        <v>559</v>
      </c>
      <c r="C562" s="24">
        <v>559</v>
      </c>
      <c r="D562" s="31" t="s">
        <v>602</v>
      </c>
      <c r="E562" s="141">
        <f t="shared" si="16"/>
        <v>559</v>
      </c>
      <c r="F562" s="147">
        <f t="shared" si="17"/>
        <v>0</v>
      </c>
      <c r="G562" s="29"/>
      <c r="H562" s="27" t="e">
        <f>VLOOKUP(D562,offer数据基础表!A:D,4,0)</f>
        <v>#N/A</v>
      </c>
      <c r="I562" s="141"/>
    </row>
    <row r="563" spans="1:9">
      <c r="A563" s="143" t="s">
        <v>603</v>
      </c>
      <c r="B563" s="140">
        <v>560</v>
      </c>
      <c r="C563" s="24">
        <v>560</v>
      </c>
      <c r="D563" s="31" t="s">
        <v>603</v>
      </c>
      <c r="E563" s="141">
        <f t="shared" si="16"/>
        <v>560</v>
      </c>
      <c r="F563" s="147">
        <f t="shared" si="17"/>
        <v>0</v>
      </c>
      <c r="G563" s="29"/>
      <c r="H563" s="27" t="e">
        <f>VLOOKUP(D563,offer数据基础表!A:D,4,0)</f>
        <v>#N/A</v>
      </c>
      <c r="I563" s="141"/>
    </row>
    <row r="564" spans="1:9">
      <c r="A564" s="143" t="s">
        <v>604</v>
      </c>
      <c r="B564" s="140">
        <v>561</v>
      </c>
      <c r="C564" s="24">
        <v>561</v>
      </c>
      <c r="D564" s="31" t="s">
        <v>604</v>
      </c>
      <c r="E564" s="141">
        <f t="shared" si="16"/>
        <v>561</v>
      </c>
      <c r="F564" s="147">
        <f t="shared" si="17"/>
        <v>0</v>
      </c>
      <c r="G564" s="29"/>
      <c r="H564" s="27" t="e">
        <f>VLOOKUP(D564,offer数据基础表!A:D,4,0)</f>
        <v>#N/A</v>
      </c>
      <c r="I564" s="141"/>
    </row>
    <row r="565" spans="1:9">
      <c r="A565" s="143" t="s">
        <v>605</v>
      </c>
      <c r="B565" s="140">
        <v>562</v>
      </c>
      <c r="C565" s="24">
        <v>562</v>
      </c>
      <c r="D565" s="31" t="s">
        <v>605</v>
      </c>
      <c r="E565" s="141">
        <f t="shared" si="16"/>
        <v>562</v>
      </c>
      <c r="F565" s="147">
        <f t="shared" si="17"/>
        <v>0</v>
      </c>
      <c r="G565" s="29"/>
      <c r="H565" s="27" t="e">
        <f>VLOOKUP(D565,offer数据基础表!A:D,4,0)</f>
        <v>#N/A</v>
      </c>
      <c r="I565" s="141"/>
    </row>
    <row r="566" spans="1:9">
      <c r="A566" s="143" t="s">
        <v>606</v>
      </c>
      <c r="B566" s="140">
        <v>563</v>
      </c>
      <c r="C566" s="24">
        <v>563</v>
      </c>
      <c r="D566" s="31" t="s">
        <v>606</v>
      </c>
      <c r="E566" s="141">
        <f t="shared" si="16"/>
        <v>563</v>
      </c>
      <c r="F566" s="147">
        <f t="shared" si="17"/>
        <v>0</v>
      </c>
      <c r="G566" s="29"/>
      <c r="H566" s="27" t="e">
        <f>VLOOKUP(D566,offer数据基础表!A:D,4,0)</f>
        <v>#N/A</v>
      </c>
      <c r="I566" s="141"/>
    </row>
    <row r="567" spans="1:9">
      <c r="A567" s="143" t="s">
        <v>607</v>
      </c>
      <c r="B567" s="140">
        <v>564</v>
      </c>
      <c r="C567" s="24">
        <v>564</v>
      </c>
      <c r="D567" s="31" t="s">
        <v>607</v>
      </c>
      <c r="E567" s="141">
        <f t="shared" si="16"/>
        <v>564</v>
      </c>
      <c r="F567" s="147">
        <f t="shared" si="17"/>
        <v>0</v>
      </c>
      <c r="G567" s="29"/>
      <c r="H567" s="27" t="e">
        <f>VLOOKUP(D567,offer数据基础表!A:D,4,0)</f>
        <v>#N/A</v>
      </c>
      <c r="I567" s="141"/>
    </row>
    <row r="568" spans="1:9">
      <c r="A568" s="143" t="s">
        <v>608</v>
      </c>
      <c r="B568" s="140">
        <v>565</v>
      </c>
      <c r="C568" s="24">
        <v>565</v>
      </c>
      <c r="D568" s="31" t="s">
        <v>608</v>
      </c>
      <c r="E568" s="141">
        <f t="shared" si="16"/>
        <v>565</v>
      </c>
      <c r="F568" s="147">
        <f t="shared" si="17"/>
        <v>0</v>
      </c>
      <c r="G568" s="29"/>
      <c r="H568" s="27" t="e">
        <f>VLOOKUP(D568,offer数据基础表!A:D,4,0)</f>
        <v>#N/A</v>
      </c>
      <c r="I568" s="141"/>
    </row>
    <row r="569" spans="1:9">
      <c r="A569" s="143" t="s">
        <v>609</v>
      </c>
      <c r="B569" s="140">
        <v>566</v>
      </c>
      <c r="C569" s="24">
        <v>566</v>
      </c>
      <c r="D569" s="31" t="s">
        <v>609</v>
      </c>
      <c r="E569" s="141">
        <f t="shared" si="16"/>
        <v>566</v>
      </c>
      <c r="F569" s="147">
        <f t="shared" si="17"/>
        <v>0</v>
      </c>
      <c r="G569" s="29"/>
      <c r="H569" s="27" t="e">
        <f>VLOOKUP(D569,offer数据基础表!A:D,4,0)</f>
        <v>#N/A</v>
      </c>
      <c r="I569" s="141"/>
    </row>
    <row r="570" spans="1:9">
      <c r="A570" s="143" t="s">
        <v>610</v>
      </c>
      <c r="B570" s="140">
        <v>567</v>
      </c>
      <c r="C570" s="24">
        <v>567</v>
      </c>
      <c r="D570" s="31" t="s">
        <v>610</v>
      </c>
      <c r="E570" s="141">
        <f t="shared" si="16"/>
        <v>567</v>
      </c>
      <c r="F570" s="147">
        <f t="shared" si="17"/>
        <v>0</v>
      </c>
      <c r="G570" s="29"/>
      <c r="H570" s="27" t="e">
        <f>VLOOKUP(D570,offer数据基础表!A:D,4,0)</f>
        <v>#N/A</v>
      </c>
      <c r="I570" s="141"/>
    </row>
    <row r="571" spans="1:9">
      <c r="A571" s="143" t="s">
        <v>611</v>
      </c>
      <c r="B571" s="140">
        <v>568</v>
      </c>
      <c r="C571" s="24">
        <v>568</v>
      </c>
      <c r="D571" s="31" t="s">
        <v>611</v>
      </c>
      <c r="E571" s="141">
        <f t="shared" si="16"/>
        <v>568</v>
      </c>
      <c r="F571" s="147">
        <f t="shared" si="17"/>
        <v>0</v>
      </c>
      <c r="G571" s="29"/>
      <c r="H571" s="27" t="e">
        <f>VLOOKUP(D571,offer数据基础表!A:D,4,0)</f>
        <v>#N/A</v>
      </c>
      <c r="I571" s="141"/>
    </row>
    <row r="572" spans="1:9">
      <c r="A572" s="143" t="s">
        <v>612</v>
      </c>
      <c r="B572" s="140">
        <v>569</v>
      </c>
      <c r="C572" s="24">
        <v>569</v>
      </c>
      <c r="D572" s="31" t="s">
        <v>612</v>
      </c>
      <c r="E572" s="141">
        <f t="shared" si="16"/>
        <v>569</v>
      </c>
      <c r="F572" s="147">
        <f t="shared" si="17"/>
        <v>0</v>
      </c>
      <c r="G572" s="29"/>
      <c r="H572" s="27" t="e">
        <f>VLOOKUP(D572,offer数据基础表!A:D,4,0)</f>
        <v>#N/A</v>
      </c>
      <c r="I572" s="141"/>
    </row>
    <row r="573" spans="1:9">
      <c r="A573" s="143" t="s">
        <v>613</v>
      </c>
      <c r="B573" s="140">
        <v>570</v>
      </c>
      <c r="C573" s="24">
        <v>570</v>
      </c>
      <c r="D573" s="31" t="s">
        <v>613</v>
      </c>
      <c r="E573" s="141">
        <f t="shared" si="16"/>
        <v>570</v>
      </c>
      <c r="F573" s="147">
        <f t="shared" si="17"/>
        <v>0</v>
      </c>
      <c r="G573" s="29"/>
      <c r="H573" s="27" t="e">
        <f>VLOOKUP(D573,offer数据基础表!A:D,4,0)</f>
        <v>#N/A</v>
      </c>
      <c r="I573" s="141"/>
    </row>
    <row r="574" spans="1:9">
      <c r="A574" s="143" t="s">
        <v>614</v>
      </c>
      <c r="B574" s="140">
        <v>571</v>
      </c>
      <c r="C574" s="24">
        <v>571</v>
      </c>
      <c r="D574" s="31" t="s">
        <v>614</v>
      </c>
      <c r="E574" s="141">
        <f t="shared" si="16"/>
        <v>571</v>
      </c>
      <c r="F574" s="147">
        <f t="shared" si="17"/>
        <v>0</v>
      </c>
      <c r="G574" s="29"/>
      <c r="H574" s="27" t="e">
        <f>VLOOKUP(D574,offer数据基础表!A:D,4,0)</f>
        <v>#N/A</v>
      </c>
      <c r="I574" s="141"/>
    </row>
    <row r="575" ht="16.5" spans="1:9">
      <c r="A575" s="143" t="s">
        <v>615</v>
      </c>
      <c r="B575" s="140">
        <v>572</v>
      </c>
      <c r="C575" s="24">
        <v>572</v>
      </c>
      <c r="D575" s="31" t="s">
        <v>615</v>
      </c>
      <c r="E575" s="141">
        <f t="shared" si="16"/>
        <v>572</v>
      </c>
      <c r="F575" s="147">
        <f t="shared" si="17"/>
        <v>0</v>
      </c>
      <c r="G575" s="29"/>
      <c r="H575" s="27" t="e">
        <f>VLOOKUP(D575,offer数据基础表!A:D,4,0)</f>
        <v>#N/A</v>
      </c>
      <c r="I575" s="141"/>
    </row>
    <row r="576" spans="1:9">
      <c r="A576" s="143" t="s">
        <v>616</v>
      </c>
      <c r="B576" s="140">
        <v>573</v>
      </c>
      <c r="C576" s="24">
        <v>573</v>
      </c>
      <c r="D576" s="31" t="s">
        <v>616</v>
      </c>
      <c r="E576" s="141">
        <f t="shared" si="16"/>
        <v>573</v>
      </c>
      <c r="F576" s="147">
        <f t="shared" si="17"/>
        <v>0</v>
      </c>
      <c r="G576" s="29"/>
      <c r="H576" s="27" t="e">
        <f>VLOOKUP(D576,offer数据基础表!A:D,4,0)</f>
        <v>#N/A</v>
      </c>
      <c r="I576" s="141"/>
    </row>
    <row r="577" spans="1:9">
      <c r="A577" s="143" t="s">
        <v>617</v>
      </c>
      <c r="B577" s="140">
        <v>574</v>
      </c>
      <c r="C577" s="24">
        <v>574</v>
      </c>
      <c r="D577" s="31" t="s">
        <v>617</v>
      </c>
      <c r="E577" s="141">
        <f t="shared" si="16"/>
        <v>574</v>
      </c>
      <c r="F577" s="147">
        <f t="shared" si="17"/>
        <v>0</v>
      </c>
      <c r="G577" s="29"/>
      <c r="H577" s="27" t="e">
        <f>VLOOKUP(D577,offer数据基础表!A:D,4,0)</f>
        <v>#N/A</v>
      </c>
      <c r="I577" s="141"/>
    </row>
    <row r="578" spans="1:9">
      <c r="A578" s="143" t="s">
        <v>618</v>
      </c>
      <c r="B578" s="140">
        <v>575</v>
      </c>
      <c r="C578" s="24">
        <v>575</v>
      </c>
      <c r="D578" s="31" t="s">
        <v>618</v>
      </c>
      <c r="E578" s="141">
        <f t="shared" si="16"/>
        <v>575</v>
      </c>
      <c r="F578" s="147">
        <f t="shared" si="17"/>
        <v>0</v>
      </c>
      <c r="G578" s="29"/>
      <c r="H578" s="27" t="e">
        <f>VLOOKUP(D578,offer数据基础表!A:D,4,0)</f>
        <v>#N/A</v>
      </c>
      <c r="I578" s="141"/>
    </row>
    <row r="579" spans="1:9">
      <c r="A579" s="143" t="s">
        <v>619</v>
      </c>
      <c r="B579" s="140">
        <v>576</v>
      </c>
      <c r="C579" s="24">
        <v>576</v>
      </c>
      <c r="D579" s="31" t="s">
        <v>619</v>
      </c>
      <c r="E579" s="141">
        <f t="shared" si="16"/>
        <v>576</v>
      </c>
      <c r="F579" s="147">
        <f t="shared" si="17"/>
        <v>0</v>
      </c>
      <c r="G579" s="29"/>
      <c r="H579" s="27" t="e">
        <f>VLOOKUP(D579,offer数据基础表!A:D,4,0)</f>
        <v>#N/A</v>
      </c>
      <c r="I579" s="141"/>
    </row>
    <row r="580" spans="1:9">
      <c r="A580" s="143" t="s">
        <v>620</v>
      </c>
      <c r="B580" s="140">
        <v>577</v>
      </c>
      <c r="C580" s="24">
        <v>577</v>
      </c>
      <c r="D580" s="31" t="s">
        <v>620</v>
      </c>
      <c r="E580" s="141">
        <f t="shared" si="16"/>
        <v>577</v>
      </c>
      <c r="F580" s="147">
        <f t="shared" si="17"/>
        <v>0</v>
      </c>
      <c r="G580" s="29"/>
      <c r="H580" s="27" t="e">
        <f>VLOOKUP(D580,offer数据基础表!A:D,4,0)</f>
        <v>#N/A</v>
      </c>
      <c r="I580" s="141"/>
    </row>
    <row r="581" spans="1:9">
      <c r="A581" s="143" t="s">
        <v>621</v>
      </c>
      <c r="B581" s="140">
        <v>578</v>
      </c>
      <c r="C581" s="24">
        <v>578</v>
      </c>
      <c r="D581" s="31" t="s">
        <v>621</v>
      </c>
      <c r="E581" s="141">
        <f t="shared" ref="E581:E644" si="18">VLOOKUP(D:D,A:B,2,0)</f>
        <v>578</v>
      </c>
      <c r="F581" s="147">
        <f t="shared" ref="F581:F644" si="19">E581-C581</f>
        <v>0</v>
      </c>
      <c r="G581" s="29"/>
      <c r="H581" s="27" t="e">
        <f>VLOOKUP(D581,offer数据基础表!A:D,4,0)</f>
        <v>#N/A</v>
      </c>
      <c r="I581" s="141"/>
    </row>
    <row r="582" spans="1:9">
      <c r="A582" s="143" t="s">
        <v>622</v>
      </c>
      <c r="B582" s="140">
        <v>579</v>
      </c>
      <c r="C582" s="24">
        <v>579</v>
      </c>
      <c r="D582" s="31" t="s">
        <v>622</v>
      </c>
      <c r="E582" s="141">
        <f t="shared" si="18"/>
        <v>579</v>
      </c>
      <c r="F582" s="147">
        <f t="shared" si="19"/>
        <v>0</v>
      </c>
      <c r="G582" s="29"/>
      <c r="H582" s="27" t="e">
        <f>VLOOKUP(D582,offer数据基础表!A:D,4,0)</f>
        <v>#N/A</v>
      </c>
      <c r="I582" s="141"/>
    </row>
    <row r="583" spans="1:9">
      <c r="A583" s="143" t="s">
        <v>623</v>
      </c>
      <c r="B583" s="140">
        <v>580</v>
      </c>
      <c r="C583" s="24">
        <v>580</v>
      </c>
      <c r="D583" s="31" t="s">
        <v>623</v>
      </c>
      <c r="E583" s="141">
        <f t="shared" si="18"/>
        <v>580</v>
      </c>
      <c r="F583" s="147">
        <f t="shared" si="19"/>
        <v>0</v>
      </c>
      <c r="G583" s="29"/>
      <c r="H583" s="27" t="e">
        <f>VLOOKUP(D583,offer数据基础表!A:D,4,0)</f>
        <v>#N/A</v>
      </c>
      <c r="I583" s="141"/>
    </row>
    <row r="584" spans="1:9">
      <c r="A584" s="143" t="s">
        <v>624</v>
      </c>
      <c r="B584" s="140">
        <v>581</v>
      </c>
      <c r="C584" s="24">
        <v>581</v>
      </c>
      <c r="D584" s="31" t="s">
        <v>624</v>
      </c>
      <c r="E584" s="141">
        <f t="shared" si="18"/>
        <v>581</v>
      </c>
      <c r="F584" s="147">
        <f t="shared" si="19"/>
        <v>0</v>
      </c>
      <c r="G584" s="29"/>
      <c r="H584" s="27" t="e">
        <f>VLOOKUP(D584,offer数据基础表!A:D,4,0)</f>
        <v>#N/A</v>
      </c>
      <c r="I584" s="141"/>
    </row>
    <row r="585" spans="1:9">
      <c r="A585" s="143" t="s">
        <v>625</v>
      </c>
      <c r="B585" s="140">
        <v>582</v>
      </c>
      <c r="C585" s="24">
        <v>582</v>
      </c>
      <c r="D585" s="31" t="s">
        <v>625</v>
      </c>
      <c r="E585" s="141">
        <f t="shared" si="18"/>
        <v>582</v>
      </c>
      <c r="F585" s="147">
        <f t="shared" si="19"/>
        <v>0</v>
      </c>
      <c r="G585" s="29"/>
      <c r="H585" s="27" t="e">
        <f>VLOOKUP(D585,offer数据基础表!A:D,4,0)</f>
        <v>#N/A</v>
      </c>
      <c r="I585" s="141"/>
    </row>
    <row r="586" spans="1:9">
      <c r="A586" s="143" t="s">
        <v>626</v>
      </c>
      <c r="B586" s="140">
        <v>583</v>
      </c>
      <c r="C586" s="24">
        <v>583</v>
      </c>
      <c r="D586" s="31" t="s">
        <v>626</v>
      </c>
      <c r="E586" s="141">
        <f t="shared" si="18"/>
        <v>583</v>
      </c>
      <c r="F586" s="147">
        <f t="shared" si="19"/>
        <v>0</v>
      </c>
      <c r="G586" s="29"/>
      <c r="H586" s="27" t="e">
        <f>VLOOKUP(D586,offer数据基础表!A:D,4,0)</f>
        <v>#N/A</v>
      </c>
      <c r="I586" s="141"/>
    </row>
    <row r="587" spans="1:9">
      <c r="A587" s="143" t="s">
        <v>627</v>
      </c>
      <c r="B587" s="140">
        <v>584</v>
      </c>
      <c r="C587" s="24">
        <v>584</v>
      </c>
      <c r="D587" s="31" t="s">
        <v>627</v>
      </c>
      <c r="E587" s="141">
        <f t="shared" si="18"/>
        <v>584</v>
      </c>
      <c r="F587" s="147">
        <f t="shared" si="19"/>
        <v>0</v>
      </c>
      <c r="G587" s="29"/>
      <c r="H587" s="27" t="e">
        <f>VLOOKUP(D587,offer数据基础表!A:D,4,0)</f>
        <v>#N/A</v>
      </c>
      <c r="I587" s="141"/>
    </row>
    <row r="588" spans="1:9">
      <c r="A588" s="143" t="s">
        <v>628</v>
      </c>
      <c r="B588" s="140">
        <v>585</v>
      </c>
      <c r="C588" s="24">
        <v>585</v>
      </c>
      <c r="D588" s="31" t="s">
        <v>628</v>
      </c>
      <c r="E588" s="141">
        <f t="shared" si="18"/>
        <v>585</v>
      </c>
      <c r="F588" s="147">
        <f t="shared" si="19"/>
        <v>0</v>
      </c>
      <c r="G588" s="29"/>
      <c r="H588" s="27" t="e">
        <f>VLOOKUP(D588,offer数据基础表!A:D,4,0)</f>
        <v>#N/A</v>
      </c>
      <c r="I588" s="141"/>
    </row>
    <row r="589" spans="1:9">
      <c r="A589" s="143" t="s">
        <v>629</v>
      </c>
      <c r="B589" s="140">
        <v>586</v>
      </c>
      <c r="C589" s="24">
        <v>586</v>
      </c>
      <c r="D589" s="31" t="s">
        <v>629</v>
      </c>
      <c r="E589" s="141">
        <f t="shared" si="18"/>
        <v>586</v>
      </c>
      <c r="F589" s="147">
        <f t="shared" si="19"/>
        <v>0</v>
      </c>
      <c r="G589" s="29"/>
      <c r="H589" s="27" t="e">
        <f>VLOOKUP(D589,offer数据基础表!A:D,4,0)</f>
        <v>#N/A</v>
      </c>
      <c r="I589" s="141"/>
    </row>
    <row r="590" ht="16.5" spans="1:9">
      <c r="A590" s="143" t="s">
        <v>630</v>
      </c>
      <c r="B590" s="140">
        <v>587</v>
      </c>
      <c r="C590" s="24">
        <v>587</v>
      </c>
      <c r="D590" s="31" t="s">
        <v>630</v>
      </c>
      <c r="E590" s="141">
        <f t="shared" si="18"/>
        <v>587</v>
      </c>
      <c r="F590" s="147">
        <f t="shared" si="19"/>
        <v>0</v>
      </c>
      <c r="G590" s="29"/>
      <c r="H590" s="27" t="e">
        <f>VLOOKUP(D590,offer数据基础表!A:D,4,0)</f>
        <v>#N/A</v>
      </c>
      <c r="I590" s="141"/>
    </row>
    <row r="591" spans="1:9">
      <c r="A591" s="143" t="s">
        <v>631</v>
      </c>
      <c r="B591" s="140">
        <v>588</v>
      </c>
      <c r="C591" s="24">
        <v>588</v>
      </c>
      <c r="D591" s="31" t="s">
        <v>631</v>
      </c>
      <c r="E591" s="141">
        <f t="shared" si="18"/>
        <v>588</v>
      </c>
      <c r="F591" s="147">
        <f t="shared" si="19"/>
        <v>0</v>
      </c>
      <c r="G591" s="29"/>
      <c r="H591" s="27" t="e">
        <f>VLOOKUP(D591,offer数据基础表!A:D,4,0)</f>
        <v>#N/A</v>
      </c>
      <c r="I591" s="141"/>
    </row>
    <row r="592" spans="1:9">
      <c r="A592" s="143" t="s">
        <v>632</v>
      </c>
      <c r="B592" s="140">
        <v>589</v>
      </c>
      <c r="C592" s="24">
        <v>589</v>
      </c>
      <c r="D592" s="31" t="s">
        <v>632</v>
      </c>
      <c r="E592" s="141">
        <f t="shared" si="18"/>
        <v>589</v>
      </c>
      <c r="F592" s="147">
        <f t="shared" si="19"/>
        <v>0</v>
      </c>
      <c r="G592" s="29"/>
      <c r="H592" s="27" t="e">
        <f>VLOOKUP(D592,offer数据基础表!A:D,4,0)</f>
        <v>#N/A</v>
      </c>
      <c r="I592" s="141"/>
    </row>
    <row r="593" spans="1:9">
      <c r="A593" s="143" t="s">
        <v>633</v>
      </c>
      <c r="B593" s="140">
        <v>590</v>
      </c>
      <c r="C593" s="24">
        <v>590</v>
      </c>
      <c r="D593" s="31" t="s">
        <v>633</v>
      </c>
      <c r="E593" s="141">
        <f t="shared" si="18"/>
        <v>590</v>
      </c>
      <c r="F593" s="147">
        <f t="shared" si="19"/>
        <v>0</v>
      </c>
      <c r="G593" s="29"/>
      <c r="H593" s="27" t="e">
        <f>VLOOKUP(D593,offer数据基础表!A:D,4,0)</f>
        <v>#N/A</v>
      </c>
      <c r="I593" s="141"/>
    </row>
    <row r="594" spans="1:9">
      <c r="A594" s="143" t="s">
        <v>634</v>
      </c>
      <c r="B594" s="140">
        <v>591</v>
      </c>
      <c r="C594" s="24">
        <v>591</v>
      </c>
      <c r="D594" s="31" t="s">
        <v>634</v>
      </c>
      <c r="E594" s="141">
        <f t="shared" si="18"/>
        <v>591</v>
      </c>
      <c r="F594" s="147">
        <f t="shared" si="19"/>
        <v>0</v>
      </c>
      <c r="G594" s="29"/>
      <c r="H594" s="27" t="e">
        <f>VLOOKUP(D594,offer数据基础表!A:D,4,0)</f>
        <v>#N/A</v>
      </c>
      <c r="I594" s="141"/>
    </row>
    <row r="595" spans="1:9">
      <c r="A595" s="143" t="s">
        <v>635</v>
      </c>
      <c r="B595" s="140">
        <v>592</v>
      </c>
      <c r="C595" s="24">
        <v>592</v>
      </c>
      <c r="D595" s="31" t="s">
        <v>635</v>
      </c>
      <c r="E595" s="141">
        <f t="shared" si="18"/>
        <v>592</v>
      </c>
      <c r="F595" s="147">
        <f t="shared" si="19"/>
        <v>0</v>
      </c>
      <c r="G595" s="29"/>
      <c r="H595" s="27" t="e">
        <f>VLOOKUP(D595,offer数据基础表!A:D,4,0)</f>
        <v>#N/A</v>
      </c>
      <c r="I595" s="141"/>
    </row>
    <row r="596" spans="1:9">
      <c r="A596" s="143" t="s">
        <v>636</v>
      </c>
      <c r="B596" s="140">
        <v>593</v>
      </c>
      <c r="C596" s="24">
        <v>593</v>
      </c>
      <c r="D596" s="31" t="s">
        <v>636</v>
      </c>
      <c r="E596" s="141">
        <f t="shared" si="18"/>
        <v>593</v>
      </c>
      <c r="F596" s="147">
        <f t="shared" si="19"/>
        <v>0</v>
      </c>
      <c r="G596" s="29"/>
      <c r="H596" s="27" t="e">
        <f>VLOOKUP(D596,offer数据基础表!A:D,4,0)</f>
        <v>#N/A</v>
      </c>
      <c r="I596" s="141"/>
    </row>
    <row r="597" spans="1:9">
      <c r="A597" s="143" t="s">
        <v>637</v>
      </c>
      <c r="B597" s="140">
        <v>594</v>
      </c>
      <c r="C597" s="24">
        <v>594</v>
      </c>
      <c r="D597" s="31" t="s">
        <v>637</v>
      </c>
      <c r="E597" s="141">
        <f t="shared" si="18"/>
        <v>594</v>
      </c>
      <c r="F597" s="147">
        <f t="shared" si="19"/>
        <v>0</v>
      </c>
      <c r="G597" s="29"/>
      <c r="H597" s="27" t="e">
        <f>VLOOKUP(D597,offer数据基础表!A:D,4,0)</f>
        <v>#N/A</v>
      </c>
      <c r="I597" s="141"/>
    </row>
    <row r="598" spans="1:9">
      <c r="A598" s="143" t="s">
        <v>638</v>
      </c>
      <c r="B598" s="140">
        <v>595</v>
      </c>
      <c r="C598" s="24">
        <v>595</v>
      </c>
      <c r="D598" s="31" t="s">
        <v>638</v>
      </c>
      <c r="E598" s="141">
        <f t="shared" si="18"/>
        <v>595</v>
      </c>
      <c r="F598" s="147">
        <f t="shared" si="19"/>
        <v>0</v>
      </c>
      <c r="G598" s="29"/>
      <c r="H598" s="27" t="e">
        <f>VLOOKUP(D598,offer数据基础表!A:D,4,0)</f>
        <v>#N/A</v>
      </c>
      <c r="I598" s="141"/>
    </row>
    <row r="599" spans="1:9">
      <c r="A599" s="143" t="s">
        <v>639</v>
      </c>
      <c r="B599" s="140">
        <v>596</v>
      </c>
      <c r="C599" s="24">
        <v>596</v>
      </c>
      <c r="D599" s="31" t="s">
        <v>639</v>
      </c>
      <c r="E599" s="141">
        <f t="shared" si="18"/>
        <v>596</v>
      </c>
      <c r="F599" s="147">
        <f t="shared" si="19"/>
        <v>0</v>
      </c>
      <c r="G599" s="29"/>
      <c r="H599" s="27" t="e">
        <f>VLOOKUP(D599,offer数据基础表!A:D,4,0)</f>
        <v>#N/A</v>
      </c>
      <c r="I599" s="141"/>
    </row>
    <row r="600" spans="1:9">
      <c r="A600" s="143" t="s">
        <v>640</v>
      </c>
      <c r="B600" s="140">
        <v>597</v>
      </c>
      <c r="C600" s="24">
        <v>597</v>
      </c>
      <c r="D600" s="31" t="s">
        <v>640</v>
      </c>
      <c r="E600" s="141">
        <f t="shared" si="18"/>
        <v>597</v>
      </c>
      <c r="F600" s="147">
        <f t="shared" si="19"/>
        <v>0</v>
      </c>
      <c r="G600" s="29"/>
      <c r="H600" s="27" t="e">
        <f>VLOOKUP(D600,offer数据基础表!A:D,4,0)</f>
        <v>#N/A</v>
      </c>
      <c r="I600" s="141"/>
    </row>
    <row r="601" spans="1:9">
      <c r="A601" s="143" t="s">
        <v>641</v>
      </c>
      <c r="B601" s="140">
        <v>598</v>
      </c>
      <c r="C601" s="24">
        <v>598</v>
      </c>
      <c r="D601" s="31" t="s">
        <v>641</v>
      </c>
      <c r="E601" s="141">
        <f t="shared" si="18"/>
        <v>598</v>
      </c>
      <c r="F601" s="147">
        <f t="shared" si="19"/>
        <v>0</v>
      </c>
      <c r="G601" s="29"/>
      <c r="H601" s="27" t="e">
        <f>VLOOKUP(D601,offer数据基础表!A:D,4,0)</f>
        <v>#N/A</v>
      </c>
      <c r="I601" s="141"/>
    </row>
    <row r="602" ht="16.5" spans="1:9">
      <c r="A602" s="143" t="s">
        <v>642</v>
      </c>
      <c r="B602" s="140">
        <v>599</v>
      </c>
      <c r="C602" s="24">
        <v>599</v>
      </c>
      <c r="D602" s="31" t="s">
        <v>642</v>
      </c>
      <c r="E602" s="141">
        <f t="shared" si="18"/>
        <v>599</v>
      </c>
      <c r="F602" s="147">
        <f t="shared" si="19"/>
        <v>0</v>
      </c>
      <c r="G602" s="29"/>
      <c r="H602" s="27" t="e">
        <f>VLOOKUP(D602,offer数据基础表!A:D,4,0)</f>
        <v>#N/A</v>
      </c>
      <c r="I602" s="141"/>
    </row>
    <row r="603" spans="1:9">
      <c r="A603" s="143" t="s">
        <v>643</v>
      </c>
      <c r="B603" s="140">
        <v>600</v>
      </c>
      <c r="C603" s="24">
        <v>600</v>
      </c>
      <c r="D603" s="31" t="s">
        <v>643</v>
      </c>
      <c r="E603" s="141">
        <f t="shared" si="18"/>
        <v>600</v>
      </c>
      <c r="F603" s="147">
        <f t="shared" si="19"/>
        <v>0</v>
      </c>
      <c r="G603" s="29"/>
      <c r="H603" s="27" t="e">
        <f>VLOOKUP(D603,offer数据基础表!A:D,4,0)</f>
        <v>#N/A</v>
      </c>
      <c r="I603" s="141"/>
    </row>
    <row r="604" spans="1:9">
      <c r="A604" s="143" t="s">
        <v>644</v>
      </c>
      <c r="B604" s="140">
        <v>601</v>
      </c>
      <c r="C604" s="24">
        <v>601</v>
      </c>
      <c r="D604" s="31" t="s">
        <v>644</v>
      </c>
      <c r="E604" s="141">
        <f t="shared" si="18"/>
        <v>601</v>
      </c>
      <c r="F604" s="147">
        <f t="shared" si="19"/>
        <v>0</v>
      </c>
      <c r="G604" s="29"/>
      <c r="H604" s="27" t="e">
        <f>VLOOKUP(D604,offer数据基础表!A:D,4,0)</f>
        <v>#N/A</v>
      </c>
      <c r="I604" s="141"/>
    </row>
    <row r="605" spans="1:9">
      <c r="A605" s="143" t="s">
        <v>645</v>
      </c>
      <c r="B605" s="140">
        <v>602</v>
      </c>
      <c r="C605" s="24">
        <v>602</v>
      </c>
      <c r="D605" s="31" t="s">
        <v>645</v>
      </c>
      <c r="E605" s="141">
        <f t="shared" si="18"/>
        <v>602</v>
      </c>
      <c r="F605" s="147">
        <f t="shared" si="19"/>
        <v>0</v>
      </c>
      <c r="G605" s="29"/>
      <c r="H605" s="27" t="e">
        <f>VLOOKUP(D605,offer数据基础表!A:D,4,0)</f>
        <v>#N/A</v>
      </c>
      <c r="I605" s="141"/>
    </row>
    <row r="606" spans="1:9">
      <c r="A606" s="143" t="s">
        <v>646</v>
      </c>
      <c r="B606" s="140">
        <v>603</v>
      </c>
      <c r="C606" s="24">
        <v>603</v>
      </c>
      <c r="D606" s="31" t="s">
        <v>646</v>
      </c>
      <c r="E606" s="141">
        <f t="shared" si="18"/>
        <v>603</v>
      </c>
      <c r="F606" s="147">
        <f t="shared" si="19"/>
        <v>0</v>
      </c>
      <c r="G606" s="29"/>
      <c r="H606" s="27" t="e">
        <f>VLOOKUP(D606,offer数据基础表!A:D,4,0)</f>
        <v>#N/A</v>
      </c>
      <c r="I606" s="141"/>
    </row>
    <row r="607" spans="1:9">
      <c r="A607" s="143" t="s">
        <v>647</v>
      </c>
      <c r="B607" s="140">
        <v>604</v>
      </c>
      <c r="C607" s="24">
        <v>604</v>
      </c>
      <c r="D607" s="31" t="s">
        <v>647</v>
      </c>
      <c r="E607" s="141">
        <f t="shared" si="18"/>
        <v>604</v>
      </c>
      <c r="F607" s="147">
        <f t="shared" si="19"/>
        <v>0</v>
      </c>
      <c r="G607" s="29"/>
      <c r="H607" s="27" t="e">
        <f>VLOOKUP(D607,offer数据基础表!A:D,4,0)</f>
        <v>#N/A</v>
      </c>
      <c r="I607" s="141"/>
    </row>
    <row r="608" spans="1:9">
      <c r="A608" s="143" t="s">
        <v>648</v>
      </c>
      <c r="B608" s="140">
        <v>605</v>
      </c>
      <c r="C608" s="24">
        <v>605</v>
      </c>
      <c r="D608" s="31" t="s">
        <v>648</v>
      </c>
      <c r="E608" s="141">
        <f t="shared" si="18"/>
        <v>605</v>
      </c>
      <c r="F608" s="147">
        <f t="shared" si="19"/>
        <v>0</v>
      </c>
      <c r="G608" s="29"/>
      <c r="H608" s="27" t="e">
        <f>VLOOKUP(D608,offer数据基础表!A:D,4,0)</f>
        <v>#N/A</v>
      </c>
      <c r="I608" s="141"/>
    </row>
    <row r="609" spans="1:9">
      <c r="A609" s="143" t="s">
        <v>649</v>
      </c>
      <c r="B609" s="140">
        <v>606</v>
      </c>
      <c r="C609" s="24">
        <v>606</v>
      </c>
      <c r="D609" s="31" t="s">
        <v>649</v>
      </c>
      <c r="E609" s="141">
        <f t="shared" si="18"/>
        <v>606</v>
      </c>
      <c r="F609" s="147">
        <f t="shared" si="19"/>
        <v>0</v>
      </c>
      <c r="G609" s="29"/>
      <c r="H609" s="27" t="e">
        <f>VLOOKUP(D609,offer数据基础表!A:D,4,0)</f>
        <v>#N/A</v>
      </c>
      <c r="I609" s="141"/>
    </row>
    <row r="610" spans="1:9">
      <c r="A610" s="143" t="s">
        <v>650</v>
      </c>
      <c r="B610" s="140">
        <v>607</v>
      </c>
      <c r="C610" s="24">
        <v>607</v>
      </c>
      <c r="D610" s="31" t="s">
        <v>650</v>
      </c>
      <c r="E610" s="141">
        <f t="shared" si="18"/>
        <v>607</v>
      </c>
      <c r="F610" s="147">
        <f t="shared" si="19"/>
        <v>0</v>
      </c>
      <c r="G610" s="29"/>
      <c r="H610" s="27" t="e">
        <f>VLOOKUP(D610,offer数据基础表!A:D,4,0)</f>
        <v>#N/A</v>
      </c>
      <c r="I610" s="141"/>
    </row>
    <row r="611" spans="1:9">
      <c r="A611" s="143" t="s">
        <v>651</v>
      </c>
      <c r="B611" s="140">
        <v>608</v>
      </c>
      <c r="C611" s="24">
        <v>608</v>
      </c>
      <c r="D611" s="31" t="s">
        <v>651</v>
      </c>
      <c r="E611" s="141">
        <f t="shared" si="18"/>
        <v>608</v>
      </c>
      <c r="F611" s="147">
        <f t="shared" si="19"/>
        <v>0</v>
      </c>
      <c r="G611" s="29"/>
      <c r="H611" s="27" t="e">
        <f>VLOOKUP(D611,offer数据基础表!A:D,4,0)</f>
        <v>#N/A</v>
      </c>
      <c r="I611" s="141"/>
    </row>
    <row r="612" spans="1:9">
      <c r="A612" s="143" t="s">
        <v>652</v>
      </c>
      <c r="B612" s="140">
        <v>609</v>
      </c>
      <c r="C612" s="24">
        <v>609</v>
      </c>
      <c r="D612" s="31" t="s">
        <v>652</v>
      </c>
      <c r="E612" s="141">
        <f t="shared" si="18"/>
        <v>609</v>
      </c>
      <c r="F612" s="147">
        <f t="shared" si="19"/>
        <v>0</v>
      </c>
      <c r="G612" s="29"/>
      <c r="H612" s="27" t="e">
        <f>VLOOKUP(D612,offer数据基础表!A:D,4,0)</f>
        <v>#N/A</v>
      </c>
      <c r="I612" s="141"/>
    </row>
    <row r="613" spans="1:9">
      <c r="A613" s="143" t="s">
        <v>653</v>
      </c>
      <c r="B613" s="140">
        <v>610</v>
      </c>
      <c r="C613" s="24">
        <v>610</v>
      </c>
      <c r="D613" s="31" t="s">
        <v>653</v>
      </c>
      <c r="E613" s="141">
        <f t="shared" si="18"/>
        <v>610</v>
      </c>
      <c r="F613" s="147">
        <f t="shared" si="19"/>
        <v>0</v>
      </c>
      <c r="G613" s="29"/>
      <c r="H613" s="27" t="e">
        <f>VLOOKUP(D613,offer数据基础表!A:D,4,0)</f>
        <v>#N/A</v>
      </c>
      <c r="I613" s="141"/>
    </row>
    <row r="614" spans="1:9">
      <c r="A614" s="143" t="s">
        <v>654</v>
      </c>
      <c r="B614" s="140">
        <v>611</v>
      </c>
      <c r="C614" s="24">
        <v>611</v>
      </c>
      <c r="D614" s="31" t="s">
        <v>654</v>
      </c>
      <c r="E614" s="141">
        <f t="shared" si="18"/>
        <v>611</v>
      </c>
      <c r="F614" s="147">
        <f t="shared" si="19"/>
        <v>0</v>
      </c>
      <c r="G614" s="29"/>
      <c r="H614" s="27" t="e">
        <f>VLOOKUP(D614,offer数据基础表!A:D,4,0)</f>
        <v>#N/A</v>
      </c>
      <c r="I614" s="141"/>
    </row>
    <row r="615" spans="1:9">
      <c r="A615" s="143" t="s">
        <v>655</v>
      </c>
      <c r="B615" s="140">
        <v>612</v>
      </c>
      <c r="C615" s="24">
        <v>612</v>
      </c>
      <c r="D615" s="31" t="s">
        <v>655</v>
      </c>
      <c r="E615" s="141">
        <f t="shared" si="18"/>
        <v>612</v>
      </c>
      <c r="F615" s="147">
        <f t="shared" si="19"/>
        <v>0</v>
      </c>
      <c r="G615" s="29"/>
      <c r="H615" s="27" t="e">
        <f>VLOOKUP(D615,offer数据基础表!A:D,4,0)</f>
        <v>#N/A</v>
      </c>
      <c r="I615" s="141"/>
    </row>
    <row r="616" spans="1:9">
      <c r="A616" s="143" t="s">
        <v>656</v>
      </c>
      <c r="B616" s="140">
        <v>613</v>
      </c>
      <c r="C616" s="24">
        <v>613</v>
      </c>
      <c r="D616" s="31" t="s">
        <v>656</v>
      </c>
      <c r="E616" s="141">
        <f t="shared" si="18"/>
        <v>613</v>
      </c>
      <c r="F616" s="147">
        <f t="shared" si="19"/>
        <v>0</v>
      </c>
      <c r="G616" s="29"/>
      <c r="H616" s="27" t="e">
        <f>VLOOKUP(D616,offer数据基础表!A:D,4,0)</f>
        <v>#N/A</v>
      </c>
      <c r="I616" s="141"/>
    </row>
    <row r="617" spans="1:9">
      <c r="A617" s="143" t="s">
        <v>657</v>
      </c>
      <c r="B617" s="140">
        <v>614</v>
      </c>
      <c r="C617" s="24">
        <v>614</v>
      </c>
      <c r="D617" s="31" t="s">
        <v>657</v>
      </c>
      <c r="E617" s="141">
        <f t="shared" si="18"/>
        <v>614</v>
      </c>
      <c r="F617" s="147">
        <f t="shared" si="19"/>
        <v>0</v>
      </c>
      <c r="G617" s="29"/>
      <c r="H617" s="27" t="e">
        <f>VLOOKUP(D617,offer数据基础表!A:D,4,0)</f>
        <v>#N/A</v>
      </c>
      <c r="I617" s="141"/>
    </row>
    <row r="618" spans="1:9">
      <c r="A618" s="143" t="s">
        <v>658</v>
      </c>
      <c r="B618" s="140">
        <v>615</v>
      </c>
      <c r="C618" s="24">
        <v>615</v>
      </c>
      <c r="D618" s="31" t="s">
        <v>658</v>
      </c>
      <c r="E618" s="141">
        <f t="shared" si="18"/>
        <v>615</v>
      </c>
      <c r="F618" s="147">
        <f t="shared" si="19"/>
        <v>0</v>
      </c>
      <c r="G618" s="29"/>
      <c r="H618" s="27" t="e">
        <f>VLOOKUP(D618,offer数据基础表!A:D,4,0)</f>
        <v>#N/A</v>
      </c>
      <c r="I618" s="141"/>
    </row>
    <row r="619" spans="1:9">
      <c r="A619" s="143" t="s">
        <v>659</v>
      </c>
      <c r="B619" s="140">
        <v>616</v>
      </c>
      <c r="C619" s="24">
        <v>616</v>
      </c>
      <c r="D619" s="31" t="s">
        <v>659</v>
      </c>
      <c r="E619" s="141">
        <f t="shared" si="18"/>
        <v>616</v>
      </c>
      <c r="F619" s="147">
        <f t="shared" si="19"/>
        <v>0</v>
      </c>
      <c r="G619" s="29"/>
      <c r="H619" s="27" t="e">
        <f>VLOOKUP(D619,offer数据基础表!A:D,4,0)</f>
        <v>#N/A</v>
      </c>
      <c r="I619" s="141"/>
    </row>
    <row r="620" spans="1:9">
      <c r="A620" s="143" t="s">
        <v>660</v>
      </c>
      <c r="B620" s="140">
        <v>617</v>
      </c>
      <c r="C620" s="24">
        <v>617</v>
      </c>
      <c r="D620" s="31" t="s">
        <v>660</v>
      </c>
      <c r="E620" s="141">
        <f t="shared" si="18"/>
        <v>617</v>
      </c>
      <c r="F620" s="147">
        <f t="shared" si="19"/>
        <v>0</v>
      </c>
      <c r="G620" s="29"/>
      <c r="H620" s="27" t="e">
        <f>VLOOKUP(D620,offer数据基础表!A:D,4,0)</f>
        <v>#N/A</v>
      </c>
      <c r="I620" s="141"/>
    </row>
    <row r="621" spans="1:9">
      <c r="A621" s="143" t="s">
        <v>661</v>
      </c>
      <c r="B621" s="140">
        <v>618</v>
      </c>
      <c r="C621" s="24">
        <v>618</v>
      </c>
      <c r="D621" s="31" t="s">
        <v>661</v>
      </c>
      <c r="E621" s="141">
        <f t="shared" si="18"/>
        <v>618</v>
      </c>
      <c r="F621" s="147">
        <f t="shared" si="19"/>
        <v>0</v>
      </c>
      <c r="G621" s="29"/>
      <c r="H621" s="27" t="e">
        <f>VLOOKUP(D621,offer数据基础表!A:D,4,0)</f>
        <v>#N/A</v>
      </c>
      <c r="I621" s="141"/>
    </row>
    <row r="622" spans="1:9">
      <c r="A622" s="143" t="s">
        <v>662</v>
      </c>
      <c r="B622" s="140">
        <v>619</v>
      </c>
      <c r="C622" s="24">
        <v>619</v>
      </c>
      <c r="D622" s="31" t="s">
        <v>662</v>
      </c>
      <c r="E622" s="141">
        <f t="shared" si="18"/>
        <v>619</v>
      </c>
      <c r="F622" s="147">
        <f t="shared" si="19"/>
        <v>0</v>
      </c>
      <c r="G622" s="29"/>
      <c r="H622" s="27" t="e">
        <f>VLOOKUP(D622,offer数据基础表!A:D,4,0)</f>
        <v>#N/A</v>
      </c>
      <c r="I622" s="141"/>
    </row>
    <row r="623" spans="1:9">
      <c r="A623" s="143" t="s">
        <v>663</v>
      </c>
      <c r="B623" s="140">
        <v>620</v>
      </c>
      <c r="C623" s="24">
        <v>620</v>
      </c>
      <c r="D623" s="31" t="s">
        <v>663</v>
      </c>
      <c r="E623" s="141">
        <f t="shared" si="18"/>
        <v>620</v>
      </c>
      <c r="F623" s="147">
        <f t="shared" si="19"/>
        <v>0</v>
      </c>
      <c r="G623" s="29"/>
      <c r="H623" s="27" t="e">
        <f>VLOOKUP(D623,offer数据基础表!A:D,4,0)</f>
        <v>#N/A</v>
      </c>
      <c r="I623" s="141"/>
    </row>
    <row r="624" spans="1:9">
      <c r="A624" s="143" t="s">
        <v>664</v>
      </c>
      <c r="B624" s="140">
        <v>621</v>
      </c>
      <c r="C624" s="24">
        <v>621</v>
      </c>
      <c r="D624" s="31" t="s">
        <v>664</v>
      </c>
      <c r="E624" s="141">
        <f t="shared" si="18"/>
        <v>621</v>
      </c>
      <c r="F624" s="147">
        <f t="shared" si="19"/>
        <v>0</v>
      </c>
      <c r="G624" s="29"/>
      <c r="H624" s="27" t="e">
        <f>VLOOKUP(D624,offer数据基础表!A:D,4,0)</f>
        <v>#N/A</v>
      </c>
      <c r="I624" s="141"/>
    </row>
    <row r="625" spans="1:9">
      <c r="A625" s="143" t="s">
        <v>665</v>
      </c>
      <c r="B625" s="140">
        <v>622</v>
      </c>
      <c r="C625" s="24">
        <v>622</v>
      </c>
      <c r="D625" s="31" t="s">
        <v>665</v>
      </c>
      <c r="E625" s="141">
        <f t="shared" si="18"/>
        <v>622</v>
      </c>
      <c r="F625" s="147">
        <f t="shared" si="19"/>
        <v>0</v>
      </c>
      <c r="G625" s="29"/>
      <c r="H625" s="27" t="e">
        <f>VLOOKUP(D625,offer数据基础表!A:D,4,0)</f>
        <v>#N/A</v>
      </c>
      <c r="I625" s="141"/>
    </row>
    <row r="626" spans="1:9">
      <c r="A626" s="143" t="s">
        <v>666</v>
      </c>
      <c r="B626" s="140">
        <v>623</v>
      </c>
      <c r="C626" s="24">
        <v>623</v>
      </c>
      <c r="D626" s="31" t="s">
        <v>666</v>
      </c>
      <c r="E626" s="141">
        <f t="shared" si="18"/>
        <v>623</v>
      </c>
      <c r="F626" s="147">
        <f t="shared" si="19"/>
        <v>0</v>
      </c>
      <c r="G626" s="29"/>
      <c r="H626" s="27" t="e">
        <f>VLOOKUP(D626,offer数据基础表!A:D,4,0)</f>
        <v>#N/A</v>
      </c>
      <c r="I626" s="141"/>
    </row>
    <row r="627" spans="1:9">
      <c r="A627" s="143" t="s">
        <v>667</v>
      </c>
      <c r="B627" s="140">
        <v>624</v>
      </c>
      <c r="C627" s="24">
        <v>624</v>
      </c>
      <c r="D627" s="31" t="s">
        <v>667</v>
      </c>
      <c r="E627" s="141">
        <f t="shared" si="18"/>
        <v>624</v>
      </c>
      <c r="F627" s="147">
        <f t="shared" si="19"/>
        <v>0</v>
      </c>
      <c r="G627" s="29"/>
      <c r="H627" s="27" t="e">
        <f>VLOOKUP(D627,offer数据基础表!A:D,4,0)</f>
        <v>#N/A</v>
      </c>
      <c r="I627" s="141"/>
    </row>
    <row r="628" spans="1:9">
      <c r="A628" s="143" t="s">
        <v>668</v>
      </c>
      <c r="B628" s="140">
        <v>625</v>
      </c>
      <c r="C628" s="24">
        <v>625</v>
      </c>
      <c r="D628" s="31" t="s">
        <v>668</v>
      </c>
      <c r="E628" s="141">
        <f t="shared" si="18"/>
        <v>625</v>
      </c>
      <c r="F628" s="147">
        <f t="shared" si="19"/>
        <v>0</v>
      </c>
      <c r="G628" s="29"/>
      <c r="H628" s="27" t="e">
        <f>VLOOKUP(D628,offer数据基础表!A:D,4,0)</f>
        <v>#N/A</v>
      </c>
      <c r="I628" s="141"/>
    </row>
    <row r="629" spans="1:9">
      <c r="A629" s="143" t="s">
        <v>669</v>
      </c>
      <c r="B629" s="140">
        <v>626</v>
      </c>
      <c r="C629" s="24">
        <v>626</v>
      </c>
      <c r="D629" s="31" t="s">
        <v>669</v>
      </c>
      <c r="E629" s="141">
        <f t="shared" si="18"/>
        <v>626</v>
      </c>
      <c r="F629" s="147">
        <f t="shared" si="19"/>
        <v>0</v>
      </c>
      <c r="G629" s="29"/>
      <c r="H629" s="27" t="e">
        <f>VLOOKUP(D629,offer数据基础表!A:D,4,0)</f>
        <v>#N/A</v>
      </c>
      <c r="I629" s="141"/>
    </row>
    <row r="630" spans="1:9">
      <c r="A630" s="143" t="s">
        <v>670</v>
      </c>
      <c r="B630" s="140">
        <v>627</v>
      </c>
      <c r="C630" s="24">
        <v>627</v>
      </c>
      <c r="D630" s="31" t="s">
        <v>670</v>
      </c>
      <c r="E630" s="141">
        <f t="shared" si="18"/>
        <v>627</v>
      </c>
      <c r="F630" s="147">
        <f t="shared" si="19"/>
        <v>0</v>
      </c>
      <c r="G630" s="29"/>
      <c r="H630" s="27" t="e">
        <f>VLOOKUP(D630,offer数据基础表!A:D,4,0)</f>
        <v>#N/A</v>
      </c>
      <c r="I630" s="141"/>
    </row>
    <row r="631" spans="1:9">
      <c r="A631" s="143" t="s">
        <v>671</v>
      </c>
      <c r="B631" s="140">
        <v>628</v>
      </c>
      <c r="C631" s="24">
        <v>628</v>
      </c>
      <c r="D631" s="31" t="s">
        <v>671</v>
      </c>
      <c r="E631" s="141">
        <f t="shared" si="18"/>
        <v>628</v>
      </c>
      <c r="F631" s="147">
        <f t="shared" si="19"/>
        <v>0</v>
      </c>
      <c r="G631" s="29"/>
      <c r="H631" s="27" t="e">
        <f>VLOOKUP(D631,offer数据基础表!A:D,4,0)</f>
        <v>#N/A</v>
      </c>
      <c r="I631" s="141"/>
    </row>
    <row r="632" spans="1:9">
      <c r="A632" s="143" t="s">
        <v>672</v>
      </c>
      <c r="B632" s="140">
        <v>629</v>
      </c>
      <c r="C632" s="24">
        <v>629</v>
      </c>
      <c r="D632" s="31" t="s">
        <v>672</v>
      </c>
      <c r="E632" s="141">
        <f t="shared" si="18"/>
        <v>629</v>
      </c>
      <c r="F632" s="147">
        <f t="shared" si="19"/>
        <v>0</v>
      </c>
      <c r="G632" s="29"/>
      <c r="H632" s="27" t="e">
        <f>VLOOKUP(D632,offer数据基础表!A:D,4,0)</f>
        <v>#N/A</v>
      </c>
      <c r="I632" s="141"/>
    </row>
    <row r="633" spans="1:9">
      <c r="A633" s="143" t="s">
        <v>673</v>
      </c>
      <c r="B633" s="140">
        <v>630</v>
      </c>
      <c r="C633" s="24">
        <v>630</v>
      </c>
      <c r="D633" s="31" t="s">
        <v>673</v>
      </c>
      <c r="E633" s="141">
        <f t="shared" si="18"/>
        <v>630</v>
      </c>
      <c r="F633" s="147">
        <f t="shared" si="19"/>
        <v>0</v>
      </c>
      <c r="G633" s="29"/>
      <c r="H633" s="27" t="e">
        <f>VLOOKUP(D633,offer数据基础表!A:D,4,0)</f>
        <v>#N/A</v>
      </c>
      <c r="I633" s="141"/>
    </row>
    <row r="634" spans="1:9">
      <c r="A634" s="143" t="s">
        <v>674</v>
      </c>
      <c r="B634" s="140">
        <v>631</v>
      </c>
      <c r="C634" s="24">
        <v>631</v>
      </c>
      <c r="D634" s="31" t="s">
        <v>674</v>
      </c>
      <c r="E634" s="141">
        <f t="shared" si="18"/>
        <v>631</v>
      </c>
      <c r="F634" s="147">
        <f t="shared" si="19"/>
        <v>0</v>
      </c>
      <c r="G634" s="29"/>
      <c r="H634" s="27" t="e">
        <f>VLOOKUP(D634,offer数据基础表!A:D,4,0)</f>
        <v>#N/A</v>
      </c>
      <c r="I634" s="141"/>
    </row>
    <row r="635" spans="1:9">
      <c r="A635" s="143" t="s">
        <v>675</v>
      </c>
      <c r="B635" s="140">
        <v>632</v>
      </c>
      <c r="C635" s="24">
        <v>632</v>
      </c>
      <c r="D635" s="31" t="s">
        <v>675</v>
      </c>
      <c r="E635" s="141">
        <f t="shared" si="18"/>
        <v>632</v>
      </c>
      <c r="F635" s="147">
        <f t="shared" si="19"/>
        <v>0</v>
      </c>
      <c r="G635" s="29"/>
      <c r="H635" s="27" t="e">
        <f>VLOOKUP(D635,offer数据基础表!A:D,4,0)</f>
        <v>#N/A</v>
      </c>
      <c r="I635" s="141"/>
    </row>
    <row r="636" spans="1:9">
      <c r="A636" s="143" t="s">
        <v>676</v>
      </c>
      <c r="B636" s="140">
        <v>633</v>
      </c>
      <c r="C636" s="24">
        <v>633</v>
      </c>
      <c r="D636" s="31" t="s">
        <v>676</v>
      </c>
      <c r="E636" s="141">
        <f t="shared" si="18"/>
        <v>633</v>
      </c>
      <c r="F636" s="147">
        <f t="shared" si="19"/>
        <v>0</v>
      </c>
      <c r="G636" s="29"/>
      <c r="H636" s="27" t="e">
        <f>VLOOKUP(D636,offer数据基础表!A:D,4,0)</f>
        <v>#N/A</v>
      </c>
      <c r="I636" s="141"/>
    </row>
    <row r="637" spans="1:9">
      <c r="A637" s="143" t="s">
        <v>677</v>
      </c>
      <c r="B637" s="140">
        <v>634</v>
      </c>
      <c r="C637" s="24">
        <v>634</v>
      </c>
      <c r="D637" s="31" t="s">
        <v>677</v>
      </c>
      <c r="E637" s="141">
        <f t="shared" si="18"/>
        <v>634</v>
      </c>
      <c r="F637" s="147">
        <f t="shared" si="19"/>
        <v>0</v>
      </c>
      <c r="G637" s="29"/>
      <c r="H637" s="27" t="e">
        <f>VLOOKUP(D637,offer数据基础表!A:D,4,0)</f>
        <v>#N/A</v>
      </c>
      <c r="I637" s="141"/>
    </row>
    <row r="638" spans="1:9">
      <c r="A638" s="143" t="s">
        <v>678</v>
      </c>
      <c r="B638" s="140">
        <v>635</v>
      </c>
      <c r="C638" s="24">
        <v>635</v>
      </c>
      <c r="D638" s="31" t="s">
        <v>678</v>
      </c>
      <c r="E638" s="141">
        <f t="shared" si="18"/>
        <v>635</v>
      </c>
      <c r="F638" s="147">
        <f t="shared" si="19"/>
        <v>0</v>
      </c>
      <c r="G638" s="29"/>
      <c r="H638" s="27" t="e">
        <f>VLOOKUP(D638,offer数据基础表!A:D,4,0)</f>
        <v>#N/A</v>
      </c>
      <c r="I638" s="141"/>
    </row>
    <row r="639" spans="1:9">
      <c r="A639" s="143" t="s">
        <v>679</v>
      </c>
      <c r="B639" s="140">
        <v>636</v>
      </c>
      <c r="C639" s="24">
        <v>636</v>
      </c>
      <c r="D639" s="31" t="s">
        <v>679</v>
      </c>
      <c r="E639" s="141">
        <f t="shared" si="18"/>
        <v>636</v>
      </c>
      <c r="F639" s="147">
        <f t="shared" si="19"/>
        <v>0</v>
      </c>
      <c r="G639" s="29"/>
      <c r="H639" s="27" t="e">
        <f>VLOOKUP(D639,offer数据基础表!A:D,4,0)</f>
        <v>#N/A</v>
      </c>
      <c r="I639" s="141"/>
    </row>
    <row r="640" spans="1:9">
      <c r="A640" s="143" t="s">
        <v>680</v>
      </c>
      <c r="B640" s="140">
        <v>637</v>
      </c>
      <c r="C640" s="24">
        <v>637</v>
      </c>
      <c r="D640" s="31" t="s">
        <v>680</v>
      </c>
      <c r="E640" s="141">
        <f t="shared" si="18"/>
        <v>637</v>
      </c>
      <c r="F640" s="147">
        <f t="shared" si="19"/>
        <v>0</v>
      </c>
      <c r="G640" s="29"/>
      <c r="H640" s="27" t="e">
        <f>VLOOKUP(D640,offer数据基础表!A:D,4,0)</f>
        <v>#N/A</v>
      </c>
      <c r="I640" s="141"/>
    </row>
    <row r="641" spans="1:9">
      <c r="A641" s="143" t="s">
        <v>681</v>
      </c>
      <c r="B641" s="140">
        <v>638</v>
      </c>
      <c r="C641" s="24">
        <v>638</v>
      </c>
      <c r="D641" s="31" t="s">
        <v>681</v>
      </c>
      <c r="E641" s="141">
        <f t="shared" si="18"/>
        <v>638</v>
      </c>
      <c r="F641" s="147">
        <f t="shared" si="19"/>
        <v>0</v>
      </c>
      <c r="G641" s="29"/>
      <c r="H641" s="27" t="e">
        <f>VLOOKUP(D641,offer数据基础表!A:D,4,0)</f>
        <v>#N/A</v>
      </c>
      <c r="I641" s="141"/>
    </row>
    <row r="642" spans="1:9">
      <c r="A642" s="143" t="s">
        <v>682</v>
      </c>
      <c r="B642" s="140">
        <v>639</v>
      </c>
      <c r="C642" s="24">
        <v>639</v>
      </c>
      <c r="D642" s="31" t="s">
        <v>682</v>
      </c>
      <c r="E642" s="141">
        <f t="shared" si="18"/>
        <v>639</v>
      </c>
      <c r="F642" s="147">
        <f t="shared" si="19"/>
        <v>0</v>
      </c>
      <c r="G642" s="29"/>
      <c r="H642" s="27" t="e">
        <f>VLOOKUP(D642,offer数据基础表!A:D,4,0)</f>
        <v>#N/A</v>
      </c>
      <c r="I642" s="141"/>
    </row>
    <row r="643" spans="1:9">
      <c r="A643" s="143" t="s">
        <v>683</v>
      </c>
      <c r="B643" s="140">
        <v>640</v>
      </c>
      <c r="C643" s="24">
        <v>640</v>
      </c>
      <c r="D643" s="31" t="s">
        <v>683</v>
      </c>
      <c r="E643" s="141">
        <f t="shared" si="18"/>
        <v>640</v>
      </c>
      <c r="F643" s="147">
        <f t="shared" si="19"/>
        <v>0</v>
      </c>
      <c r="G643" s="29"/>
      <c r="H643" s="27" t="e">
        <f>VLOOKUP(D643,offer数据基础表!A:D,4,0)</f>
        <v>#N/A</v>
      </c>
      <c r="I643" s="141"/>
    </row>
    <row r="644" spans="1:9">
      <c r="A644" s="143" t="s">
        <v>684</v>
      </c>
      <c r="B644" s="140">
        <v>641</v>
      </c>
      <c r="C644" s="24">
        <v>641</v>
      </c>
      <c r="D644" s="31" t="s">
        <v>684</v>
      </c>
      <c r="E644" s="141">
        <f t="shared" si="18"/>
        <v>641</v>
      </c>
      <c r="F644" s="147">
        <f t="shared" si="19"/>
        <v>0</v>
      </c>
      <c r="G644" s="29"/>
      <c r="H644" s="27" t="e">
        <f>VLOOKUP(D644,offer数据基础表!A:D,4,0)</f>
        <v>#N/A</v>
      </c>
      <c r="I644" s="141"/>
    </row>
    <row r="645" spans="1:9">
      <c r="A645" s="143" t="s">
        <v>685</v>
      </c>
      <c r="B645" s="140">
        <v>642</v>
      </c>
      <c r="C645" s="24">
        <v>642</v>
      </c>
      <c r="D645" s="31" t="s">
        <v>685</v>
      </c>
      <c r="E645" s="141">
        <f t="shared" ref="E645:E708" si="20">VLOOKUP(D:D,A:B,2,0)</f>
        <v>642</v>
      </c>
      <c r="F645" s="147">
        <f t="shared" ref="F645:F708" si="21">E645-C645</f>
        <v>0</v>
      </c>
      <c r="G645" s="29"/>
      <c r="H645" s="27" t="e">
        <f>VLOOKUP(D645,offer数据基础表!A:D,4,0)</f>
        <v>#N/A</v>
      </c>
      <c r="I645" s="141"/>
    </row>
    <row r="646" ht="16.5" spans="1:9">
      <c r="A646" s="143" t="s">
        <v>686</v>
      </c>
      <c r="B646" s="140">
        <v>643</v>
      </c>
      <c r="C646" s="24">
        <v>643</v>
      </c>
      <c r="D646" s="31" t="s">
        <v>686</v>
      </c>
      <c r="E646" s="141">
        <f t="shared" si="20"/>
        <v>643</v>
      </c>
      <c r="F646" s="147">
        <f t="shared" si="21"/>
        <v>0</v>
      </c>
      <c r="G646" s="29"/>
      <c r="H646" s="27" t="e">
        <f>VLOOKUP(D646,offer数据基础表!A:D,4,0)</f>
        <v>#N/A</v>
      </c>
      <c r="I646" s="141"/>
    </row>
    <row r="647" spans="1:9">
      <c r="A647" s="143" t="s">
        <v>687</v>
      </c>
      <c r="B647" s="140">
        <v>644</v>
      </c>
      <c r="C647" s="24">
        <v>644</v>
      </c>
      <c r="D647" s="31" t="s">
        <v>687</v>
      </c>
      <c r="E647" s="141">
        <f t="shared" si="20"/>
        <v>644</v>
      </c>
      <c r="F647" s="147">
        <f t="shared" si="21"/>
        <v>0</v>
      </c>
      <c r="G647" s="29"/>
      <c r="H647" s="27" t="e">
        <f>VLOOKUP(D647,offer数据基础表!A:D,4,0)</f>
        <v>#N/A</v>
      </c>
      <c r="I647" s="141"/>
    </row>
    <row r="648" spans="1:9">
      <c r="A648" s="143" t="s">
        <v>688</v>
      </c>
      <c r="B648" s="140">
        <v>645</v>
      </c>
      <c r="C648" s="24">
        <v>645</v>
      </c>
      <c r="D648" s="31" t="s">
        <v>688</v>
      </c>
      <c r="E648" s="141">
        <f t="shared" si="20"/>
        <v>645</v>
      </c>
      <c r="F648" s="147">
        <f t="shared" si="21"/>
        <v>0</v>
      </c>
      <c r="G648" s="29"/>
      <c r="H648" s="27" t="e">
        <f>VLOOKUP(D648,offer数据基础表!A:D,4,0)</f>
        <v>#N/A</v>
      </c>
      <c r="I648" s="141"/>
    </row>
    <row r="649" spans="1:9">
      <c r="A649" s="143" t="s">
        <v>689</v>
      </c>
      <c r="B649" s="140">
        <v>646</v>
      </c>
      <c r="C649" s="24">
        <v>646</v>
      </c>
      <c r="D649" s="31" t="s">
        <v>689</v>
      </c>
      <c r="E649" s="141">
        <f t="shared" si="20"/>
        <v>646</v>
      </c>
      <c r="F649" s="147">
        <f t="shared" si="21"/>
        <v>0</v>
      </c>
      <c r="G649" s="29"/>
      <c r="H649" s="27" t="e">
        <f>VLOOKUP(D649,offer数据基础表!A:D,4,0)</f>
        <v>#N/A</v>
      </c>
      <c r="I649" s="141"/>
    </row>
    <row r="650" spans="1:9">
      <c r="A650" s="143" t="s">
        <v>690</v>
      </c>
      <c r="B650" s="140">
        <v>647</v>
      </c>
      <c r="C650" s="24">
        <v>647</v>
      </c>
      <c r="D650" s="31" t="s">
        <v>690</v>
      </c>
      <c r="E650" s="141">
        <f t="shared" si="20"/>
        <v>647</v>
      </c>
      <c r="F650" s="147">
        <f t="shared" si="21"/>
        <v>0</v>
      </c>
      <c r="G650" s="29"/>
      <c r="H650" s="27" t="e">
        <f>VLOOKUP(D650,offer数据基础表!A:D,4,0)</f>
        <v>#N/A</v>
      </c>
      <c r="I650" s="141"/>
    </row>
    <row r="651" spans="1:9">
      <c r="A651" s="143" t="s">
        <v>691</v>
      </c>
      <c r="B651" s="140">
        <v>648</v>
      </c>
      <c r="C651" s="24">
        <v>648</v>
      </c>
      <c r="D651" s="31" t="s">
        <v>691</v>
      </c>
      <c r="E651" s="141">
        <f t="shared" si="20"/>
        <v>648</v>
      </c>
      <c r="F651" s="147">
        <f t="shared" si="21"/>
        <v>0</v>
      </c>
      <c r="G651" s="29"/>
      <c r="H651" s="27" t="e">
        <f>VLOOKUP(D651,offer数据基础表!A:D,4,0)</f>
        <v>#N/A</v>
      </c>
      <c r="I651" s="141"/>
    </row>
    <row r="652" spans="1:9">
      <c r="A652" s="143" t="s">
        <v>692</v>
      </c>
      <c r="B652" s="140">
        <v>649</v>
      </c>
      <c r="C652" s="24">
        <v>649</v>
      </c>
      <c r="D652" s="31" t="s">
        <v>692</v>
      </c>
      <c r="E652" s="141">
        <f t="shared" si="20"/>
        <v>649</v>
      </c>
      <c r="F652" s="147">
        <f t="shared" si="21"/>
        <v>0</v>
      </c>
      <c r="G652" s="29"/>
      <c r="H652" s="27" t="e">
        <f>VLOOKUP(D652,offer数据基础表!A:D,4,0)</f>
        <v>#N/A</v>
      </c>
      <c r="I652" s="141"/>
    </row>
    <row r="653" spans="1:9">
      <c r="A653" s="143" t="s">
        <v>693</v>
      </c>
      <c r="B653" s="140">
        <v>650</v>
      </c>
      <c r="C653" s="24">
        <v>650</v>
      </c>
      <c r="D653" s="31" t="s">
        <v>693</v>
      </c>
      <c r="E653" s="141">
        <f t="shared" si="20"/>
        <v>650</v>
      </c>
      <c r="F653" s="147">
        <f t="shared" si="21"/>
        <v>0</v>
      </c>
      <c r="G653" s="29"/>
      <c r="H653" s="27" t="e">
        <f>VLOOKUP(D653,offer数据基础表!A:D,4,0)</f>
        <v>#N/A</v>
      </c>
      <c r="I653" s="141"/>
    </row>
    <row r="654" spans="1:9">
      <c r="A654" s="143" t="s">
        <v>694</v>
      </c>
      <c r="B654" s="140">
        <v>651</v>
      </c>
      <c r="C654" s="24">
        <v>651</v>
      </c>
      <c r="D654" s="31" t="s">
        <v>694</v>
      </c>
      <c r="E654" s="141">
        <f t="shared" si="20"/>
        <v>651</v>
      </c>
      <c r="F654" s="147">
        <f t="shared" si="21"/>
        <v>0</v>
      </c>
      <c r="G654" s="29"/>
      <c r="H654" s="27" t="e">
        <f>VLOOKUP(D654,offer数据基础表!A:D,4,0)</f>
        <v>#N/A</v>
      </c>
      <c r="I654" s="141"/>
    </row>
    <row r="655" spans="1:9">
      <c r="A655" s="143" t="s">
        <v>695</v>
      </c>
      <c r="B655" s="140">
        <v>652</v>
      </c>
      <c r="C655" s="24">
        <v>652</v>
      </c>
      <c r="D655" s="31" t="s">
        <v>695</v>
      </c>
      <c r="E655" s="141">
        <f t="shared" si="20"/>
        <v>652</v>
      </c>
      <c r="F655" s="147">
        <f t="shared" si="21"/>
        <v>0</v>
      </c>
      <c r="G655" s="29"/>
      <c r="H655" s="27" t="e">
        <f>VLOOKUP(D655,offer数据基础表!A:D,4,0)</f>
        <v>#N/A</v>
      </c>
      <c r="I655" s="141"/>
    </row>
    <row r="656" spans="1:9">
      <c r="A656" s="143" t="s">
        <v>696</v>
      </c>
      <c r="B656" s="140">
        <v>653</v>
      </c>
      <c r="C656" s="24">
        <v>653</v>
      </c>
      <c r="D656" s="31" t="s">
        <v>696</v>
      </c>
      <c r="E656" s="141">
        <f t="shared" si="20"/>
        <v>653</v>
      </c>
      <c r="F656" s="147">
        <f t="shared" si="21"/>
        <v>0</v>
      </c>
      <c r="G656" s="29"/>
      <c r="H656" s="27" t="e">
        <f>VLOOKUP(D656,offer数据基础表!A:D,4,0)</f>
        <v>#N/A</v>
      </c>
      <c r="I656" s="141"/>
    </row>
    <row r="657" spans="1:9">
      <c r="A657" s="143" t="s">
        <v>697</v>
      </c>
      <c r="B657" s="140">
        <v>654</v>
      </c>
      <c r="C657" s="24">
        <v>654</v>
      </c>
      <c r="D657" s="31" t="s">
        <v>697</v>
      </c>
      <c r="E657" s="141">
        <f t="shared" si="20"/>
        <v>654</v>
      </c>
      <c r="F657" s="147">
        <f t="shared" si="21"/>
        <v>0</v>
      </c>
      <c r="G657" s="29"/>
      <c r="H657" s="27" t="e">
        <f>VLOOKUP(D657,offer数据基础表!A:D,4,0)</f>
        <v>#N/A</v>
      </c>
      <c r="I657" s="141"/>
    </row>
    <row r="658" ht="16.5" spans="1:9">
      <c r="A658" s="143" t="s">
        <v>698</v>
      </c>
      <c r="B658" s="140">
        <v>655</v>
      </c>
      <c r="C658" s="24">
        <v>655</v>
      </c>
      <c r="D658" s="31" t="s">
        <v>698</v>
      </c>
      <c r="E658" s="141">
        <f t="shared" si="20"/>
        <v>655</v>
      </c>
      <c r="F658" s="147">
        <f t="shared" si="21"/>
        <v>0</v>
      </c>
      <c r="G658" s="29"/>
      <c r="H658" s="27" t="e">
        <f>VLOOKUP(D658,offer数据基础表!A:D,4,0)</f>
        <v>#N/A</v>
      </c>
      <c r="I658" s="141"/>
    </row>
    <row r="659" spans="1:9">
      <c r="A659" s="143" t="s">
        <v>699</v>
      </c>
      <c r="B659" s="140">
        <v>656</v>
      </c>
      <c r="C659" s="24">
        <v>656</v>
      </c>
      <c r="D659" s="31" t="s">
        <v>699</v>
      </c>
      <c r="E659" s="141">
        <f t="shared" si="20"/>
        <v>656</v>
      </c>
      <c r="F659" s="147">
        <f t="shared" si="21"/>
        <v>0</v>
      </c>
      <c r="G659" s="29"/>
      <c r="H659" s="27" t="e">
        <f>VLOOKUP(D659,offer数据基础表!A:D,4,0)</f>
        <v>#N/A</v>
      </c>
      <c r="I659" s="141"/>
    </row>
    <row r="660" spans="1:9">
      <c r="A660" s="143" t="s">
        <v>700</v>
      </c>
      <c r="B660" s="140">
        <v>657</v>
      </c>
      <c r="C660" s="24">
        <v>657</v>
      </c>
      <c r="D660" s="31" t="s">
        <v>700</v>
      </c>
      <c r="E660" s="141">
        <f t="shared" si="20"/>
        <v>657</v>
      </c>
      <c r="F660" s="147">
        <f t="shared" si="21"/>
        <v>0</v>
      </c>
      <c r="G660" s="29"/>
      <c r="H660" s="27" t="e">
        <f>VLOOKUP(D660,offer数据基础表!A:D,4,0)</f>
        <v>#N/A</v>
      </c>
      <c r="I660" s="141"/>
    </row>
    <row r="661" spans="1:9">
      <c r="A661" s="143" t="s">
        <v>701</v>
      </c>
      <c r="B661" s="140">
        <v>658</v>
      </c>
      <c r="C661" s="24">
        <v>658</v>
      </c>
      <c r="D661" s="31" t="s">
        <v>701</v>
      </c>
      <c r="E661" s="141">
        <f t="shared" si="20"/>
        <v>658</v>
      </c>
      <c r="F661" s="147">
        <f t="shared" si="21"/>
        <v>0</v>
      </c>
      <c r="G661" s="29"/>
      <c r="H661" s="27" t="e">
        <f>VLOOKUP(D661,offer数据基础表!A:D,4,0)</f>
        <v>#N/A</v>
      </c>
      <c r="I661" s="141"/>
    </row>
    <row r="662" spans="1:9">
      <c r="A662" s="143" t="s">
        <v>702</v>
      </c>
      <c r="B662" s="140">
        <v>659</v>
      </c>
      <c r="C662" s="24">
        <v>659</v>
      </c>
      <c r="D662" s="31" t="s">
        <v>702</v>
      </c>
      <c r="E662" s="141">
        <f t="shared" si="20"/>
        <v>659</v>
      </c>
      <c r="F662" s="147">
        <f t="shared" si="21"/>
        <v>0</v>
      </c>
      <c r="G662" s="29"/>
      <c r="H662" s="27" t="e">
        <f>VLOOKUP(D662,offer数据基础表!A:D,4,0)</f>
        <v>#N/A</v>
      </c>
      <c r="I662" s="141"/>
    </row>
    <row r="663" spans="1:9">
      <c r="A663" s="143" t="s">
        <v>703</v>
      </c>
      <c r="B663" s="140">
        <v>660</v>
      </c>
      <c r="C663" s="24">
        <v>660</v>
      </c>
      <c r="D663" s="31" t="s">
        <v>703</v>
      </c>
      <c r="E663" s="141">
        <f t="shared" si="20"/>
        <v>660</v>
      </c>
      <c r="F663" s="147">
        <f t="shared" si="21"/>
        <v>0</v>
      </c>
      <c r="G663" s="29"/>
      <c r="H663" s="27" t="e">
        <f>VLOOKUP(D663,offer数据基础表!A:D,4,0)</f>
        <v>#N/A</v>
      </c>
      <c r="I663" s="141"/>
    </row>
    <row r="664" spans="1:9">
      <c r="A664" s="143" t="s">
        <v>704</v>
      </c>
      <c r="B664" s="140">
        <v>661</v>
      </c>
      <c r="C664" s="24">
        <v>661</v>
      </c>
      <c r="D664" s="31" t="s">
        <v>704</v>
      </c>
      <c r="E664" s="141">
        <f t="shared" si="20"/>
        <v>661</v>
      </c>
      <c r="F664" s="147">
        <f t="shared" si="21"/>
        <v>0</v>
      </c>
      <c r="G664" s="29"/>
      <c r="H664" s="27" t="e">
        <f>VLOOKUP(D664,offer数据基础表!A:D,4,0)</f>
        <v>#N/A</v>
      </c>
      <c r="I664" s="141"/>
    </row>
    <row r="665" spans="1:9">
      <c r="A665" s="143" t="s">
        <v>705</v>
      </c>
      <c r="B665" s="140">
        <v>662</v>
      </c>
      <c r="C665" s="24">
        <v>662</v>
      </c>
      <c r="D665" s="31" t="s">
        <v>705</v>
      </c>
      <c r="E665" s="141">
        <f t="shared" si="20"/>
        <v>662</v>
      </c>
      <c r="F665" s="147">
        <f t="shared" si="21"/>
        <v>0</v>
      </c>
      <c r="G665" s="29"/>
      <c r="H665" s="27" t="e">
        <f>VLOOKUP(D665,offer数据基础表!A:D,4,0)</f>
        <v>#N/A</v>
      </c>
      <c r="I665" s="141"/>
    </row>
    <row r="666" spans="1:9">
      <c r="A666" s="143" t="s">
        <v>706</v>
      </c>
      <c r="B666" s="140">
        <v>663</v>
      </c>
      <c r="C666" s="24">
        <v>663</v>
      </c>
      <c r="D666" s="31" t="s">
        <v>706</v>
      </c>
      <c r="E666" s="141">
        <f t="shared" si="20"/>
        <v>663</v>
      </c>
      <c r="F666" s="147">
        <f t="shared" si="21"/>
        <v>0</v>
      </c>
      <c r="G666" s="29"/>
      <c r="H666" s="27" t="e">
        <f>VLOOKUP(D666,offer数据基础表!A:D,4,0)</f>
        <v>#N/A</v>
      </c>
      <c r="I666" s="141"/>
    </row>
    <row r="667" spans="1:9">
      <c r="A667" s="143" t="s">
        <v>707</v>
      </c>
      <c r="B667" s="140">
        <v>664</v>
      </c>
      <c r="C667" s="24">
        <v>664</v>
      </c>
      <c r="D667" s="31" t="s">
        <v>707</v>
      </c>
      <c r="E667" s="141">
        <f t="shared" si="20"/>
        <v>664</v>
      </c>
      <c r="F667" s="147">
        <f t="shared" si="21"/>
        <v>0</v>
      </c>
      <c r="G667" s="29"/>
      <c r="H667" s="27" t="e">
        <f>VLOOKUP(D667,offer数据基础表!A:D,4,0)</f>
        <v>#N/A</v>
      </c>
      <c r="I667" s="141"/>
    </row>
    <row r="668" spans="1:9">
      <c r="A668" s="143" t="s">
        <v>708</v>
      </c>
      <c r="B668" s="140">
        <v>665</v>
      </c>
      <c r="C668" s="24">
        <v>665</v>
      </c>
      <c r="D668" s="31" t="s">
        <v>708</v>
      </c>
      <c r="E668" s="141">
        <f t="shared" si="20"/>
        <v>665</v>
      </c>
      <c r="F668" s="147">
        <f t="shared" si="21"/>
        <v>0</v>
      </c>
      <c r="G668" s="29"/>
      <c r="H668" s="27" t="e">
        <f>VLOOKUP(D668,offer数据基础表!A:D,4,0)</f>
        <v>#N/A</v>
      </c>
      <c r="I668" s="141"/>
    </row>
    <row r="669" spans="1:9">
      <c r="A669" s="143" t="s">
        <v>709</v>
      </c>
      <c r="B669" s="140">
        <v>666</v>
      </c>
      <c r="C669" s="24">
        <v>666</v>
      </c>
      <c r="D669" s="31" t="s">
        <v>709</v>
      </c>
      <c r="E669" s="141">
        <f t="shared" si="20"/>
        <v>666</v>
      </c>
      <c r="F669" s="147">
        <f t="shared" si="21"/>
        <v>0</v>
      </c>
      <c r="G669" s="29"/>
      <c r="H669" s="27" t="e">
        <f>VLOOKUP(D669,offer数据基础表!A:D,4,0)</f>
        <v>#N/A</v>
      </c>
      <c r="I669" s="141"/>
    </row>
    <row r="670" spans="1:9">
      <c r="A670" s="143" t="s">
        <v>710</v>
      </c>
      <c r="B670" s="140">
        <v>667</v>
      </c>
      <c r="C670" s="24">
        <v>667</v>
      </c>
      <c r="D670" s="31" t="s">
        <v>710</v>
      </c>
      <c r="E670" s="141">
        <f t="shared" si="20"/>
        <v>667</v>
      </c>
      <c r="F670" s="147">
        <f t="shared" si="21"/>
        <v>0</v>
      </c>
      <c r="G670" s="29"/>
      <c r="H670" s="27" t="e">
        <f>VLOOKUP(D670,offer数据基础表!A:D,4,0)</f>
        <v>#N/A</v>
      </c>
      <c r="I670" s="141"/>
    </row>
    <row r="671" spans="1:9">
      <c r="A671" s="143" t="s">
        <v>711</v>
      </c>
      <c r="B671" s="140">
        <v>668</v>
      </c>
      <c r="C671" s="24">
        <v>668</v>
      </c>
      <c r="D671" s="31" t="s">
        <v>711</v>
      </c>
      <c r="E671" s="141">
        <f t="shared" si="20"/>
        <v>668</v>
      </c>
      <c r="F671" s="147">
        <f t="shared" si="21"/>
        <v>0</v>
      </c>
      <c r="G671" s="29"/>
      <c r="H671" s="27" t="e">
        <f>VLOOKUP(D671,offer数据基础表!A:D,4,0)</f>
        <v>#N/A</v>
      </c>
      <c r="I671" s="141"/>
    </row>
    <row r="672" spans="1:9">
      <c r="A672" s="143" t="s">
        <v>712</v>
      </c>
      <c r="B672" s="140">
        <v>669</v>
      </c>
      <c r="C672" s="24">
        <v>669</v>
      </c>
      <c r="D672" s="31" t="s">
        <v>712</v>
      </c>
      <c r="E672" s="141">
        <f t="shared" si="20"/>
        <v>669</v>
      </c>
      <c r="F672" s="147">
        <f t="shared" si="21"/>
        <v>0</v>
      </c>
      <c r="G672" s="29"/>
      <c r="H672" s="27" t="e">
        <f>VLOOKUP(D672,offer数据基础表!A:D,4,0)</f>
        <v>#N/A</v>
      </c>
      <c r="I672" s="141"/>
    </row>
    <row r="673" spans="1:9">
      <c r="A673" s="143" t="s">
        <v>713</v>
      </c>
      <c r="B673" s="140">
        <v>670</v>
      </c>
      <c r="C673" s="24">
        <v>670</v>
      </c>
      <c r="D673" s="31" t="s">
        <v>713</v>
      </c>
      <c r="E673" s="141">
        <f t="shared" si="20"/>
        <v>670</v>
      </c>
      <c r="F673" s="147">
        <f t="shared" si="21"/>
        <v>0</v>
      </c>
      <c r="G673" s="29"/>
      <c r="H673" s="27" t="e">
        <f>VLOOKUP(D673,offer数据基础表!A:D,4,0)</f>
        <v>#N/A</v>
      </c>
      <c r="I673" s="141"/>
    </row>
    <row r="674" spans="1:9">
      <c r="A674" s="143" t="s">
        <v>714</v>
      </c>
      <c r="B674" s="140">
        <v>671</v>
      </c>
      <c r="C674" s="24">
        <v>671</v>
      </c>
      <c r="D674" s="31" t="s">
        <v>714</v>
      </c>
      <c r="E674" s="141">
        <f t="shared" si="20"/>
        <v>671</v>
      </c>
      <c r="F674" s="147">
        <f t="shared" si="21"/>
        <v>0</v>
      </c>
      <c r="G674" s="29"/>
      <c r="H674" s="27" t="e">
        <f>VLOOKUP(D674,offer数据基础表!A:D,4,0)</f>
        <v>#N/A</v>
      </c>
      <c r="I674" s="141"/>
    </row>
    <row r="675" spans="1:9">
      <c r="A675" s="143" t="s">
        <v>715</v>
      </c>
      <c r="B675" s="140">
        <v>672</v>
      </c>
      <c r="C675" s="24">
        <v>672</v>
      </c>
      <c r="D675" s="31" t="s">
        <v>715</v>
      </c>
      <c r="E675" s="141">
        <f t="shared" si="20"/>
        <v>672</v>
      </c>
      <c r="F675" s="147">
        <f t="shared" si="21"/>
        <v>0</v>
      </c>
      <c r="G675" s="29"/>
      <c r="H675" s="27" t="e">
        <f>VLOOKUP(D675,offer数据基础表!A:D,4,0)</f>
        <v>#N/A</v>
      </c>
      <c r="I675" s="141"/>
    </row>
    <row r="676" spans="1:9">
      <c r="A676" s="143" t="s">
        <v>716</v>
      </c>
      <c r="B676" s="140">
        <v>673</v>
      </c>
      <c r="C676" s="24">
        <v>673</v>
      </c>
      <c r="D676" s="31" t="s">
        <v>716</v>
      </c>
      <c r="E676" s="141">
        <f t="shared" si="20"/>
        <v>673</v>
      </c>
      <c r="F676" s="147">
        <f t="shared" si="21"/>
        <v>0</v>
      </c>
      <c r="G676" s="29"/>
      <c r="H676" s="27" t="e">
        <f>VLOOKUP(D676,offer数据基础表!A:D,4,0)</f>
        <v>#N/A</v>
      </c>
      <c r="I676" s="141"/>
    </row>
    <row r="677" spans="1:9">
      <c r="A677" s="143" t="s">
        <v>717</v>
      </c>
      <c r="B677" s="140">
        <v>674</v>
      </c>
      <c r="C677" s="24">
        <v>674</v>
      </c>
      <c r="D677" s="31" t="s">
        <v>717</v>
      </c>
      <c r="E677" s="141">
        <f t="shared" si="20"/>
        <v>674</v>
      </c>
      <c r="F677" s="147">
        <f t="shared" si="21"/>
        <v>0</v>
      </c>
      <c r="G677" s="29"/>
      <c r="H677" s="27" t="e">
        <f>VLOOKUP(D677,offer数据基础表!A:D,4,0)</f>
        <v>#N/A</v>
      </c>
      <c r="I677" s="141"/>
    </row>
    <row r="678" spans="1:9">
      <c r="A678" s="143" t="s">
        <v>718</v>
      </c>
      <c r="B678" s="140">
        <v>675</v>
      </c>
      <c r="C678" s="24">
        <v>675</v>
      </c>
      <c r="D678" s="31" t="s">
        <v>718</v>
      </c>
      <c r="E678" s="141">
        <f t="shared" si="20"/>
        <v>675</v>
      </c>
      <c r="F678" s="147">
        <f t="shared" si="21"/>
        <v>0</v>
      </c>
      <c r="G678" s="29"/>
      <c r="H678" s="27" t="e">
        <f>VLOOKUP(D678,offer数据基础表!A:D,4,0)</f>
        <v>#N/A</v>
      </c>
      <c r="I678" s="141"/>
    </row>
    <row r="679" spans="1:9">
      <c r="A679" s="143" t="s">
        <v>719</v>
      </c>
      <c r="B679" s="140">
        <v>676</v>
      </c>
      <c r="C679" s="24">
        <v>676</v>
      </c>
      <c r="D679" s="31" t="s">
        <v>719</v>
      </c>
      <c r="E679" s="141">
        <f t="shared" si="20"/>
        <v>676</v>
      </c>
      <c r="F679" s="147">
        <f t="shared" si="21"/>
        <v>0</v>
      </c>
      <c r="G679" s="29"/>
      <c r="H679" s="27" t="e">
        <f>VLOOKUP(D679,offer数据基础表!A:D,4,0)</f>
        <v>#N/A</v>
      </c>
      <c r="I679" s="141"/>
    </row>
    <row r="680" spans="1:9">
      <c r="A680" s="143" t="s">
        <v>720</v>
      </c>
      <c r="B680" s="140">
        <v>677</v>
      </c>
      <c r="C680" s="24">
        <v>677</v>
      </c>
      <c r="D680" s="31" t="s">
        <v>720</v>
      </c>
      <c r="E680" s="141">
        <f t="shared" si="20"/>
        <v>677</v>
      </c>
      <c r="F680" s="147">
        <f t="shared" si="21"/>
        <v>0</v>
      </c>
      <c r="G680" s="29"/>
      <c r="H680" s="27" t="e">
        <f>VLOOKUP(D680,offer数据基础表!A:D,4,0)</f>
        <v>#N/A</v>
      </c>
      <c r="I680" s="141"/>
    </row>
    <row r="681" spans="1:9">
      <c r="A681" s="143" t="s">
        <v>721</v>
      </c>
      <c r="B681" s="140">
        <v>678</v>
      </c>
      <c r="C681" s="24">
        <v>678</v>
      </c>
      <c r="D681" s="31" t="s">
        <v>721</v>
      </c>
      <c r="E681" s="141">
        <f t="shared" si="20"/>
        <v>678</v>
      </c>
      <c r="F681" s="147">
        <f t="shared" si="21"/>
        <v>0</v>
      </c>
      <c r="G681" s="29"/>
      <c r="H681" s="27" t="e">
        <f>VLOOKUP(D681,offer数据基础表!A:D,4,0)</f>
        <v>#N/A</v>
      </c>
      <c r="I681" s="141"/>
    </row>
    <row r="682" spans="1:9">
      <c r="A682" s="143" t="s">
        <v>722</v>
      </c>
      <c r="B682" s="140">
        <v>679</v>
      </c>
      <c r="C682" s="24">
        <v>679</v>
      </c>
      <c r="D682" s="31" t="s">
        <v>722</v>
      </c>
      <c r="E682" s="141">
        <f t="shared" si="20"/>
        <v>679</v>
      </c>
      <c r="F682" s="147">
        <f t="shared" si="21"/>
        <v>0</v>
      </c>
      <c r="G682" s="29"/>
      <c r="H682" s="27" t="e">
        <f>VLOOKUP(D682,offer数据基础表!A:D,4,0)</f>
        <v>#N/A</v>
      </c>
      <c r="I682" s="141"/>
    </row>
    <row r="683" spans="1:9">
      <c r="A683" s="143" t="s">
        <v>723</v>
      </c>
      <c r="B683" s="140">
        <v>680</v>
      </c>
      <c r="C683" s="24">
        <v>680</v>
      </c>
      <c r="D683" s="31" t="s">
        <v>723</v>
      </c>
      <c r="E683" s="141">
        <f t="shared" si="20"/>
        <v>680</v>
      </c>
      <c r="F683" s="147">
        <f t="shared" si="21"/>
        <v>0</v>
      </c>
      <c r="G683" s="29"/>
      <c r="H683" s="27" t="e">
        <f>VLOOKUP(D683,offer数据基础表!A:D,4,0)</f>
        <v>#N/A</v>
      </c>
      <c r="I683" s="141"/>
    </row>
    <row r="684" spans="1:9">
      <c r="A684" s="143" t="s">
        <v>724</v>
      </c>
      <c r="B684" s="140">
        <v>681</v>
      </c>
      <c r="C684" s="24">
        <v>681</v>
      </c>
      <c r="D684" s="31" t="s">
        <v>724</v>
      </c>
      <c r="E684" s="141">
        <f t="shared" si="20"/>
        <v>681</v>
      </c>
      <c r="F684" s="147">
        <f t="shared" si="21"/>
        <v>0</v>
      </c>
      <c r="G684" s="29"/>
      <c r="H684" s="27" t="e">
        <f>VLOOKUP(D684,offer数据基础表!A:D,4,0)</f>
        <v>#N/A</v>
      </c>
      <c r="I684" s="141"/>
    </row>
    <row r="685" spans="1:9">
      <c r="A685" s="143" t="s">
        <v>725</v>
      </c>
      <c r="B685" s="140">
        <v>682</v>
      </c>
      <c r="C685" s="24">
        <v>682</v>
      </c>
      <c r="D685" s="31" t="s">
        <v>725</v>
      </c>
      <c r="E685" s="141">
        <f t="shared" si="20"/>
        <v>682</v>
      </c>
      <c r="F685" s="147">
        <f t="shared" si="21"/>
        <v>0</v>
      </c>
      <c r="G685" s="29"/>
      <c r="H685" s="27" t="e">
        <f>VLOOKUP(D685,offer数据基础表!A:D,4,0)</f>
        <v>#N/A</v>
      </c>
      <c r="I685" s="141"/>
    </row>
    <row r="686" ht="16.5" spans="1:9">
      <c r="A686" s="143" t="s">
        <v>1347</v>
      </c>
      <c r="B686" s="140">
        <v>683</v>
      </c>
      <c r="C686" s="24">
        <v>683</v>
      </c>
      <c r="D686" s="31" t="s">
        <v>1347</v>
      </c>
      <c r="E686" s="141">
        <f t="shared" si="20"/>
        <v>683</v>
      </c>
      <c r="F686" s="147">
        <f t="shared" si="21"/>
        <v>0</v>
      </c>
      <c r="G686" s="29"/>
      <c r="H686" s="27">
        <f>VLOOKUP(D686,offer数据基础表!A:D,4,0)</f>
        <v>1</v>
      </c>
      <c r="I686" s="141"/>
    </row>
    <row r="687" ht="16.5" spans="1:9">
      <c r="A687" s="143" t="s">
        <v>1348</v>
      </c>
      <c r="B687" s="140">
        <v>684</v>
      </c>
      <c r="C687" s="24">
        <v>684</v>
      </c>
      <c r="D687" s="31" t="s">
        <v>1348</v>
      </c>
      <c r="E687" s="141">
        <f t="shared" si="20"/>
        <v>684</v>
      </c>
      <c r="F687" s="147">
        <f t="shared" si="21"/>
        <v>0</v>
      </c>
      <c r="G687" s="29"/>
      <c r="H687" s="27">
        <f>VLOOKUP(D687,offer数据基础表!A:D,4,0)</f>
        <v>6</v>
      </c>
      <c r="I687" s="141"/>
    </row>
    <row r="688" ht="16.5" spans="1:9">
      <c r="A688" s="143" t="s">
        <v>1349</v>
      </c>
      <c r="B688" s="140">
        <v>685</v>
      </c>
      <c r="C688" s="24">
        <v>685</v>
      </c>
      <c r="D688" s="31" t="s">
        <v>1349</v>
      </c>
      <c r="E688" s="141">
        <f t="shared" si="20"/>
        <v>685</v>
      </c>
      <c r="F688" s="147">
        <f t="shared" si="21"/>
        <v>0</v>
      </c>
      <c r="G688" s="29"/>
      <c r="H688" s="27">
        <f>VLOOKUP(D688,offer数据基础表!A:D,4,0)</f>
        <v>33</v>
      </c>
      <c r="I688" s="141"/>
    </row>
    <row r="689" ht="16.5" spans="1:9">
      <c r="A689" s="143" t="s">
        <v>1350</v>
      </c>
      <c r="B689" s="140">
        <v>686</v>
      </c>
      <c r="C689" s="24">
        <v>686</v>
      </c>
      <c r="D689" s="31" t="s">
        <v>1350</v>
      </c>
      <c r="E689" s="141">
        <f t="shared" si="20"/>
        <v>686</v>
      </c>
      <c r="F689" s="147">
        <f t="shared" si="21"/>
        <v>0</v>
      </c>
      <c r="G689" s="29"/>
      <c r="H689" s="27">
        <f>VLOOKUP(D689,offer数据基础表!A:D,4,0)</f>
        <v>5</v>
      </c>
      <c r="I689" s="141"/>
    </row>
    <row r="690" ht="16.5" spans="1:9">
      <c r="A690" s="143" t="s">
        <v>1351</v>
      </c>
      <c r="B690" s="140">
        <v>687</v>
      </c>
      <c r="C690" s="24">
        <v>687</v>
      </c>
      <c r="D690" s="31" t="s">
        <v>1351</v>
      </c>
      <c r="E690" s="141">
        <f t="shared" si="20"/>
        <v>687</v>
      </c>
      <c r="F690" s="147">
        <f t="shared" si="21"/>
        <v>0</v>
      </c>
      <c r="G690" s="29"/>
      <c r="H690" s="27">
        <f>VLOOKUP(D690,offer数据基础表!A:D,4,0)</f>
        <v>1</v>
      </c>
      <c r="I690" s="141"/>
    </row>
    <row r="691" ht="16.5" spans="1:9">
      <c r="A691" s="143" t="s">
        <v>1352</v>
      </c>
      <c r="B691" s="140">
        <v>688</v>
      </c>
      <c r="C691" s="24">
        <v>688</v>
      </c>
      <c r="D691" s="31" t="s">
        <v>1352</v>
      </c>
      <c r="E691" s="141">
        <f t="shared" si="20"/>
        <v>688</v>
      </c>
      <c r="F691" s="147">
        <f t="shared" si="21"/>
        <v>0</v>
      </c>
      <c r="G691" s="29"/>
      <c r="H691" s="27">
        <f>VLOOKUP(D691,offer数据基础表!A:D,4,0)</f>
        <v>52</v>
      </c>
      <c r="I691" s="141"/>
    </row>
    <row r="692" ht="16.5" spans="1:9">
      <c r="A692" s="143" t="s">
        <v>1353</v>
      </c>
      <c r="B692" s="140">
        <v>689</v>
      </c>
      <c r="C692" s="24">
        <v>689</v>
      </c>
      <c r="D692" s="31" t="s">
        <v>1353</v>
      </c>
      <c r="E692" s="141">
        <f t="shared" si="20"/>
        <v>689</v>
      </c>
      <c r="F692" s="147">
        <f t="shared" si="21"/>
        <v>0</v>
      </c>
      <c r="G692" s="29"/>
      <c r="H692" s="27">
        <f>VLOOKUP(D692,offer数据基础表!A:D,4,0)</f>
        <v>1</v>
      </c>
      <c r="I692" s="141"/>
    </row>
    <row r="693" ht="16.5" spans="1:9">
      <c r="A693" s="143" t="s">
        <v>1354</v>
      </c>
      <c r="B693" s="140">
        <v>690</v>
      </c>
      <c r="C693" s="24">
        <v>690</v>
      </c>
      <c r="D693" s="31" t="s">
        <v>1354</v>
      </c>
      <c r="E693" s="141">
        <f t="shared" si="20"/>
        <v>690</v>
      </c>
      <c r="F693" s="147">
        <f t="shared" si="21"/>
        <v>0</v>
      </c>
      <c r="G693" s="29"/>
      <c r="H693" s="27">
        <f>VLOOKUP(D693,offer数据基础表!A:D,4,0)</f>
        <v>4</v>
      </c>
      <c r="I693" s="141"/>
    </row>
    <row r="694" ht="16.5" spans="1:9">
      <c r="A694" s="143" t="s">
        <v>1355</v>
      </c>
      <c r="B694" s="140">
        <v>691</v>
      </c>
      <c r="C694" s="24">
        <v>691</v>
      </c>
      <c r="D694" s="31" t="s">
        <v>1355</v>
      </c>
      <c r="E694" s="141">
        <f t="shared" si="20"/>
        <v>691</v>
      </c>
      <c r="F694" s="147">
        <f t="shared" si="21"/>
        <v>0</v>
      </c>
      <c r="G694" s="29"/>
      <c r="H694" s="27">
        <f>VLOOKUP(D694,offer数据基础表!A:D,4,0)</f>
        <v>1</v>
      </c>
      <c r="I694" s="141"/>
    </row>
    <row r="695" ht="16.5" spans="1:9">
      <c r="A695" s="143" t="s">
        <v>1356</v>
      </c>
      <c r="B695" s="140">
        <v>692</v>
      </c>
      <c r="C695" s="24">
        <v>692</v>
      </c>
      <c r="D695" s="31" t="s">
        <v>1356</v>
      </c>
      <c r="E695" s="141">
        <f t="shared" si="20"/>
        <v>692</v>
      </c>
      <c r="F695" s="147">
        <f t="shared" si="21"/>
        <v>0</v>
      </c>
      <c r="G695" s="29"/>
      <c r="H695" s="27">
        <f>VLOOKUP(D695,offer数据基础表!A:D,4,0)</f>
        <v>2</v>
      </c>
      <c r="I695" s="141"/>
    </row>
    <row r="696" ht="16.5" spans="1:9">
      <c r="A696" s="143" t="s">
        <v>1357</v>
      </c>
      <c r="B696" s="140">
        <v>693</v>
      </c>
      <c r="C696" s="24">
        <v>693</v>
      </c>
      <c r="D696" s="31" t="s">
        <v>1357</v>
      </c>
      <c r="E696" s="141">
        <f t="shared" si="20"/>
        <v>693</v>
      </c>
      <c r="F696" s="147">
        <f t="shared" si="21"/>
        <v>0</v>
      </c>
      <c r="G696" s="29"/>
      <c r="H696" s="27">
        <f>VLOOKUP(D696,offer数据基础表!A:D,4,0)</f>
        <v>4</v>
      </c>
      <c r="I696" s="141"/>
    </row>
    <row r="697" ht="16.5" spans="1:9">
      <c r="A697" s="143" t="s">
        <v>1358</v>
      </c>
      <c r="B697" s="140">
        <v>694</v>
      </c>
      <c r="C697" s="24">
        <v>694</v>
      </c>
      <c r="D697" s="31" t="s">
        <v>1358</v>
      </c>
      <c r="E697" s="141">
        <f t="shared" si="20"/>
        <v>694</v>
      </c>
      <c r="F697" s="147">
        <f t="shared" si="21"/>
        <v>0</v>
      </c>
      <c r="G697" s="29"/>
      <c r="H697" s="27">
        <f>VLOOKUP(D697,offer数据基础表!A:D,4,0)</f>
        <v>1</v>
      </c>
      <c r="I697" s="141"/>
    </row>
    <row r="698" ht="16.5" spans="1:9">
      <c r="A698" s="143" t="s">
        <v>1359</v>
      </c>
      <c r="B698" s="140">
        <v>695</v>
      </c>
      <c r="C698" s="24">
        <v>695</v>
      </c>
      <c r="D698" s="31" t="s">
        <v>1359</v>
      </c>
      <c r="E698" s="141">
        <f t="shared" si="20"/>
        <v>695</v>
      </c>
      <c r="F698" s="147">
        <f t="shared" si="21"/>
        <v>0</v>
      </c>
      <c r="G698" s="29"/>
      <c r="H698" s="27">
        <f>VLOOKUP(D698,offer数据基础表!A:D,4,0)</f>
        <v>9</v>
      </c>
      <c r="I698" s="141"/>
    </row>
    <row r="699" ht="16.5" spans="1:9">
      <c r="A699" s="143" t="s">
        <v>1360</v>
      </c>
      <c r="B699" s="140">
        <v>696</v>
      </c>
      <c r="C699" s="24">
        <v>696</v>
      </c>
      <c r="D699" s="31" t="s">
        <v>1360</v>
      </c>
      <c r="E699" s="141">
        <f t="shared" si="20"/>
        <v>696</v>
      </c>
      <c r="F699" s="147">
        <f t="shared" si="21"/>
        <v>0</v>
      </c>
      <c r="G699" s="29"/>
      <c r="H699" s="27">
        <f>VLOOKUP(D699,offer数据基础表!A:D,4,0)</f>
        <v>1</v>
      </c>
      <c r="I699" s="141"/>
    </row>
    <row r="700" ht="16.5" spans="1:9">
      <c r="A700" s="143" t="s">
        <v>1361</v>
      </c>
      <c r="B700" s="140">
        <v>697</v>
      </c>
      <c r="C700" s="24">
        <v>697</v>
      </c>
      <c r="D700" s="31" t="s">
        <v>1361</v>
      </c>
      <c r="E700" s="141">
        <f t="shared" si="20"/>
        <v>697</v>
      </c>
      <c r="F700" s="147">
        <f t="shared" si="21"/>
        <v>0</v>
      </c>
      <c r="G700" s="29"/>
      <c r="H700" s="27">
        <f>VLOOKUP(D700,offer数据基础表!A:D,4,0)</f>
        <v>0</v>
      </c>
      <c r="I700" s="141"/>
    </row>
    <row r="701" ht="16.5" spans="1:9">
      <c r="A701" s="143" t="s">
        <v>1362</v>
      </c>
      <c r="B701" s="140">
        <v>698</v>
      </c>
      <c r="C701" s="24">
        <v>698</v>
      </c>
      <c r="D701" s="31" t="s">
        <v>1362</v>
      </c>
      <c r="E701" s="141">
        <f t="shared" si="20"/>
        <v>698</v>
      </c>
      <c r="F701" s="147">
        <f t="shared" si="21"/>
        <v>0</v>
      </c>
      <c r="G701" s="29"/>
      <c r="H701" s="27">
        <f>VLOOKUP(D701,offer数据基础表!A:D,4,0)</f>
        <v>1</v>
      </c>
      <c r="I701" s="141"/>
    </row>
    <row r="702" ht="16.5" spans="1:9">
      <c r="A702" s="143" t="s">
        <v>1363</v>
      </c>
      <c r="B702" s="140">
        <v>699</v>
      </c>
      <c r="C702" s="24">
        <v>699</v>
      </c>
      <c r="D702" s="31" t="s">
        <v>1363</v>
      </c>
      <c r="E702" s="141">
        <f t="shared" si="20"/>
        <v>699</v>
      </c>
      <c r="F702" s="147">
        <f t="shared" si="21"/>
        <v>0</v>
      </c>
      <c r="G702" s="29"/>
      <c r="H702" s="27">
        <f>VLOOKUP(D702,offer数据基础表!A:D,4,0)</f>
        <v>2</v>
      </c>
      <c r="I702" s="141"/>
    </row>
    <row r="703" ht="16.5" spans="1:9">
      <c r="A703" s="143" t="s">
        <v>1364</v>
      </c>
      <c r="B703" s="140">
        <v>700</v>
      </c>
      <c r="C703" s="24">
        <v>700</v>
      </c>
      <c r="D703" s="31" t="s">
        <v>1364</v>
      </c>
      <c r="E703" s="141">
        <f t="shared" si="20"/>
        <v>700</v>
      </c>
      <c r="F703" s="147">
        <f t="shared" si="21"/>
        <v>0</v>
      </c>
      <c r="G703" s="29"/>
      <c r="H703" s="27">
        <f>VLOOKUP(D703,offer数据基础表!A:D,4,0)</f>
        <v>15</v>
      </c>
      <c r="I703" s="141"/>
    </row>
    <row r="704" ht="16.5" spans="1:9">
      <c r="A704" s="143" t="s">
        <v>1365</v>
      </c>
      <c r="B704" s="140">
        <v>701</v>
      </c>
      <c r="C704" s="24">
        <v>701</v>
      </c>
      <c r="D704" s="31" t="s">
        <v>1365</v>
      </c>
      <c r="E704" s="141">
        <f t="shared" si="20"/>
        <v>701</v>
      </c>
      <c r="F704" s="147">
        <f t="shared" si="21"/>
        <v>0</v>
      </c>
      <c r="G704" s="29"/>
      <c r="H704" s="27" t="e">
        <f>VLOOKUP(D704,offer数据基础表!A:D,4,0)</f>
        <v>#N/A</v>
      </c>
      <c r="I704" s="141"/>
    </row>
    <row r="705" ht="16.5" spans="1:9">
      <c r="A705" s="143" t="s">
        <v>1366</v>
      </c>
      <c r="B705" s="140">
        <v>702</v>
      </c>
      <c r="C705" s="24">
        <v>702</v>
      </c>
      <c r="D705" s="31" t="s">
        <v>1366</v>
      </c>
      <c r="E705" s="141">
        <f t="shared" si="20"/>
        <v>702</v>
      </c>
      <c r="F705" s="147">
        <f t="shared" si="21"/>
        <v>0</v>
      </c>
      <c r="G705" s="29"/>
      <c r="H705" s="27">
        <f>VLOOKUP(D705,offer数据基础表!A:D,4,0)</f>
        <v>0</v>
      </c>
      <c r="I705" s="141"/>
    </row>
    <row r="706" ht="16.5" spans="1:9">
      <c r="A706" s="143" t="s">
        <v>1367</v>
      </c>
      <c r="B706" s="140">
        <v>703</v>
      </c>
      <c r="C706" s="24">
        <v>703</v>
      </c>
      <c r="D706" s="31" t="s">
        <v>1367</v>
      </c>
      <c r="E706" s="141">
        <f t="shared" si="20"/>
        <v>703</v>
      </c>
      <c r="F706" s="147">
        <f t="shared" si="21"/>
        <v>0</v>
      </c>
      <c r="G706" s="29"/>
      <c r="H706" s="27">
        <f>VLOOKUP(D706,offer数据基础表!A:D,4,0)</f>
        <v>1</v>
      </c>
      <c r="I706" s="141"/>
    </row>
    <row r="707" ht="16.5" spans="1:9">
      <c r="A707" s="143" t="s">
        <v>1368</v>
      </c>
      <c r="B707" s="140">
        <v>704</v>
      </c>
      <c r="C707" s="24">
        <v>704</v>
      </c>
      <c r="D707" s="31" t="s">
        <v>1368</v>
      </c>
      <c r="E707" s="141">
        <f t="shared" si="20"/>
        <v>704</v>
      </c>
      <c r="F707" s="147">
        <f t="shared" si="21"/>
        <v>0</v>
      </c>
      <c r="G707" s="29"/>
      <c r="H707" s="27">
        <f>VLOOKUP(D707,offer数据基础表!A:D,4,0)</f>
        <v>1</v>
      </c>
      <c r="I707" s="141"/>
    </row>
    <row r="708" ht="16.5" spans="1:9">
      <c r="A708" s="143" t="s">
        <v>1369</v>
      </c>
      <c r="B708" s="140">
        <v>705</v>
      </c>
      <c r="C708" s="24">
        <v>705</v>
      </c>
      <c r="D708" s="31" t="s">
        <v>1369</v>
      </c>
      <c r="E708" s="141">
        <f t="shared" si="20"/>
        <v>705</v>
      </c>
      <c r="F708" s="147">
        <f t="shared" si="21"/>
        <v>0</v>
      </c>
      <c r="G708" s="29"/>
      <c r="H708" s="27">
        <f>VLOOKUP(D708,offer数据基础表!A:D,4,0)</f>
        <v>1</v>
      </c>
      <c r="I708" s="141"/>
    </row>
    <row r="709" ht="16.5" spans="1:9">
      <c r="A709" s="143" t="s">
        <v>1370</v>
      </c>
      <c r="B709" s="140">
        <v>706</v>
      </c>
      <c r="C709" s="24">
        <v>706</v>
      </c>
      <c r="D709" s="31" t="s">
        <v>1370</v>
      </c>
      <c r="E709" s="141">
        <f t="shared" ref="E709:E772" si="22">VLOOKUP(D:D,A:B,2,0)</f>
        <v>706</v>
      </c>
      <c r="F709" s="147">
        <f t="shared" ref="F709:F772" si="23">E709-C709</f>
        <v>0</v>
      </c>
      <c r="G709" s="29"/>
      <c r="H709" s="27">
        <f>VLOOKUP(D709,offer数据基础表!A:D,4,0)</f>
        <v>1</v>
      </c>
      <c r="I709" s="141"/>
    </row>
    <row r="710" ht="16.5" spans="1:9">
      <c r="A710" s="143" t="s">
        <v>1371</v>
      </c>
      <c r="B710" s="140">
        <v>707</v>
      </c>
      <c r="C710" s="24">
        <v>707</v>
      </c>
      <c r="D710" s="31" t="s">
        <v>1371</v>
      </c>
      <c r="E710" s="141">
        <f t="shared" si="22"/>
        <v>707</v>
      </c>
      <c r="F710" s="147">
        <f t="shared" si="23"/>
        <v>0</v>
      </c>
      <c r="G710" s="29"/>
      <c r="H710" s="27">
        <f>VLOOKUP(D710,offer数据基础表!A:D,4,0)</f>
        <v>2</v>
      </c>
      <c r="I710" s="141"/>
    </row>
    <row r="711" ht="16.5" spans="1:9">
      <c r="A711" s="143" t="s">
        <v>1372</v>
      </c>
      <c r="B711" s="140">
        <v>708</v>
      </c>
      <c r="C711" s="24">
        <v>708</v>
      </c>
      <c r="D711" s="31" t="s">
        <v>1372</v>
      </c>
      <c r="E711" s="141">
        <f t="shared" si="22"/>
        <v>708</v>
      </c>
      <c r="F711" s="147">
        <f t="shared" si="23"/>
        <v>0</v>
      </c>
      <c r="G711" s="29"/>
      <c r="H711" s="27">
        <f>VLOOKUP(D711,offer数据基础表!A:D,4,0)</f>
        <v>10</v>
      </c>
      <c r="I711" s="141"/>
    </row>
    <row r="712" ht="16.5" spans="1:9">
      <c r="A712" s="143" t="s">
        <v>1373</v>
      </c>
      <c r="B712" s="140">
        <v>709</v>
      </c>
      <c r="C712" s="24">
        <v>709</v>
      </c>
      <c r="D712" s="31" t="s">
        <v>1373</v>
      </c>
      <c r="E712" s="141">
        <f t="shared" si="22"/>
        <v>709</v>
      </c>
      <c r="F712" s="147">
        <f t="shared" si="23"/>
        <v>0</v>
      </c>
      <c r="G712" s="29"/>
      <c r="H712" s="27" t="e">
        <f>VLOOKUP(D712,offer数据基础表!A:D,4,0)</f>
        <v>#N/A</v>
      </c>
      <c r="I712" s="141"/>
    </row>
    <row r="713" ht="16.5" spans="1:9">
      <c r="A713" s="143" t="s">
        <v>1374</v>
      </c>
      <c r="B713" s="140">
        <v>710</v>
      </c>
      <c r="C713" s="24">
        <v>710</v>
      </c>
      <c r="D713" s="31" t="s">
        <v>1374</v>
      </c>
      <c r="E713" s="141">
        <f t="shared" si="22"/>
        <v>710</v>
      </c>
      <c r="F713" s="147">
        <f t="shared" si="23"/>
        <v>0</v>
      </c>
      <c r="G713" s="29"/>
      <c r="H713" s="27">
        <f>VLOOKUP(D713,offer数据基础表!A:D,4,0)</f>
        <v>5</v>
      </c>
      <c r="I713" s="141"/>
    </row>
    <row r="714" ht="16.5" spans="1:9">
      <c r="A714" s="143" t="s">
        <v>1375</v>
      </c>
      <c r="B714" s="140">
        <v>711</v>
      </c>
      <c r="C714" s="24">
        <v>711</v>
      </c>
      <c r="D714" s="31" t="s">
        <v>1375</v>
      </c>
      <c r="E714" s="141">
        <f t="shared" si="22"/>
        <v>711</v>
      </c>
      <c r="F714" s="147">
        <f t="shared" si="23"/>
        <v>0</v>
      </c>
      <c r="G714" s="29"/>
      <c r="H714" s="27">
        <f>VLOOKUP(D714,offer数据基础表!A:D,4,0)</f>
        <v>1</v>
      </c>
      <c r="I714" s="141"/>
    </row>
    <row r="715" ht="16.5" spans="1:9">
      <c r="A715" s="143" t="s">
        <v>1376</v>
      </c>
      <c r="B715" s="140">
        <v>712</v>
      </c>
      <c r="C715" s="24">
        <v>712</v>
      </c>
      <c r="D715" s="31" t="s">
        <v>1376</v>
      </c>
      <c r="E715" s="141">
        <f t="shared" si="22"/>
        <v>712</v>
      </c>
      <c r="F715" s="147">
        <f t="shared" si="23"/>
        <v>0</v>
      </c>
      <c r="G715" s="29"/>
      <c r="H715" s="27">
        <f>VLOOKUP(D715,offer数据基础表!A:D,4,0)</f>
        <v>2</v>
      </c>
      <c r="I715" s="141"/>
    </row>
    <row r="716" ht="16.5" spans="1:9">
      <c r="A716" s="143" t="s">
        <v>1377</v>
      </c>
      <c r="B716" s="140">
        <v>713</v>
      </c>
      <c r="C716" s="24">
        <v>713</v>
      </c>
      <c r="D716" s="31" t="s">
        <v>1377</v>
      </c>
      <c r="E716" s="141">
        <f t="shared" si="22"/>
        <v>713</v>
      </c>
      <c r="F716" s="147">
        <f t="shared" si="23"/>
        <v>0</v>
      </c>
      <c r="G716" s="29"/>
      <c r="H716" s="27">
        <f>VLOOKUP(D716,offer数据基础表!A:D,4,0)</f>
        <v>5</v>
      </c>
      <c r="I716" s="141"/>
    </row>
    <row r="717" ht="16.5" spans="1:9">
      <c r="A717" s="143" t="s">
        <v>1378</v>
      </c>
      <c r="B717" s="140">
        <v>714</v>
      </c>
      <c r="C717" s="24">
        <v>714</v>
      </c>
      <c r="D717" s="31" t="s">
        <v>1378</v>
      </c>
      <c r="E717" s="141">
        <f t="shared" si="22"/>
        <v>714</v>
      </c>
      <c r="F717" s="147">
        <f t="shared" si="23"/>
        <v>0</v>
      </c>
      <c r="G717" s="29"/>
      <c r="H717" s="27">
        <f>VLOOKUP(D717,offer数据基础表!A:D,4,0)</f>
        <v>3</v>
      </c>
      <c r="I717" s="141"/>
    </row>
    <row r="718" ht="16.5" spans="1:9">
      <c r="A718" s="143" t="s">
        <v>1379</v>
      </c>
      <c r="B718" s="140">
        <v>715</v>
      </c>
      <c r="C718" s="24">
        <v>715</v>
      </c>
      <c r="D718" s="31" t="s">
        <v>1379</v>
      </c>
      <c r="E718" s="141">
        <f t="shared" si="22"/>
        <v>715</v>
      </c>
      <c r="F718" s="147">
        <f t="shared" si="23"/>
        <v>0</v>
      </c>
      <c r="G718" s="29"/>
      <c r="H718" s="27">
        <f>VLOOKUP(D718,offer数据基础表!A:D,4,0)</f>
        <v>13</v>
      </c>
      <c r="I718" s="141"/>
    </row>
    <row r="719" ht="16.5" spans="1:9">
      <c r="A719" s="143" t="s">
        <v>1380</v>
      </c>
      <c r="B719" s="140">
        <v>716</v>
      </c>
      <c r="C719" s="24">
        <v>716</v>
      </c>
      <c r="D719" s="31" t="s">
        <v>1380</v>
      </c>
      <c r="E719" s="141">
        <f t="shared" si="22"/>
        <v>716</v>
      </c>
      <c r="F719" s="147">
        <f t="shared" si="23"/>
        <v>0</v>
      </c>
      <c r="G719" s="29"/>
      <c r="H719" s="27">
        <f>VLOOKUP(D719,offer数据基础表!A:D,4,0)</f>
        <v>5</v>
      </c>
      <c r="I719" s="141"/>
    </row>
    <row r="720" ht="16.5" spans="1:9">
      <c r="A720" s="143" t="s">
        <v>1381</v>
      </c>
      <c r="B720" s="140">
        <v>717</v>
      </c>
      <c r="C720" s="24">
        <v>717</v>
      </c>
      <c r="D720" s="31" t="s">
        <v>1381</v>
      </c>
      <c r="E720" s="141">
        <f t="shared" si="22"/>
        <v>717</v>
      </c>
      <c r="F720" s="147">
        <f t="shared" si="23"/>
        <v>0</v>
      </c>
      <c r="G720" s="29"/>
      <c r="H720" s="27">
        <f>VLOOKUP(D720,offer数据基础表!A:D,4,0)</f>
        <v>9</v>
      </c>
      <c r="I720" s="141"/>
    </row>
    <row r="721" ht="16.5" spans="1:9">
      <c r="A721" s="143" t="s">
        <v>1382</v>
      </c>
      <c r="B721" s="140">
        <v>718</v>
      </c>
      <c r="C721" s="24">
        <v>718</v>
      </c>
      <c r="D721" s="31" t="s">
        <v>1382</v>
      </c>
      <c r="E721" s="141">
        <f t="shared" si="22"/>
        <v>718</v>
      </c>
      <c r="F721" s="147">
        <f t="shared" si="23"/>
        <v>0</v>
      </c>
      <c r="G721" s="29"/>
      <c r="H721" s="27">
        <f>VLOOKUP(D721,offer数据基础表!A:D,4,0)</f>
        <v>2</v>
      </c>
      <c r="I721" s="141"/>
    </row>
    <row r="722" ht="16.5" spans="1:9">
      <c r="A722" s="143" t="s">
        <v>1383</v>
      </c>
      <c r="B722" s="140">
        <v>719</v>
      </c>
      <c r="C722" s="24">
        <v>719</v>
      </c>
      <c r="D722" s="31" t="s">
        <v>1383</v>
      </c>
      <c r="E722" s="141">
        <f t="shared" si="22"/>
        <v>719</v>
      </c>
      <c r="F722" s="147">
        <f t="shared" si="23"/>
        <v>0</v>
      </c>
      <c r="G722" s="29"/>
      <c r="H722" s="27">
        <f>VLOOKUP(D722,offer数据基础表!A:D,4,0)</f>
        <v>28</v>
      </c>
      <c r="I722" s="141"/>
    </row>
    <row r="723" ht="16.5" spans="1:9">
      <c r="A723" s="143" t="s">
        <v>1384</v>
      </c>
      <c r="B723" s="140">
        <v>720</v>
      </c>
      <c r="C723" s="24">
        <v>720</v>
      </c>
      <c r="D723" s="31" t="s">
        <v>1384</v>
      </c>
      <c r="E723" s="141">
        <f t="shared" si="22"/>
        <v>720</v>
      </c>
      <c r="F723" s="147">
        <f t="shared" si="23"/>
        <v>0</v>
      </c>
      <c r="G723" s="29"/>
      <c r="H723" s="27">
        <f>VLOOKUP(D723,offer数据基础表!A:D,4,0)</f>
        <v>7</v>
      </c>
      <c r="I723" s="141"/>
    </row>
    <row r="724" ht="16.5" spans="1:9">
      <c r="A724" s="143" t="s">
        <v>1385</v>
      </c>
      <c r="B724" s="140">
        <v>721</v>
      </c>
      <c r="C724" s="24">
        <v>721</v>
      </c>
      <c r="D724" s="31" t="s">
        <v>1385</v>
      </c>
      <c r="E724" s="141">
        <f t="shared" si="22"/>
        <v>721</v>
      </c>
      <c r="F724" s="147">
        <f t="shared" si="23"/>
        <v>0</v>
      </c>
      <c r="G724" s="29"/>
      <c r="H724" s="27">
        <f>VLOOKUP(D724,offer数据基础表!A:D,4,0)</f>
        <v>1</v>
      </c>
      <c r="I724" s="141"/>
    </row>
    <row r="725" ht="16.5" spans="1:9">
      <c r="A725" s="143" t="s">
        <v>1386</v>
      </c>
      <c r="B725" s="140">
        <v>722</v>
      </c>
      <c r="C725" s="24">
        <v>722</v>
      </c>
      <c r="D725" s="31" t="s">
        <v>1386</v>
      </c>
      <c r="E725" s="141">
        <f t="shared" si="22"/>
        <v>722</v>
      </c>
      <c r="F725" s="147">
        <f t="shared" si="23"/>
        <v>0</v>
      </c>
      <c r="G725" s="29"/>
      <c r="H725" s="27">
        <f>VLOOKUP(D725,offer数据基础表!A:D,4,0)</f>
        <v>2</v>
      </c>
      <c r="I725" s="141"/>
    </row>
    <row r="726" ht="16.5" spans="1:9">
      <c r="A726" s="143" t="s">
        <v>1387</v>
      </c>
      <c r="B726" s="140">
        <v>723</v>
      </c>
      <c r="C726" s="24">
        <v>723</v>
      </c>
      <c r="D726" s="31" t="s">
        <v>1387</v>
      </c>
      <c r="E726" s="141">
        <f t="shared" si="22"/>
        <v>723</v>
      </c>
      <c r="F726" s="147">
        <f t="shared" si="23"/>
        <v>0</v>
      </c>
      <c r="G726" s="29"/>
      <c r="H726" s="27">
        <f>VLOOKUP(D726,offer数据基础表!A:D,4,0)</f>
        <v>1</v>
      </c>
      <c r="I726" s="141"/>
    </row>
    <row r="727" ht="16.5" spans="1:9">
      <c r="A727" s="143" t="s">
        <v>1388</v>
      </c>
      <c r="B727" s="140">
        <v>724</v>
      </c>
      <c r="C727" s="24">
        <v>724</v>
      </c>
      <c r="D727" s="31" t="s">
        <v>1388</v>
      </c>
      <c r="E727" s="141">
        <f t="shared" si="22"/>
        <v>724</v>
      </c>
      <c r="F727" s="147">
        <f t="shared" si="23"/>
        <v>0</v>
      </c>
      <c r="G727" s="29"/>
      <c r="H727" s="27" t="e">
        <f>VLOOKUP(D727,offer数据基础表!A:D,4,0)</f>
        <v>#N/A</v>
      </c>
      <c r="I727" s="141"/>
    </row>
    <row r="728" ht="16.5" spans="1:9">
      <c r="A728" s="143" t="s">
        <v>1389</v>
      </c>
      <c r="B728" s="140">
        <v>725</v>
      </c>
      <c r="C728" s="24">
        <v>725</v>
      </c>
      <c r="D728" s="31" t="s">
        <v>1389</v>
      </c>
      <c r="E728" s="141">
        <f t="shared" si="22"/>
        <v>725</v>
      </c>
      <c r="F728" s="147">
        <f t="shared" si="23"/>
        <v>0</v>
      </c>
      <c r="G728" s="29"/>
      <c r="H728" s="27" t="e">
        <f>VLOOKUP(D728,offer数据基础表!A:D,4,0)</f>
        <v>#N/A</v>
      </c>
      <c r="I728" s="141"/>
    </row>
    <row r="729" ht="16.5" spans="1:9">
      <c r="A729" s="143" t="s">
        <v>1390</v>
      </c>
      <c r="B729" s="140">
        <v>726</v>
      </c>
      <c r="C729" s="24">
        <v>726</v>
      </c>
      <c r="D729" s="31" t="s">
        <v>1390</v>
      </c>
      <c r="E729" s="141">
        <f t="shared" si="22"/>
        <v>726</v>
      </c>
      <c r="F729" s="147">
        <f t="shared" si="23"/>
        <v>0</v>
      </c>
      <c r="G729" s="29"/>
      <c r="H729" s="27">
        <f>VLOOKUP(D729,offer数据基础表!A:D,4,0)</f>
        <v>1</v>
      </c>
      <c r="I729" s="141"/>
    </row>
    <row r="730" ht="16.5" spans="1:9">
      <c r="A730" s="143" t="s">
        <v>1391</v>
      </c>
      <c r="B730" s="140">
        <v>727</v>
      </c>
      <c r="C730" s="24">
        <v>727</v>
      </c>
      <c r="D730" s="31" t="s">
        <v>1391</v>
      </c>
      <c r="E730" s="141">
        <f t="shared" si="22"/>
        <v>727</v>
      </c>
      <c r="F730" s="147">
        <f t="shared" si="23"/>
        <v>0</v>
      </c>
      <c r="G730" s="29"/>
      <c r="H730" s="27">
        <f>VLOOKUP(D730,offer数据基础表!A:D,4,0)</f>
        <v>12</v>
      </c>
      <c r="I730" s="141"/>
    </row>
    <row r="731" ht="16.5" spans="1:9">
      <c r="A731" s="143" t="s">
        <v>1392</v>
      </c>
      <c r="B731" s="140">
        <v>728</v>
      </c>
      <c r="C731" s="24">
        <v>728</v>
      </c>
      <c r="D731" s="31" t="s">
        <v>1392</v>
      </c>
      <c r="E731" s="141">
        <f t="shared" si="22"/>
        <v>728</v>
      </c>
      <c r="F731" s="147">
        <f t="shared" si="23"/>
        <v>0</v>
      </c>
      <c r="G731" s="29"/>
      <c r="H731" s="27">
        <f>VLOOKUP(D731,offer数据基础表!A:D,4,0)</f>
        <v>1</v>
      </c>
      <c r="I731" s="141"/>
    </row>
    <row r="732" ht="16.5" spans="1:9">
      <c r="A732" s="143" t="s">
        <v>1393</v>
      </c>
      <c r="B732" s="140">
        <v>729</v>
      </c>
      <c r="C732" s="24">
        <v>729</v>
      </c>
      <c r="D732" s="31" t="s">
        <v>1393</v>
      </c>
      <c r="E732" s="141">
        <f t="shared" si="22"/>
        <v>729</v>
      </c>
      <c r="F732" s="147">
        <f t="shared" si="23"/>
        <v>0</v>
      </c>
      <c r="G732" s="29"/>
      <c r="H732" s="27">
        <f>VLOOKUP(D732,offer数据基础表!A:D,4,0)</f>
        <v>4</v>
      </c>
      <c r="I732" s="141"/>
    </row>
    <row r="733" ht="16.5" spans="1:9">
      <c r="A733" s="143" t="s">
        <v>1394</v>
      </c>
      <c r="B733" s="140">
        <v>730</v>
      </c>
      <c r="C733" s="24">
        <v>730</v>
      </c>
      <c r="D733" s="31" t="s">
        <v>1394</v>
      </c>
      <c r="E733" s="141">
        <f t="shared" si="22"/>
        <v>730</v>
      </c>
      <c r="F733" s="147">
        <f t="shared" si="23"/>
        <v>0</v>
      </c>
      <c r="G733" s="29"/>
      <c r="H733" s="27">
        <f>VLOOKUP(D733,offer数据基础表!A:D,4,0)</f>
        <v>3</v>
      </c>
      <c r="I733" s="141"/>
    </row>
    <row r="734" ht="16.5" spans="1:9">
      <c r="A734" s="143" t="s">
        <v>1395</v>
      </c>
      <c r="B734" s="140">
        <v>731</v>
      </c>
      <c r="C734" s="24">
        <v>731</v>
      </c>
      <c r="D734" s="31" t="s">
        <v>1395</v>
      </c>
      <c r="E734" s="141">
        <f t="shared" si="22"/>
        <v>731</v>
      </c>
      <c r="F734" s="147">
        <f t="shared" si="23"/>
        <v>0</v>
      </c>
      <c r="G734" s="29"/>
      <c r="H734" s="27">
        <f>VLOOKUP(D734,offer数据基础表!A:D,4,0)</f>
        <v>4</v>
      </c>
      <c r="I734" s="141"/>
    </row>
    <row r="735" ht="16.5" spans="1:9">
      <c r="A735" s="143" t="s">
        <v>1396</v>
      </c>
      <c r="B735" s="140">
        <v>732</v>
      </c>
      <c r="C735" s="24">
        <v>732</v>
      </c>
      <c r="D735" s="31" t="s">
        <v>1396</v>
      </c>
      <c r="E735" s="141">
        <f t="shared" si="22"/>
        <v>732</v>
      </c>
      <c r="F735" s="147">
        <f t="shared" si="23"/>
        <v>0</v>
      </c>
      <c r="G735" s="29"/>
      <c r="H735" s="27">
        <f>VLOOKUP(D735,offer数据基础表!A:D,4,0)</f>
        <v>3</v>
      </c>
      <c r="I735" s="141"/>
    </row>
    <row r="736" ht="16.5" spans="1:9">
      <c r="A736" s="143" t="s">
        <v>1397</v>
      </c>
      <c r="B736" s="140">
        <v>733</v>
      </c>
      <c r="C736" s="24">
        <v>733</v>
      </c>
      <c r="D736" s="31" t="s">
        <v>1397</v>
      </c>
      <c r="E736" s="141">
        <f t="shared" si="22"/>
        <v>733</v>
      </c>
      <c r="F736" s="147">
        <f t="shared" si="23"/>
        <v>0</v>
      </c>
      <c r="G736" s="29"/>
      <c r="H736" s="27">
        <f>VLOOKUP(D736,offer数据基础表!A:D,4,0)</f>
        <v>40</v>
      </c>
      <c r="I736" s="141"/>
    </row>
    <row r="737" ht="16.5" spans="1:9">
      <c r="A737" s="143" t="s">
        <v>1398</v>
      </c>
      <c r="B737" s="140">
        <v>734</v>
      </c>
      <c r="C737" s="24">
        <v>734</v>
      </c>
      <c r="D737" s="31" t="s">
        <v>1398</v>
      </c>
      <c r="E737" s="141">
        <f t="shared" si="22"/>
        <v>734</v>
      </c>
      <c r="F737" s="147">
        <f t="shared" si="23"/>
        <v>0</v>
      </c>
      <c r="G737" s="29"/>
      <c r="H737" s="27">
        <f>VLOOKUP(D737,offer数据基础表!A:D,4,0)</f>
        <v>32</v>
      </c>
      <c r="I737" s="141"/>
    </row>
    <row r="738" ht="16.5" spans="1:9">
      <c r="A738" s="143" t="s">
        <v>1399</v>
      </c>
      <c r="B738" s="140">
        <v>735</v>
      </c>
      <c r="C738" s="24">
        <v>735</v>
      </c>
      <c r="D738" s="31" t="s">
        <v>1399</v>
      </c>
      <c r="E738" s="141">
        <f t="shared" si="22"/>
        <v>735</v>
      </c>
      <c r="F738" s="147">
        <f t="shared" si="23"/>
        <v>0</v>
      </c>
      <c r="G738" s="29"/>
      <c r="H738" s="27">
        <f>VLOOKUP(D738,offer数据基础表!A:D,4,0)</f>
        <v>8</v>
      </c>
      <c r="I738" s="141"/>
    </row>
    <row r="739" ht="16.5" spans="1:9">
      <c r="A739" s="143" t="s">
        <v>1400</v>
      </c>
      <c r="B739" s="140">
        <v>736</v>
      </c>
      <c r="C739" s="24">
        <v>736</v>
      </c>
      <c r="D739" s="31" t="s">
        <v>1400</v>
      </c>
      <c r="E739" s="141">
        <f t="shared" si="22"/>
        <v>736</v>
      </c>
      <c r="F739" s="147">
        <f t="shared" si="23"/>
        <v>0</v>
      </c>
      <c r="G739" s="29"/>
      <c r="H739" s="27">
        <f>VLOOKUP(D739,offer数据基础表!A:D,4,0)</f>
        <v>1</v>
      </c>
      <c r="I739" s="141"/>
    </row>
    <row r="740" ht="16.5" spans="1:9">
      <c r="A740" s="143" t="s">
        <v>1401</v>
      </c>
      <c r="B740" s="140">
        <v>737</v>
      </c>
      <c r="C740" s="24">
        <v>737</v>
      </c>
      <c r="D740" s="31" t="s">
        <v>1401</v>
      </c>
      <c r="E740" s="141">
        <f t="shared" si="22"/>
        <v>737</v>
      </c>
      <c r="F740" s="147">
        <f t="shared" si="23"/>
        <v>0</v>
      </c>
      <c r="G740" s="29"/>
      <c r="H740" s="27">
        <f>VLOOKUP(D740,offer数据基础表!A:D,4,0)</f>
        <v>1</v>
      </c>
      <c r="I740" s="141"/>
    </row>
    <row r="741" ht="16.5" spans="1:9">
      <c r="A741" s="143" t="s">
        <v>1402</v>
      </c>
      <c r="B741" s="140">
        <v>738</v>
      </c>
      <c r="C741" s="24">
        <v>738</v>
      </c>
      <c r="D741" s="31" t="s">
        <v>1402</v>
      </c>
      <c r="E741" s="141">
        <f t="shared" si="22"/>
        <v>738</v>
      </c>
      <c r="F741" s="147">
        <f t="shared" si="23"/>
        <v>0</v>
      </c>
      <c r="G741" s="29"/>
      <c r="H741" s="27">
        <f>VLOOKUP(D741,offer数据基础表!A:D,4,0)</f>
        <v>1</v>
      </c>
      <c r="I741" s="141"/>
    </row>
    <row r="742" ht="16.5" spans="1:9">
      <c r="A742" s="143" t="s">
        <v>1403</v>
      </c>
      <c r="B742" s="140">
        <v>739</v>
      </c>
      <c r="C742" s="24">
        <v>739</v>
      </c>
      <c r="D742" s="31" t="s">
        <v>1403</v>
      </c>
      <c r="E742" s="141">
        <f t="shared" si="22"/>
        <v>739</v>
      </c>
      <c r="F742" s="147">
        <f t="shared" si="23"/>
        <v>0</v>
      </c>
      <c r="G742" s="29"/>
      <c r="H742" s="27">
        <f>VLOOKUP(D742,offer数据基础表!A:D,4,0)</f>
        <v>1</v>
      </c>
      <c r="I742" s="141"/>
    </row>
    <row r="743" ht="16.5" spans="1:9">
      <c r="A743" s="143" t="s">
        <v>1404</v>
      </c>
      <c r="B743" s="140">
        <v>740</v>
      </c>
      <c r="C743" s="24">
        <v>740</v>
      </c>
      <c r="D743" s="31" t="s">
        <v>1404</v>
      </c>
      <c r="E743" s="141">
        <f t="shared" si="22"/>
        <v>740</v>
      </c>
      <c r="F743" s="147">
        <f t="shared" si="23"/>
        <v>0</v>
      </c>
      <c r="G743" s="29"/>
      <c r="H743" s="27">
        <f>VLOOKUP(D743,offer数据基础表!A:D,4,0)</f>
        <v>1</v>
      </c>
      <c r="I743" s="141"/>
    </row>
    <row r="744" ht="16.5" spans="1:9">
      <c r="A744" s="143" t="s">
        <v>784</v>
      </c>
      <c r="B744" s="140">
        <v>741</v>
      </c>
      <c r="C744" s="24">
        <v>741</v>
      </c>
      <c r="D744" s="31" t="s">
        <v>784</v>
      </c>
      <c r="E744" s="141">
        <f t="shared" si="22"/>
        <v>741</v>
      </c>
      <c r="F744" s="147">
        <f t="shared" si="23"/>
        <v>0</v>
      </c>
      <c r="G744" s="29"/>
      <c r="H744" s="27">
        <f>VLOOKUP(D744,offer数据基础表!A:D,4,0)</f>
        <v>2</v>
      </c>
      <c r="I744" s="141"/>
    </row>
    <row r="745" ht="16.5" spans="1:9">
      <c r="A745" s="143" t="s">
        <v>785</v>
      </c>
      <c r="B745" s="140">
        <v>742</v>
      </c>
      <c r="C745" s="24">
        <v>742</v>
      </c>
      <c r="D745" s="31" t="s">
        <v>785</v>
      </c>
      <c r="E745" s="141">
        <f t="shared" si="22"/>
        <v>742</v>
      </c>
      <c r="F745" s="147">
        <f t="shared" si="23"/>
        <v>0</v>
      </c>
      <c r="G745" s="29"/>
      <c r="H745" s="27">
        <f>VLOOKUP(D745,offer数据基础表!A:D,4,0)</f>
        <v>5</v>
      </c>
      <c r="I745" s="141"/>
    </row>
    <row r="746" ht="16.5" spans="1:9">
      <c r="A746" s="143" t="s">
        <v>786</v>
      </c>
      <c r="B746" s="140">
        <v>743</v>
      </c>
      <c r="C746" s="24">
        <v>743</v>
      </c>
      <c r="D746" s="31" t="s">
        <v>786</v>
      </c>
      <c r="E746" s="141">
        <f t="shared" si="22"/>
        <v>743</v>
      </c>
      <c r="F746" s="147">
        <f t="shared" si="23"/>
        <v>0</v>
      </c>
      <c r="G746" s="29"/>
      <c r="H746" s="27">
        <f>VLOOKUP(D746,offer数据基础表!A:D,4,0)</f>
        <v>3</v>
      </c>
      <c r="I746" s="141"/>
    </row>
    <row r="747" ht="16.5" spans="1:9">
      <c r="A747" s="143" t="s">
        <v>1405</v>
      </c>
      <c r="B747" s="140">
        <v>744</v>
      </c>
      <c r="C747" s="24">
        <v>744</v>
      </c>
      <c r="D747" s="31" t="s">
        <v>1405</v>
      </c>
      <c r="E747" s="141">
        <f t="shared" si="22"/>
        <v>744</v>
      </c>
      <c r="F747" s="147">
        <f t="shared" si="23"/>
        <v>0</v>
      </c>
      <c r="G747" s="29"/>
      <c r="H747" s="27">
        <f>VLOOKUP(D747,offer数据基础表!A:D,4,0)</f>
        <v>1</v>
      </c>
      <c r="I747" s="141"/>
    </row>
    <row r="748" ht="16.5" spans="1:9">
      <c r="A748" s="143" t="s">
        <v>1406</v>
      </c>
      <c r="B748" s="140">
        <v>745</v>
      </c>
      <c r="C748" s="24">
        <v>745</v>
      </c>
      <c r="D748" s="31" t="s">
        <v>1406</v>
      </c>
      <c r="E748" s="141">
        <f t="shared" si="22"/>
        <v>745</v>
      </c>
      <c r="F748" s="147">
        <f t="shared" si="23"/>
        <v>0</v>
      </c>
      <c r="G748" s="29"/>
      <c r="H748" s="27">
        <f>VLOOKUP(D748,offer数据基础表!A:D,4,0)</f>
        <v>19</v>
      </c>
      <c r="I748" s="141"/>
    </row>
    <row r="749" ht="16.5" spans="1:9">
      <c r="A749" s="143" t="s">
        <v>1407</v>
      </c>
      <c r="B749" s="140">
        <v>746</v>
      </c>
      <c r="C749" s="24">
        <v>746</v>
      </c>
      <c r="D749" s="31" t="s">
        <v>1407</v>
      </c>
      <c r="E749" s="141">
        <f t="shared" si="22"/>
        <v>746</v>
      </c>
      <c r="F749" s="147">
        <f t="shared" si="23"/>
        <v>0</v>
      </c>
      <c r="G749" s="29"/>
      <c r="H749" s="27">
        <f>VLOOKUP(D749,offer数据基础表!A:D,4,0)</f>
        <v>1</v>
      </c>
      <c r="I749" s="141"/>
    </row>
    <row r="750" ht="16.5" spans="1:9">
      <c r="A750" s="143" t="s">
        <v>1408</v>
      </c>
      <c r="B750" s="140">
        <v>747</v>
      </c>
      <c r="C750" s="24">
        <v>747</v>
      </c>
      <c r="D750" s="31" t="s">
        <v>1408</v>
      </c>
      <c r="E750" s="141">
        <f t="shared" si="22"/>
        <v>747</v>
      </c>
      <c r="F750" s="147">
        <f t="shared" si="23"/>
        <v>0</v>
      </c>
      <c r="G750" s="29"/>
      <c r="H750" s="27">
        <f>VLOOKUP(D750,offer数据基础表!A:D,4,0)</f>
        <v>1</v>
      </c>
      <c r="I750" s="141"/>
    </row>
    <row r="751" ht="16.5" spans="1:9">
      <c r="A751" s="143" t="s">
        <v>1409</v>
      </c>
      <c r="B751" s="140">
        <v>748</v>
      </c>
      <c r="C751" s="24">
        <v>748</v>
      </c>
      <c r="D751" s="31" t="s">
        <v>1409</v>
      </c>
      <c r="E751" s="141">
        <f t="shared" si="22"/>
        <v>748</v>
      </c>
      <c r="F751" s="147">
        <f t="shared" si="23"/>
        <v>0</v>
      </c>
      <c r="G751" s="29"/>
      <c r="H751" s="27">
        <f>VLOOKUP(D751,offer数据基础表!A:D,4,0)</f>
        <v>2</v>
      </c>
      <c r="I751" s="141"/>
    </row>
    <row r="752" ht="16.5" spans="1:9">
      <c r="A752" s="143" t="s">
        <v>1410</v>
      </c>
      <c r="B752" s="140">
        <v>749</v>
      </c>
      <c r="C752" s="24">
        <v>749</v>
      </c>
      <c r="D752" s="31" t="s">
        <v>1410</v>
      </c>
      <c r="E752" s="141">
        <f t="shared" si="22"/>
        <v>749</v>
      </c>
      <c r="F752" s="147">
        <f t="shared" si="23"/>
        <v>0</v>
      </c>
      <c r="G752" s="29"/>
      <c r="H752" s="27">
        <f>VLOOKUP(D752,offer数据基础表!A:D,4,0)</f>
        <v>1</v>
      </c>
      <c r="I752" s="141"/>
    </row>
    <row r="753" ht="16.5" spans="1:9">
      <c r="A753" s="143" t="s">
        <v>1411</v>
      </c>
      <c r="B753" s="140">
        <v>750</v>
      </c>
      <c r="C753" s="24">
        <v>750</v>
      </c>
      <c r="D753" s="31" t="s">
        <v>1411</v>
      </c>
      <c r="E753" s="141">
        <f t="shared" si="22"/>
        <v>750</v>
      </c>
      <c r="F753" s="147">
        <f t="shared" si="23"/>
        <v>0</v>
      </c>
      <c r="G753" s="29"/>
      <c r="H753" s="27">
        <f>VLOOKUP(D753,offer数据基础表!A:D,4,0)</f>
        <v>4</v>
      </c>
      <c r="I753" s="141"/>
    </row>
    <row r="754" ht="16.5" spans="1:9">
      <c r="A754" s="143" t="s">
        <v>1412</v>
      </c>
      <c r="B754" s="140">
        <v>751</v>
      </c>
      <c r="C754" s="24">
        <v>751</v>
      </c>
      <c r="D754" s="31" t="s">
        <v>1412</v>
      </c>
      <c r="E754" s="141">
        <f t="shared" si="22"/>
        <v>751</v>
      </c>
      <c r="F754" s="147">
        <f t="shared" si="23"/>
        <v>0</v>
      </c>
      <c r="G754" s="29"/>
      <c r="H754" s="27">
        <f>VLOOKUP(D754,offer数据基础表!A:D,4,0)</f>
        <v>1</v>
      </c>
      <c r="I754" s="141"/>
    </row>
    <row r="755" ht="16.5" spans="1:9">
      <c r="A755" s="143" t="s">
        <v>1413</v>
      </c>
      <c r="B755" s="140">
        <v>752</v>
      </c>
      <c r="C755" s="24">
        <v>752</v>
      </c>
      <c r="D755" s="31" t="s">
        <v>1413</v>
      </c>
      <c r="E755" s="141">
        <f t="shared" si="22"/>
        <v>752</v>
      </c>
      <c r="F755" s="147">
        <f t="shared" si="23"/>
        <v>0</v>
      </c>
      <c r="G755" s="29"/>
      <c r="H755" s="27">
        <f>VLOOKUP(D755,offer数据基础表!A:D,4,0)</f>
        <v>1</v>
      </c>
      <c r="I755" s="141"/>
    </row>
    <row r="756" ht="16.5" spans="1:9">
      <c r="A756" s="143" t="s">
        <v>1414</v>
      </c>
      <c r="B756" s="140">
        <v>753</v>
      </c>
      <c r="C756" s="24">
        <v>753</v>
      </c>
      <c r="D756" s="31" t="s">
        <v>1414</v>
      </c>
      <c r="E756" s="141">
        <f t="shared" si="22"/>
        <v>753</v>
      </c>
      <c r="F756" s="147">
        <f t="shared" si="23"/>
        <v>0</v>
      </c>
      <c r="G756" s="29"/>
      <c r="H756" s="27">
        <f>VLOOKUP(D756,offer数据基础表!A:D,4,0)</f>
        <v>1</v>
      </c>
      <c r="I756" s="141"/>
    </row>
    <row r="757" ht="16.5" spans="1:9">
      <c r="A757" s="143" t="s">
        <v>1415</v>
      </c>
      <c r="B757" s="140">
        <v>754</v>
      </c>
      <c r="C757" s="24">
        <v>754</v>
      </c>
      <c r="D757" s="31" t="s">
        <v>1415</v>
      </c>
      <c r="E757" s="141">
        <f t="shared" si="22"/>
        <v>754</v>
      </c>
      <c r="F757" s="147">
        <f t="shared" si="23"/>
        <v>0</v>
      </c>
      <c r="G757" s="29"/>
      <c r="H757" s="27">
        <f>VLOOKUP(D757,offer数据基础表!A:D,4,0)</f>
        <v>1</v>
      </c>
      <c r="I757" s="141"/>
    </row>
    <row r="758" ht="16.5" spans="1:9">
      <c r="A758" s="143" t="s">
        <v>798</v>
      </c>
      <c r="B758" s="140">
        <v>755</v>
      </c>
      <c r="C758" s="24">
        <v>755</v>
      </c>
      <c r="D758" s="31" t="s">
        <v>798</v>
      </c>
      <c r="E758" s="141">
        <f t="shared" si="22"/>
        <v>755</v>
      </c>
      <c r="F758" s="147">
        <f t="shared" si="23"/>
        <v>0</v>
      </c>
      <c r="G758" s="29"/>
      <c r="H758" s="27">
        <f>VLOOKUP(D758,offer数据基础表!A:D,4,0)</f>
        <v>2</v>
      </c>
      <c r="I758" s="141"/>
    </row>
    <row r="759" ht="16.5" spans="1:9">
      <c r="A759" s="143" t="s">
        <v>1416</v>
      </c>
      <c r="B759" s="140">
        <v>756</v>
      </c>
      <c r="C759" s="24">
        <v>756</v>
      </c>
      <c r="D759" s="31" t="s">
        <v>1416</v>
      </c>
      <c r="E759" s="141">
        <f t="shared" si="22"/>
        <v>756</v>
      </c>
      <c r="F759" s="147">
        <f t="shared" si="23"/>
        <v>0</v>
      </c>
      <c r="G759" s="29"/>
      <c r="H759" s="27">
        <f>VLOOKUP(D759,offer数据基础表!A:D,4,0)</f>
        <v>8</v>
      </c>
      <c r="I759" s="141"/>
    </row>
    <row r="760" ht="16.5" spans="1:9">
      <c r="A760" s="143" t="s">
        <v>1417</v>
      </c>
      <c r="B760" s="140">
        <v>757</v>
      </c>
      <c r="C760" s="24">
        <v>757</v>
      </c>
      <c r="D760" s="31" t="s">
        <v>1417</v>
      </c>
      <c r="E760" s="141">
        <f t="shared" si="22"/>
        <v>757</v>
      </c>
      <c r="F760" s="147">
        <f t="shared" si="23"/>
        <v>0</v>
      </c>
      <c r="G760" s="29"/>
      <c r="H760" s="27">
        <f>VLOOKUP(D760,offer数据基础表!A:D,4,0)</f>
        <v>4</v>
      </c>
      <c r="I760" s="141"/>
    </row>
    <row r="761" ht="16.5" spans="1:9">
      <c r="A761" s="143" t="s">
        <v>1418</v>
      </c>
      <c r="B761" s="140">
        <v>758</v>
      </c>
      <c r="C761" s="24">
        <v>758</v>
      </c>
      <c r="D761" s="31" t="s">
        <v>1418</v>
      </c>
      <c r="E761" s="141">
        <f t="shared" si="22"/>
        <v>758</v>
      </c>
      <c r="F761" s="147">
        <f t="shared" si="23"/>
        <v>0</v>
      </c>
      <c r="G761" s="29"/>
      <c r="H761" s="27">
        <f>VLOOKUP(D761,offer数据基础表!A:D,4,0)</f>
        <v>1</v>
      </c>
      <c r="I761" s="141"/>
    </row>
    <row r="762" ht="16.5" spans="1:9">
      <c r="A762" s="143" t="s">
        <v>1419</v>
      </c>
      <c r="B762" s="140">
        <v>759</v>
      </c>
      <c r="C762" s="24">
        <v>759</v>
      </c>
      <c r="D762" s="31" t="s">
        <v>1419</v>
      </c>
      <c r="E762" s="141">
        <f t="shared" si="22"/>
        <v>759</v>
      </c>
      <c r="F762" s="147">
        <f t="shared" si="23"/>
        <v>0</v>
      </c>
      <c r="G762" s="29"/>
      <c r="H762" s="27">
        <f>VLOOKUP(D762,offer数据基础表!A:D,4,0)</f>
        <v>1</v>
      </c>
      <c r="I762" s="141"/>
    </row>
    <row r="763" ht="16.5" spans="1:9">
      <c r="A763" s="143" t="s">
        <v>1420</v>
      </c>
      <c r="B763" s="140">
        <v>760</v>
      </c>
      <c r="C763" s="24">
        <v>760</v>
      </c>
      <c r="D763" s="31" t="s">
        <v>1420</v>
      </c>
      <c r="E763" s="141">
        <f t="shared" si="22"/>
        <v>760</v>
      </c>
      <c r="F763" s="147">
        <f t="shared" si="23"/>
        <v>0</v>
      </c>
      <c r="G763" s="29"/>
      <c r="H763" s="27" t="e">
        <f>VLOOKUP(D763,offer数据基础表!A:D,4,0)</f>
        <v>#N/A</v>
      </c>
      <c r="I763" s="141"/>
    </row>
    <row r="764" ht="16.5" spans="1:9">
      <c r="A764" s="143" t="s">
        <v>1421</v>
      </c>
      <c r="B764" s="140">
        <v>761</v>
      </c>
      <c r="C764" s="24">
        <v>761</v>
      </c>
      <c r="D764" s="31" t="s">
        <v>1421</v>
      </c>
      <c r="E764" s="141">
        <f t="shared" si="22"/>
        <v>761</v>
      </c>
      <c r="F764" s="147">
        <f t="shared" si="23"/>
        <v>0</v>
      </c>
      <c r="G764" s="29"/>
      <c r="H764" s="27">
        <f>VLOOKUP(D764,offer数据基础表!A:D,4,0)</f>
        <v>5</v>
      </c>
      <c r="I764" s="141"/>
    </row>
    <row r="765" ht="16.5" spans="1:9">
      <c r="A765" s="143" t="s">
        <v>1422</v>
      </c>
      <c r="B765" s="140">
        <v>762</v>
      </c>
      <c r="C765" s="24">
        <v>762</v>
      </c>
      <c r="D765" s="31" t="s">
        <v>1422</v>
      </c>
      <c r="E765" s="141">
        <f t="shared" si="22"/>
        <v>762</v>
      </c>
      <c r="F765" s="147">
        <f t="shared" si="23"/>
        <v>0</v>
      </c>
      <c r="G765" s="29"/>
      <c r="H765" s="27">
        <f>VLOOKUP(D765,offer数据基础表!A:D,4,0)</f>
        <v>2</v>
      </c>
      <c r="I765" s="141"/>
    </row>
    <row r="766" ht="16.5" spans="1:9">
      <c r="A766" s="143" t="s">
        <v>1423</v>
      </c>
      <c r="B766" s="140">
        <v>763</v>
      </c>
      <c r="C766" s="24">
        <v>763</v>
      </c>
      <c r="D766" s="31" t="s">
        <v>1423</v>
      </c>
      <c r="E766" s="141">
        <f t="shared" si="22"/>
        <v>763</v>
      </c>
      <c r="F766" s="147">
        <f t="shared" si="23"/>
        <v>0</v>
      </c>
      <c r="G766" s="29"/>
      <c r="H766" s="27">
        <f>VLOOKUP(D766,offer数据基础表!A:D,4,0)</f>
        <v>1</v>
      </c>
      <c r="I766" s="141"/>
    </row>
    <row r="767" ht="16.5" spans="1:9">
      <c r="A767" s="143" t="s">
        <v>1424</v>
      </c>
      <c r="B767" s="140">
        <v>764</v>
      </c>
      <c r="C767" s="24">
        <v>764</v>
      </c>
      <c r="D767" s="31" t="s">
        <v>1424</v>
      </c>
      <c r="E767" s="141">
        <f t="shared" si="22"/>
        <v>764</v>
      </c>
      <c r="F767" s="147">
        <f t="shared" si="23"/>
        <v>0</v>
      </c>
      <c r="G767" s="29"/>
      <c r="H767" s="27">
        <f>VLOOKUP(D767,offer数据基础表!A:D,4,0)</f>
        <v>17</v>
      </c>
      <c r="I767" s="141"/>
    </row>
    <row r="768" ht="16.5" spans="1:9">
      <c r="A768" s="143" t="s">
        <v>1425</v>
      </c>
      <c r="B768" s="140">
        <v>765</v>
      </c>
      <c r="C768" s="24">
        <v>765</v>
      </c>
      <c r="D768" s="31" t="s">
        <v>1425</v>
      </c>
      <c r="E768" s="141">
        <f t="shared" si="22"/>
        <v>765</v>
      </c>
      <c r="F768" s="147">
        <f t="shared" si="23"/>
        <v>0</v>
      </c>
      <c r="G768" s="29"/>
      <c r="H768" s="27">
        <f>VLOOKUP(D768,offer数据基础表!A:D,4,0)</f>
        <v>1</v>
      </c>
      <c r="I768" s="141"/>
    </row>
    <row r="769" ht="16.5" spans="1:9">
      <c r="A769" s="143" t="s">
        <v>1426</v>
      </c>
      <c r="B769" s="140">
        <v>766</v>
      </c>
      <c r="C769" s="24">
        <v>766</v>
      </c>
      <c r="D769" s="31" t="s">
        <v>1426</v>
      </c>
      <c r="E769" s="141">
        <f t="shared" si="22"/>
        <v>766</v>
      </c>
      <c r="F769" s="147">
        <f t="shared" si="23"/>
        <v>0</v>
      </c>
      <c r="G769" s="29"/>
      <c r="H769" s="27">
        <f>VLOOKUP(D769,offer数据基础表!A:D,4,0)</f>
        <v>1</v>
      </c>
      <c r="I769" s="141"/>
    </row>
    <row r="770" ht="16.5" spans="1:9">
      <c r="A770" s="143" t="s">
        <v>1427</v>
      </c>
      <c r="B770" s="140">
        <v>767</v>
      </c>
      <c r="C770" s="24">
        <v>767</v>
      </c>
      <c r="D770" s="31" t="s">
        <v>1427</v>
      </c>
      <c r="E770" s="141">
        <f t="shared" si="22"/>
        <v>767</v>
      </c>
      <c r="F770" s="147">
        <f t="shared" si="23"/>
        <v>0</v>
      </c>
      <c r="G770" s="29"/>
      <c r="H770" s="27">
        <f>VLOOKUP(D770,offer数据基础表!A:D,4,0)</f>
        <v>37</v>
      </c>
      <c r="I770" s="141"/>
    </row>
    <row r="771" ht="16.5" spans="1:9">
      <c r="A771" s="143" t="s">
        <v>1428</v>
      </c>
      <c r="B771" s="140">
        <v>768</v>
      </c>
      <c r="C771" s="24">
        <v>768</v>
      </c>
      <c r="D771" s="31" t="s">
        <v>1428</v>
      </c>
      <c r="E771" s="141">
        <f t="shared" si="22"/>
        <v>768</v>
      </c>
      <c r="F771" s="147">
        <f t="shared" si="23"/>
        <v>0</v>
      </c>
      <c r="G771" s="29"/>
      <c r="H771" s="27">
        <f>VLOOKUP(D771,offer数据基础表!A:D,4,0)</f>
        <v>3</v>
      </c>
      <c r="I771" s="141"/>
    </row>
    <row r="772" ht="16.5" spans="1:9">
      <c r="A772" s="143" t="s">
        <v>1429</v>
      </c>
      <c r="B772" s="140">
        <v>769</v>
      </c>
      <c r="C772" s="24">
        <v>769</v>
      </c>
      <c r="D772" s="31" t="s">
        <v>1429</v>
      </c>
      <c r="E772" s="141">
        <f t="shared" si="22"/>
        <v>769</v>
      </c>
      <c r="F772" s="147">
        <f t="shared" si="23"/>
        <v>0</v>
      </c>
      <c r="G772" s="29"/>
      <c r="H772" s="27">
        <f>VLOOKUP(D772,offer数据基础表!A:D,4,0)</f>
        <v>3</v>
      </c>
      <c r="I772" s="141"/>
    </row>
    <row r="773" ht="16.5" spans="1:9">
      <c r="A773" s="143" t="s">
        <v>1430</v>
      </c>
      <c r="B773" s="140">
        <v>770</v>
      </c>
      <c r="C773" s="24">
        <v>770</v>
      </c>
      <c r="D773" s="31" t="s">
        <v>1430</v>
      </c>
      <c r="E773" s="141">
        <f t="shared" ref="E773:E836" si="24">VLOOKUP(D:D,A:B,2,0)</f>
        <v>770</v>
      </c>
      <c r="F773" s="147">
        <f t="shared" ref="F773:F836" si="25">E773-C773</f>
        <v>0</v>
      </c>
      <c r="G773" s="29"/>
      <c r="H773" s="27">
        <f>VLOOKUP(D773,offer数据基础表!A:D,4,0)</f>
        <v>8</v>
      </c>
      <c r="I773" s="141"/>
    </row>
    <row r="774" ht="16.5" spans="1:9">
      <c r="A774" s="143" t="s">
        <v>1431</v>
      </c>
      <c r="B774" s="140">
        <v>771</v>
      </c>
      <c r="C774" s="24">
        <v>771</v>
      </c>
      <c r="D774" s="31" t="s">
        <v>1431</v>
      </c>
      <c r="E774" s="141">
        <f t="shared" si="24"/>
        <v>771</v>
      </c>
      <c r="F774" s="147">
        <f t="shared" si="25"/>
        <v>0</v>
      </c>
      <c r="G774" s="29"/>
      <c r="H774" s="27">
        <f>VLOOKUP(D774,offer数据基础表!A:D,4,0)</f>
        <v>1</v>
      </c>
      <c r="I774" s="141"/>
    </row>
    <row r="775" ht="16.5" spans="1:9">
      <c r="A775" s="143" t="s">
        <v>1432</v>
      </c>
      <c r="B775" s="140">
        <v>772</v>
      </c>
      <c r="C775" s="24">
        <v>772</v>
      </c>
      <c r="D775" s="31" t="s">
        <v>1432</v>
      </c>
      <c r="E775" s="141">
        <f t="shared" si="24"/>
        <v>772</v>
      </c>
      <c r="F775" s="147">
        <f t="shared" si="25"/>
        <v>0</v>
      </c>
      <c r="G775" s="29"/>
      <c r="H775" s="27">
        <f>VLOOKUP(D775,offer数据基础表!A:D,4,0)</f>
        <v>2</v>
      </c>
      <c r="I775" s="141"/>
    </row>
    <row r="776" ht="16.5" spans="1:9">
      <c r="A776" s="143" t="s">
        <v>1433</v>
      </c>
      <c r="B776" s="140">
        <v>773</v>
      </c>
      <c r="C776" s="24">
        <v>773</v>
      </c>
      <c r="D776" s="31" t="s">
        <v>1433</v>
      </c>
      <c r="E776" s="141">
        <f t="shared" si="24"/>
        <v>773</v>
      </c>
      <c r="F776" s="147">
        <f t="shared" si="25"/>
        <v>0</v>
      </c>
      <c r="G776" s="29"/>
      <c r="H776" s="27">
        <f>VLOOKUP(D776,offer数据基础表!A:D,4,0)</f>
        <v>1</v>
      </c>
      <c r="I776" s="141"/>
    </row>
    <row r="777" ht="16.5" spans="1:9">
      <c r="A777" s="143" t="s">
        <v>1434</v>
      </c>
      <c r="B777" s="140">
        <v>774</v>
      </c>
      <c r="C777" s="24">
        <v>774</v>
      </c>
      <c r="D777" s="31" t="s">
        <v>1434</v>
      </c>
      <c r="E777" s="141">
        <f t="shared" si="24"/>
        <v>774</v>
      </c>
      <c r="F777" s="147">
        <f t="shared" si="25"/>
        <v>0</v>
      </c>
      <c r="G777" s="29"/>
      <c r="H777" s="27">
        <f>VLOOKUP(D777,offer数据基础表!A:D,4,0)</f>
        <v>1</v>
      </c>
      <c r="I777" s="141"/>
    </row>
    <row r="778" ht="16.5" spans="1:9">
      <c r="A778" s="143" t="s">
        <v>1435</v>
      </c>
      <c r="B778" s="140">
        <v>775</v>
      </c>
      <c r="C778" s="24">
        <v>775</v>
      </c>
      <c r="D778" s="31" t="s">
        <v>1435</v>
      </c>
      <c r="E778" s="141">
        <f t="shared" si="24"/>
        <v>775</v>
      </c>
      <c r="F778" s="147">
        <f t="shared" si="25"/>
        <v>0</v>
      </c>
      <c r="G778" s="29"/>
      <c r="H778" s="27">
        <f>VLOOKUP(D778,offer数据基础表!A:D,4,0)</f>
        <v>1</v>
      </c>
      <c r="I778" s="141"/>
    </row>
    <row r="779" ht="16.5" spans="1:9">
      <c r="A779" s="143" t="s">
        <v>1436</v>
      </c>
      <c r="B779" s="140">
        <v>776</v>
      </c>
      <c r="C779" s="24">
        <v>776</v>
      </c>
      <c r="D779" s="31" t="s">
        <v>1436</v>
      </c>
      <c r="E779" s="141">
        <f t="shared" si="24"/>
        <v>776</v>
      </c>
      <c r="F779" s="147">
        <f t="shared" si="25"/>
        <v>0</v>
      </c>
      <c r="G779" s="29"/>
      <c r="H779" s="27">
        <f>VLOOKUP(D779,offer数据基础表!A:D,4,0)</f>
        <v>20</v>
      </c>
      <c r="I779" s="141"/>
    </row>
    <row r="780" ht="16.5" spans="1:9">
      <c r="A780" s="143" t="s">
        <v>1437</v>
      </c>
      <c r="B780" s="140">
        <v>777</v>
      </c>
      <c r="C780" s="24">
        <v>777</v>
      </c>
      <c r="D780" s="31" t="s">
        <v>1437</v>
      </c>
      <c r="E780" s="141">
        <f t="shared" si="24"/>
        <v>777</v>
      </c>
      <c r="F780" s="147">
        <f t="shared" si="25"/>
        <v>0</v>
      </c>
      <c r="G780" s="29"/>
      <c r="H780" s="27">
        <f>VLOOKUP(D780,offer数据基础表!A:D,4,0)</f>
        <v>0</v>
      </c>
      <c r="I780" s="141"/>
    </row>
    <row r="781" ht="16.5" spans="1:9">
      <c r="A781" s="143" t="s">
        <v>1438</v>
      </c>
      <c r="B781" s="140">
        <v>778</v>
      </c>
      <c r="C781" s="24">
        <v>778</v>
      </c>
      <c r="D781" s="31" t="s">
        <v>1438</v>
      </c>
      <c r="E781" s="141">
        <f t="shared" si="24"/>
        <v>778</v>
      </c>
      <c r="F781" s="147">
        <f t="shared" si="25"/>
        <v>0</v>
      </c>
      <c r="G781" s="29"/>
      <c r="H781" s="27">
        <f>VLOOKUP(D781,offer数据基础表!A:D,4,0)</f>
        <v>1</v>
      </c>
      <c r="I781" s="141"/>
    </row>
    <row r="782" ht="16.5" spans="1:9">
      <c r="A782" s="143" t="s">
        <v>1439</v>
      </c>
      <c r="B782" s="140">
        <v>779</v>
      </c>
      <c r="C782" s="24">
        <v>779</v>
      </c>
      <c r="D782" s="31" t="s">
        <v>1439</v>
      </c>
      <c r="E782" s="141">
        <f t="shared" si="24"/>
        <v>779</v>
      </c>
      <c r="F782" s="147">
        <f t="shared" si="25"/>
        <v>0</v>
      </c>
      <c r="G782" s="29"/>
      <c r="H782" s="27">
        <f>VLOOKUP(D782,offer数据基础表!A:D,4,0)</f>
        <v>0</v>
      </c>
      <c r="I782" s="141"/>
    </row>
    <row r="783" ht="16.5" spans="1:9">
      <c r="A783" s="143" t="s">
        <v>1440</v>
      </c>
      <c r="B783" s="140">
        <v>780</v>
      </c>
      <c r="C783" s="24">
        <v>780</v>
      </c>
      <c r="D783" s="31" t="s">
        <v>1440</v>
      </c>
      <c r="E783" s="141">
        <f t="shared" si="24"/>
        <v>780</v>
      </c>
      <c r="F783" s="147">
        <f t="shared" si="25"/>
        <v>0</v>
      </c>
      <c r="G783" s="29"/>
      <c r="H783" s="27">
        <f>VLOOKUP(D783,offer数据基础表!A:D,4,0)</f>
        <v>3</v>
      </c>
      <c r="I783" s="141"/>
    </row>
    <row r="784" ht="16.5" spans="1:9">
      <c r="A784" s="143" t="s">
        <v>1441</v>
      </c>
      <c r="B784" s="140">
        <v>781</v>
      </c>
      <c r="C784" s="24">
        <v>781</v>
      </c>
      <c r="D784" s="31" t="s">
        <v>1441</v>
      </c>
      <c r="E784" s="141">
        <f t="shared" si="24"/>
        <v>781</v>
      </c>
      <c r="F784" s="147">
        <f t="shared" si="25"/>
        <v>0</v>
      </c>
      <c r="G784" s="29"/>
      <c r="H784" s="27">
        <f>VLOOKUP(D784,offer数据基础表!A:D,4,0)</f>
        <v>45</v>
      </c>
      <c r="I784" s="141"/>
    </row>
    <row r="785" ht="16.5" spans="1:9">
      <c r="A785" s="143" t="s">
        <v>1442</v>
      </c>
      <c r="B785" s="140">
        <v>782</v>
      </c>
      <c r="C785" s="24">
        <v>782</v>
      </c>
      <c r="D785" s="31" t="s">
        <v>1442</v>
      </c>
      <c r="E785" s="141">
        <f t="shared" si="24"/>
        <v>782</v>
      </c>
      <c r="F785" s="147">
        <f t="shared" si="25"/>
        <v>0</v>
      </c>
      <c r="G785" s="29"/>
      <c r="H785" s="27">
        <f>VLOOKUP(D785,offer数据基础表!A:D,4,0)</f>
        <v>2</v>
      </c>
      <c r="I785" s="141"/>
    </row>
    <row r="786" ht="16.5" spans="1:9">
      <c r="A786" s="143" t="s">
        <v>1443</v>
      </c>
      <c r="B786" s="140">
        <v>783</v>
      </c>
      <c r="C786" s="24">
        <v>783</v>
      </c>
      <c r="D786" s="31" t="s">
        <v>1443</v>
      </c>
      <c r="E786" s="141">
        <f t="shared" si="24"/>
        <v>783</v>
      </c>
      <c r="F786" s="147">
        <f t="shared" si="25"/>
        <v>0</v>
      </c>
      <c r="G786" s="29"/>
      <c r="H786" s="27">
        <f>VLOOKUP(D786,offer数据基础表!A:D,4,0)</f>
        <v>3</v>
      </c>
      <c r="I786" s="141"/>
    </row>
    <row r="787" ht="16.5" spans="1:9">
      <c r="A787" s="143" t="s">
        <v>1444</v>
      </c>
      <c r="B787" s="140">
        <v>784</v>
      </c>
      <c r="C787" s="24">
        <v>784</v>
      </c>
      <c r="D787" s="31" t="s">
        <v>1444</v>
      </c>
      <c r="E787" s="141">
        <f t="shared" si="24"/>
        <v>784</v>
      </c>
      <c r="F787" s="147">
        <f t="shared" si="25"/>
        <v>0</v>
      </c>
      <c r="G787" s="29"/>
      <c r="H787" s="27">
        <f>VLOOKUP(D787,offer数据基础表!A:D,4,0)</f>
        <v>1</v>
      </c>
      <c r="I787" s="141"/>
    </row>
    <row r="788" ht="16.5" spans="1:9">
      <c r="A788" s="143" t="s">
        <v>1445</v>
      </c>
      <c r="B788" s="140">
        <v>785</v>
      </c>
      <c r="C788" s="24">
        <v>785</v>
      </c>
      <c r="D788" s="31" t="s">
        <v>1445</v>
      </c>
      <c r="E788" s="141">
        <f t="shared" si="24"/>
        <v>785</v>
      </c>
      <c r="F788" s="147">
        <f t="shared" si="25"/>
        <v>0</v>
      </c>
      <c r="G788" s="29"/>
      <c r="H788" s="27">
        <f>VLOOKUP(D788,offer数据基础表!A:D,4,0)</f>
        <v>2</v>
      </c>
      <c r="I788" s="141"/>
    </row>
    <row r="789" ht="16.5" spans="1:9">
      <c r="A789" s="143" t="s">
        <v>1446</v>
      </c>
      <c r="B789" s="140">
        <v>786</v>
      </c>
      <c r="C789" s="24">
        <v>786</v>
      </c>
      <c r="D789" s="31" t="s">
        <v>1446</v>
      </c>
      <c r="E789" s="141">
        <f t="shared" si="24"/>
        <v>786</v>
      </c>
      <c r="F789" s="147">
        <f t="shared" si="25"/>
        <v>0</v>
      </c>
      <c r="G789" s="29"/>
      <c r="H789" s="27">
        <f>VLOOKUP(D789,offer数据基础表!A:D,4,0)</f>
        <v>3</v>
      </c>
      <c r="I789" s="141"/>
    </row>
    <row r="790" ht="16.5" spans="1:9">
      <c r="A790" s="143" t="s">
        <v>1447</v>
      </c>
      <c r="B790" s="140">
        <v>787</v>
      </c>
      <c r="C790" s="24">
        <v>787</v>
      </c>
      <c r="D790" s="31" t="s">
        <v>1447</v>
      </c>
      <c r="E790" s="141">
        <f t="shared" si="24"/>
        <v>787</v>
      </c>
      <c r="F790" s="147">
        <f t="shared" si="25"/>
        <v>0</v>
      </c>
      <c r="G790" s="29"/>
      <c r="H790" s="27">
        <f>VLOOKUP(D790,offer数据基础表!A:D,4,0)</f>
        <v>9</v>
      </c>
      <c r="I790" s="141"/>
    </row>
    <row r="791" ht="16.5" spans="1:9">
      <c r="A791" s="143" t="s">
        <v>1448</v>
      </c>
      <c r="B791" s="140">
        <v>788</v>
      </c>
      <c r="C791" s="24">
        <v>788</v>
      </c>
      <c r="D791" s="31" t="s">
        <v>1448</v>
      </c>
      <c r="E791" s="141">
        <f t="shared" si="24"/>
        <v>788</v>
      </c>
      <c r="F791" s="147">
        <f t="shared" si="25"/>
        <v>0</v>
      </c>
      <c r="G791" s="29"/>
      <c r="H791" s="27">
        <f>VLOOKUP(D791,offer数据基础表!A:D,4,0)</f>
        <v>2</v>
      </c>
      <c r="I791" s="141"/>
    </row>
    <row r="792" ht="16.5" spans="1:9">
      <c r="A792" s="143" t="s">
        <v>1449</v>
      </c>
      <c r="B792" s="140">
        <v>789</v>
      </c>
      <c r="C792" s="24">
        <v>789</v>
      </c>
      <c r="D792" s="31" t="s">
        <v>1449</v>
      </c>
      <c r="E792" s="141">
        <f t="shared" si="24"/>
        <v>789</v>
      </c>
      <c r="F792" s="147">
        <f t="shared" si="25"/>
        <v>0</v>
      </c>
      <c r="G792" s="29"/>
      <c r="H792" s="27">
        <f>VLOOKUP(D792,offer数据基础表!A:D,4,0)</f>
        <v>1</v>
      </c>
      <c r="I792" s="141"/>
    </row>
    <row r="793" ht="16.5" spans="1:9">
      <c r="A793" s="143" t="s">
        <v>1450</v>
      </c>
      <c r="B793" s="140">
        <v>790</v>
      </c>
      <c r="C793" s="24">
        <v>790</v>
      </c>
      <c r="D793" s="31" t="s">
        <v>1450</v>
      </c>
      <c r="E793" s="141">
        <f t="shared" si="24"/>
        <v>790</v>
      </c>
      <c r="F793" s="147">
        <f t="shared" si="25"/>
        <v>0</v>
      </c>
      <c r="G793" s="29"/>
      <c r="H793" s="27">
        <f>VLOOKUP(D793,offer数据基础表!A:D,4,0)</f>
        <v>1</v>
      </c>
      <c r="I793" s="141"/>
    </row>
    <row r="794" ht="16.5" spans="1:9">
      <c r="A794" s="143" t="s">
        <v>1451</v>
      </c>
      <c r="B794" s="140">
        <v>791</v>
      </c>
      <c r="C794" s="24">
        <v>791</v>
      </c>
      <c r="D794" s="31" t="s">
        <v>1451</v>
      </c>
      <c r="E794" s="141">
        <f t="shared" si="24"/>
        <v>791</v>
      </c>
      <c r="F794" s="147">
        <f t="shared" si="25"/>
        <v>0</v>
      </c>
      <c r="G794" s="29"/>
      <c r="H794" s="27">
        <f>VLOOKUP(D794,offer数据基础表!A:D,4,0)</f>
        <v>1</v>
      </c>
      <c r="I794" s="141"/>
    </row>
    <row r="795" ht="16.5" spans="1:9">
      <c r="A795" s="143" t="s">
        <v>1452</v>
      </c>
      <c r="B795" s="140">
        <v>792</v>
      </c>
      <c r="C795" s="24">
        <v>792</v>
      </c>
      <c r="D795" s="31" t="s">
        <v>1452</v>
      </c>
      <c r="E795" s="141">
        <f t="shared" si="24"/>
        <v>792</v>
      </c>
      <c r="F795" s="147">
        <f t="shared" si="25"/>
        <v>0</v>
      </c>
      <c r="G795" s="29"/>
      <c r="H795" s="27">
        <f>VLOOKUP(D795,offer数据基础表!A:D,4,0)</f>
        <v>1</v>
      </c>
      <c r="I795" s="141"/>
    </row>
    <row r="796" ht="16.5" spans="1:9">
      <c r="A796" s="143" t="s">
        <v>1453</v>
      </c>
      <c r="B796" s="140">
        <v>793</v>
      </c>
      <c r="C796" s="24">
        <v>793</v>
      </c>
      <c r="D796" s="31" t="s">
        <v>1453</v>
      </c>
      <c r="E796" s="141">
        <f t="shared" si="24"/>
        <v>793</v>
      </c>
      <c r="F796" s="147">
        <f t="shared" si="25"/>
        <v>0</v>
      </c>
      <c r="G796" s="29"/>
      <c r="H796" s="27">
        <f>VLOOKUP(D796,offer数据基础表!A:D,4,0)</f>
        <v>1</v>
      </c>
      <c r="I796" s="141"/>
    </row>
    <row r="797" ht="16.5" spans="1:9">
      <c r="A797" s="143" t="s">
        <v>1454</v>
      </c>
      <c r="B797" s="140">
        <v>794</v>
      </c>
      <c r="C797" s="24">
        <v>794</v>
      </c>
      <c r="D797" s="31" t="s">
        <v>1454</v>
      </c>
      <c r="E797" s="141">
        <f t="shared" si="24"/>
        <v>794</v>
      </c>
      <c r="F797" s="147">
        <f t="shared" si="25"/>
        <v>0</v>
      </c>
      <c r="G797" s="29"/>
      <c r="H797" s="27">
        <f>VLOOKUP(D797,offer数据基础表!A:D,4,0)</f>
        <v>11</v>
      </c>
      <c r="I797" s="141"/>
    </row>
    <row r="798" ht="16.5" spans="1:9">
      <c r="A798" s="143" t="s">
        <v>1455</v>
      </c>
      <c r="B798" s="140">
        <v>795</v>
      </c>
      <c r="C798" s="24">
        <v>795</v>
      </c>
      <c r="D798" s="31" t="s">
        <v>1455</v>
      </c>
      <c r="E798" s="141">
        <f t="shared" si="24"/>
        <v>795</v>
      </c>
      <c r="F798" s="147">
        <f t="shared" si="25"/>
        <v>0</v>
      </c>
      <c r="G798" s="29"/>
      <c r="H798" s="27">
        <f>VLOOKUP(D798,offer数据基础表!A:D,4,0)</f>
        <v>5</v>
      </c>
      <c r="I798" s="141"/>
    </row>
    <row r="799" ht="16.5" spans="1:9">
      <c r="A799" s="143" t="s">
        <v>1456</v>
      </c>
      <c r="B799" s="140">
        <v>796</v>
      </c>
      <c r="C799" s="24">
        <v>796</v>
      </c>
      <c r="D799" s="31" t="s">
        <v>1456</v>
      </c>
      <c r="E799" s="141">
        <f t="shared" si="24"/>
        <v>796</v>
      </c>
      <c r="F799" s="147">
        <f t="shared" si="25"/>
        <v>0</v>
      </c>
      <c r="G799" s="29"/>
      <c r="H799" s="27">
        <f>VLOOKUP(D799,offer数据基础表!A:D,4,0)</f>
        <v>7</v>
      </c>
      <c r="I799" s="141"/>
    </row>
    <row r="800" ht="16.5" spans="1:9">
      <c r="A800" s="143" t="s">
        <v>1457</v>
      </c>
      <c r="B800" s="140">
        <v>797</v>
      </c>
      <c r="C800" s="24">
        <v>797</v>
      </c>
      <c r="D800" s="31" t="s">
        <v>1457</v>
      </c>
      <c r="E800" s="141">
        <f t="shared" si="24"/>
        <v>797</v>
      </c>
      <c r="F800" s="147">
        <f t="shared" si="25"/>
        <v>0</v>
      </c>
      <c r="G800" s="29"/>
      <c r="H800" s="27">
        <f>VLOOKUP(D800,offer数据基础表!A:D,4,0)</f>
        <v>3</v>
      </c>
      <c r="I800" s="141"/>
    </row>
    <row r="801" ht="16.5" spans="1:9">
      <c r="A801" s="143" t="s">
        <v>1458</v>
      </c>
      <c r="B801" s="140">
        <v>798</v>
      </c>
      <c r="C801" s="24">
        <v>798</v>
      </c>
      <c r="D801" s="31" t="s">
        <v>1458</v>
      </c>
      <c r="E801" s="141">
        <f t="shared" si="24"/>
        <v>798</v>
      </c>
      <c r="F801" s="147">
        <f t="shared" si="25"/>
        <v>0</v>
      </c>
      <c r="G801" s="29"/>
      <c r="H801" s="27" t="e">
        <f>VLOOKUP(D801,offer数据基础表!A:D,4,0)</f>
        <v>#N/A</v>
      </c>
      <c r="I801" s="141"/>
    </row>
    <row r="802" ht="16.5" spans="1:9">
      <c r="A802" s="143" t="s">
        <v>1459</v>
      </c>
      <c r="B802" s="140">
        <v>799</v>
      </c>
      <c r="C802" s="24">
        <v>799</v>
      </c>
      <c r="D802" s="31" t="s">
        <v>1459</v>
      </c>
      <c r="E802" s="141">
        <f t="shared" si="24"/>
        <v>799</v>
      </c>
      <c r="F802" s="147">
        <f t="shared" si="25"/>
        <v>0</v>
      </c>
      <c r="G802" s="29"/>
      <c r="H802" s="27">
        <f>VLOOKUP(D802,offer数据基础表!A:D,4,0)</f>
        <v>16</v>
      </c>
      <c r="I802" s="141"/>
    </row>
    <row r="803" ht="16.5" spans="1:9">
      <c r="A803" s="143" t="s">
        <v>1460</v>
      </c>
      <c r="B803" s="140">
        <v>800</v>
      </c>
      <c r="C803" s="24">
        <v>800</v>
      </c>
      <c r="D803" s="31" t="s">
        <v>1460</v>
      </c>
      <c r="E803" s="141">
        <f t="shared" si="24"/>
        <v>800</v>
      </c>
      <c r="F803" s="147">
        <f t="shared" si="25"/>
        <v>0</v>
      </c>
      <c r="G803" s="29"/>
      <c r="H803" s="27">
        <f>VLOOKUP(D803,offer数据基础表!A:D,4,0)</f>
        <v>1</v>
      </c>
      <c r="I803" s="141"/>
    </row>
    <row r="804" ht="16.5" spans="1:9">
      <c r="A804" s="143" t="s">
        <v>1461</v>
      </c>
      <c r="B804" s="140">
        <v>801</v>
      </c>
      <c r="C804" s="24">
        <v>801</v>
      </c>
      <c r="D804" s="31" t="s">
        <v>1461</v>
      </c>
      <c r="E804" s="141">
        <f t="shared" si="24"/>
        <v>801</v>
      </c>
      <c r="F804" s="147">
        <f t="shared" si="25"/>
        <v>0</v>
      </c>
      <c r="G804" s="29"/>
      <c r="H804" s="27">
        <f>VLOOKUP(D804,offer数据基础表!A:D,4,0)</f>
        <v>14</v>
      </c>
      <c r="I804" s="141"/>
    </row>
    <row r="805" ht="16.5" spans="1:9">
      <c r="A805" s="143" t="s">
        <v>1462</v>
      </c>
      <c r="B805" s="140">
        <v>802</v>
      </c>
      <c r="C805" s="24">
        <v>802</v>
      </c>
      <c r="D805" s="31" t="s">
        <v>1462</v>
      </c>
      <c r="E805" s="141">
        <f t="shared" si="24"/>
        <v>802</v>
      </c>
      <c r="F805" s="147">
        <f t="shared" si="25"/>
        <v>0</v>
      </c>
      <c r="G805" s="29"/>
      <c r="H805" s="27">
        <f>VLOOKUP(D805,offer数据基础表!A:D,4,0)</f>
        <v>5</v>
      </c>
      <c r="I805" s="141"/>
    </row>
    <row r="806" ht="16.5" spans="1:9">
      <c r="A806" s="143" t="s">
        <v>1463</v>
      </c>
      <c r="B806" s="140">
        <v>803</v>
      </c>
      <c r="C806" s="24">
        <v>803</v>
      </c>
      <c r="D806" s="31" t="s">
        <v>1463</v>
      </c>
      <c r="E806" s="141">
        <f t="shared" si="24"/>
        <v>803</v>
      </c>
      <c r="F806" s="147">
        <f t="shared" si="25"/>
        <v>0</v>
      </c>
      <c r="G806" s="29"/>
      <c r="H806" s="27">
        <f>VLOOKUP(D806,offer数据基础表!A:D,4,0)</f>
        <v>19</v>
      </c>
      <c r="I806" s="141"/>
    </row>
    <row r="807" ht="16.5" spans="1:9">
      <c r="A807" s="143" t="s">
        <v>1464</v>
      </c>
      <c r="B807" s="140">
        <v>804</v>
      </c>
      <c r="C807" s="24">
        <v>804</v>
      </c>
      <c r="D807" s="31" t="s">
        <v>1464</v>
      </c>
      <c r="E807" s="141">
        <f t="shared" si="24"/>
        <v>804</v>
      </c>
      <c r="F807" s="147">
        <f t="shared" si="25"/>
        <v>0</v>
      </c>
      <c r="G807" s="29"/>
      <c r="H807" s="27">
        <f>VLOOKUP(D807,offer数据基础表!A:D,4,0)</f>
        <v>7</v>
      </c>
      <c r="I807" s="141"/>
    </row>
    <row r="808" ht="16.5" spans="1:9">
      <c r="A808" s="143" t="s">
        <v>1465</v>
      </c>
      <c r="B808" s="140">
        <v>805</v>
      </c>
      <c r="C808" s="24">
        <v>805</v>
      </c>
      <c r="D808" s="31" t="s">
        <v>1465</v>
      </c>
      <c r="E808" s="141">
        <f t="shared" si="24"/>
        <v>805</v>
      </c>
      <c r="F808" s="147">
        <f t="shared" si="25"/>
        <v>0</v>
      </c>
      <c r="G808" s="29"/>
      <c r="H808" s="27">
        <f>VLOOKUP(D808,offer数据基础表!A:D,4,0)</f>
        <v>5</v>
      </c>
      <c r="I808" s="141"/>
    </row>
    <row r="809" ht="16.5" spans="1:9">
      <c r="A809" s="143" t="s">
        <v>1466</v>
      </c>
      <c r="B809" s="140">
        <v>806</v>
      </c>
      <c r="C809" s="24">
        <v>806</v>
      </c>
      <c r="D809" s="31" t="s">
        <v>1466</v>
      </c>
      <c r="E809" s="141">
        <f t="shared" si="24"/>
        <v>806</v>
      </c>
      <c r="F809" s="147">
        <f t="shared" si="25"/>
        <v>0</v>
      </c>
      <c r="G809" s="29"/>
      <c r="H809" s="27">
        <f>VLOOKUP(D809,offer数据基础表!A:D,4,0)</f>
        <v>1</v>
      </c>
      <c r="I809" s="141"/>
    </row>
    <row r="810" ht="16.5" spans="1:9">
      <c r="A810" s="143" t="s">
        <v>1467</v>
      </c>
      <c r="B810" s="140">
        <v>807</v>
      </c>
      <c r="C810" s="24">
        <v>807</v>
      </c>
      <c r="D810" s="31" t="s">
        <v>1467</v>
      </c>
      <c r="E810" s="141">
        <f t="shared" si="24"/>
        <v>807</v>
      </c>
      <c r="F810" s="147">
        <f t="shared" si="25"/>
        <v>0</v>
      </c>
      <c r="G810" s="29"/>
      <c r="H810" s="27">
        <f>VLOOKUP(D810,offer数据基础表!A:D,4,0)</f>
        <v>3</v>
      </c>
      <c r="I810" s="141"/>
    </row>
    <row r="811" ht="16.5" spans="1:9">
      <c r="A811" s="143" t="s">
        <v>851</v>
      </c>
      <c r="B811" s="140">
        <v>808</v>
      </c>
      <c r="C811" s="24">
        <v>808</v>
      </c>
      <c r="D811" s="31" t="s">
        <v>851</v>
      </c>
      <c r="E811" s="141">
        <f t="shared" si="24"/>
        <v>808</v>
      </c>
      <c r="F811" s="147">
        <f t="shared" si="25"/>
        <v>0</v>
      </c>
      <c r="G811" s="29"/>
      <c r="H811" s="27">
        <f>VLOOKUP(D811,offer数据基础表!A:D,4,0)</f>
        <v>12</v>
      </c>
      <c r="I811" s="141"/>
    </row>
    <row r="812" ht="16.5" spans="1:9">
      <c r="A812" s="143" t="s">
        <v>1468</v>
      </c>
      <c r="B812" s="140">
        <v>809</v>
      </c>
      <c r="C812" s="24">
        <v>809</v>
      </c>
      <c r="D812" s="31" t="s">
        <v>1468</v>
      </c>
      <c r="E812" s="141">
        <f t="shared" si="24"/>
        <v>809</v>
      </c>
      <c r="F812" s="147">
        <f t="shared" si="25"/>
        <v>0</v>
      </c>
      <c r="G812" s="29"/>
      <c r="H812" s="27">
        <f>VLOOKUP(D812,offer数据基础表!A:D,4,0)</f>
        <v>1</v>
      </c>
      <c r="I812" s="141"/>
    </row>
    <row r="813" ht="16.5" spans="1:9">
      <c r="A813" s="143" t="s">
        <v>1469</v>
      </c>
      <c r="B813" s="140">
        <v>810</v>
      </c>
      <c r="C813" s="24">
        <v>810</v>
      </c>
      <c r="D813" s="31" t="s">
        <v>1469</v>
      </c>
      <c r="E813" s="141">
        <f t="shared" si="24"/>
        <v>810</v>
      </c>
      <c r="F813" s="147">
        <f t="shared" si="25"/>
        <v>0</v>
      </c>
      <c r="G813" s="29"/>
      <c r="H813" s="27">
        <f>VLOOKUP(D813,offer数据基础表!A:D,4,0)</f>
        <v>1</v>
      </c>
      <c r="I813" s="141"/>
    </row>
    <row r="814" ht="16.5" spans="1:9">
      <c r="A814" s="143" t="s">
        <v>1470</v>
      </c>
      <c r="B814" s="140">
        <v>811</v>
      </c>
      <c r="C814" s="24">
        <v>811</v>
      </c>
      <c r="D814" s="31" t="s">
        <v>1470</v>
      </c>
      <c r="E814" s="141">
        <f t="shared" si="24"/>
        <v>811</v>
      </c>
      <c r="F814" s="147">
        <f t="shared" si="25"/>
        <v>0</v>
      </c>
      <c r="G814" s="29"/>
      <c r="H814" s="27">
        <f>VLOOKUP(D814,offer数据基础表!A:D,4,0)</f>
        <v>1</v>
      </c>
      <c r="I814" s="141"/>
    </row>
    <row r="815" ht="16.5" spans="1:9">
      <c r="A815" s="143" t="s">
        <v>1471</v>
      </c>
      <c r="B815" s="140">
        <v>812</v>
      </c>
      <c r="C815" s="24">
        <v>812</v>
      </c>
      <c r="D815" s="31" t="s">
        <v>1471</v>
      </c>
      <c r="E815" s="141">
        <f t="shared" si="24"/>
        <v>812</v>
      </c>
      <c r="F815" s="147">
        <f t="shared" si="25"/>
        <v>0</v>
      </c>
      <c r="G815" s="29"/>
      <c r="H815" s="27">
        <f>VLOOKUP(D815,offer数据基础表!A:D,4,0)</f>
        <v>1</v>
      </c>
      <c r="I815" s="141"/>
    </row>
    <row r="816" ht="16.5" spans="1:9">
      <c r="A816" s="143" t="s">
        <v>1472</v>
      </c>
      <c r="B816" s="140">
        <v>813</v>
      </c>
      <c r="C816" s="24">
        <v>813</v>
      </c>
      <c r="D816" s="31" t="s">
        <v>1472</v>
      </c>
      <c r="E816" s="141">
        <f t="shared" si="24"/>
        <v>813</v>
      </c>
      <c r="F816" s="147">
        <f t="shared" si="25"/>
        <v>0</v>
      </c>
      <c r="G816" s="29"/>
      <c r="H816" s="27">
        <f>VLOOKUP(D816,offer数据基础表!A:D,4,0)</f>
        <v>3</v>
      </c>
      <c r="I816" s="141"/>
    </row>
    <row r="817" ht="16.5" spans="1:9">
      <c r="A817" s="143" t="s">
        <v>1473</v>
      </c>
      <c r="B817" s="140">
        <v>814</v>
      </c>
      <c r="C817" s="24">
        <v>814</v>
      </c>
      <c r="D817" s="31" t="s">
        <v>1473</v>
      </c>
      <c r="E817" s="141">
        <f t="shared" si="24"/>
        <v>814</v>
      </c>
      <c r="F817" s="147">
        <f t="shared" si="25"/>
        <v>0</v>
      </c>
      <c r="G817" s="29"/>
      <c r="H817" s="27">
        <f>VLOOKUP(D817,offer数据基础表!A:D,4,0)</f>
        <v>2</v>
      </c>
      <c r="I817" s="141"/>
    </row>
    <row r="818" ht="16.5" spans="1:9">
      <c r="A818" s="143" t="s">
        <v>1474</v>
      </c>
      <c r="B818" s="140">
        <v>815</v>
      </c>
      <c r="C818" s="24">
        <v>815</v>
      </c>
      <c r="D818" s="31" t="s">
        <v>1474</v>
      </c>
      <c r="E818" s="141">
        <f t="shared" si="24"/>
        <v>815</v>
      </c>
      <c r="F818" s="147">
        <f t="shared" si="25"/>
        <v>0</v>
      </c>
      <c r="G818" s="29"/>
      <c r="H818" s="27">
        <f>VLOOKUP(D818,offer数据基础表!A:D,4,0)</f>
        <v>3</v>
      </c>
      <c r="I818" s="141"/>
    </row>
    <row r="819" ht="16.5" spans="1:9">
      <c r="A819" s="143" t="s">
        <v>1475</v>
      </c>
      <c r="B819" s="140">
        <v>816</v>
      </c>
      <c r="C819" s="24">
        <v>816</v>
      </c>
      <c r="D819" s="31" t="s">
        <v>1475</v>
      </c>
      <c r="E819" s="141">
        <f t="shared" si="24"/>
        <v>816</v>
      </c>
      <c r="F819" s="147">
        <f t="shared" si="25"/>
        <v>0</v>
      </c>
      <c r="G819" s="29"/>
      <c r="H819" s="27">
        <f>VLOOKUP(D819,offer数据基础表!A:D,4,0)</f>
        <v>2</v>
      </c>
      <c r="I819" s="141"/>
    </row>
    <row r="820" ht="16.5" spans="1:9">
      <c r="A820" s="143" t="s">
        <v>1476</v>
      </c>
      <c r="B820" s="140">
        <v>817</v>
      </c>
      <c r="C820" s="24">
        <v>817</v>
      </c>
      <c r="D820" s="31" t="s">
        <v>1476</v>
      </c>
      <c r="E820" s="141">
        <f t="shared" si="24"/>
        <v>817</v>
      </c>
      <c r="F820" s="147">
        <f t="shared" si="25"/>
        <v>0</v>
      </c>
      <c r="G820" s="29"/>
      <c r="H820" s="27" t="e">
        <f>VLOOKUP(D820,offer数据基础表!A:D,4,0)</f>
        <v>#N/A</v>
      </c>
      <c r="I820" s="141"/>
    </row>
    <row r="821" ht="16.5" spans="1:9">
      <c r="A821" s="143" t="s">
        <v>1477</v>
      </c>
      <c r="B821" s="140">
        <v>818</v>
      </c>
      <c r="C821" s="24">
        <v>818</v>
      </c>
      <c r="D821" s="31" t="s">
        <v>1477</v>
      </c>
      <c r="E821" s="141">
        <f t="shared" si="24"/>
        <v>818</v>
      </c>
      <c r="F821" s="147">
        <f t="shared" si="25"/>
        <v>0</v>
      </c>
      <c r="G821" s="29"/>
      <c r="H821" s="27">
        <f>VLOOKUP(D821,offer数据基础表!A:D,4,0)</f>
        <v>1</v>
      </c>
      <c r="I821" s="141"/>
    </row>
    <row r="822" ht="16.5" spans="1:9">
      <c r="A822" s="143" t="s">
        <v>1478</v>
      </c>
      <c r="B822" s="140">
        <v>819</v>
      </c>
      <c r="C822" s="24">
        <v>819</v>
      </c>
      <c r="D822" s="31" t="s">
        <v>1478</v>
      </c>
      <c r="E822" s="141">
        <f t="shared" si="24"/>
        <v>819</v>
      </c>
      <c r="F822" s="147">
        <f t="shared" si="25"/>
        <v>0</v>
      </c>
      <c r="G822" s="29"/>
      <c r="H822" s="27">
        <f>VLOOKUP(D822,offer数据基础表!A:D,4,0)</f>
        <v>2</v>
      </c>
      <c r="I822" s="141"/>
    </row>
    <row r="823" ht="16.5" spans="1:9">
      <c r="A823" s="143" t="s">
        <v>1479</v>
      </c>
      <c r="B823" s="140">
        <v>820</v>
      </c>
      <c r="C823" s="24">
        <v>820</v>
      </c>
      <c r="D823" s="31" t="s">
        <v>1479</v>
      </c>
      <c r="E823" s="141">
        <f t="shared" si="24"/>
        <v>820</v>
      </c>
      <c r="F823" s="147">
        <f t="shared" si="25"/>
        <v>0</v>
      </c>
      <c r="G823" s="29"/>
      <c r="H823" s="27">
        <f>VLOOKUP(D823,offer数据基础表!A:D,4,0)</f>
        <v>2</v>
      </c>
      <c r="I823" s="141"/>
    </row>
    <row r="824" ht="16.5" spans="1:9">
      <c r="A824" s="143" t="s">
        <v>1480</v>
      </c>
      <c r="B824" s="140">
        <v>821</v>
      </c>
      <c r="C824" s="24">
        <v>821</v>
      </c>
      <c r="D824" s="31" t="s">
        <v>1480</v>
      </c>
      <c r="E824" s="141">
        <f t="shared" si="24"/>
        <v>821</v>
      </c>
      <c r="F824" s="147">
        <f t="shared" si="25"/>
        <v>0</v>
      </c>
      <c r="G824" s="29"/>
      <c r="H824" s="27">
        <f>VLOOKUP(D824,offer数据基础表!A:D,4,0)</f>
        <v>1</v>
      </c>
      <c r="I824" s="141"/>
    </row>
    <row r="825" ht="16.5" spans="1:9">
      <c r="A825" s="143" t="s">
        <v>1481</v>
      </c>
      <c r="B825" s="140">
        <v>822</v>
      </c>
      <c r="C825" s="24">
        <v>822</v>
      </c>
      <c r="D825" s="31" t="s">
        <v>1481</v>
      </c>
      <c r="E825" s="141">
        <f t="shared" si="24"/>
        <v>822</v>
      </c>
      <c r="F825" s="147">
        <f t="shared" si="25"/>
        <v>0</v>
      </c>
      <c r="G825" s="29"/>
      <c r="H825" s="27">
        <f>VLOOKUP(D825,offer数据基础表!A:D,4,0)</f>
        <v>1</v>
      </c>
      <c r="I825" s="141"/>
    </row>
    <row r="826" ht="16.5" spans="1:9">
      <c r="A826" s="143" t="s">
        <v>1482</v>
      </c>
      <c r="B826" s="140">
        <v>823</v>
      </c>
      <c r="C826" s="24">
        <v>823</v>
      </c>
      <c r="D826" s="31" t="s">
        <v>1482</v>
      </c>
      <c r="E826" s="141">
        <f t="shared" si="24"/>
        <v>823</v>
      </c>
      <c r="F826" s="147">
        <f t="shared" si="25"/>
        <v>0</v>
      </c>
      <c r="G826" s="29"/>
      <c r="H826" s="27">
        <f>VLOOKUP(D826,offer数据基础表!A:D,4,0)</f>
        <v>1</v>
      </c>
      <c r="I826" s="141"/>
    </row>
    <row r="827" ht="16.5" spans="1:9">
      <c r="A827" s="143" t="s">
        <v>1483</v>
      </c>
      <c r="B827" s="140">
        <v>824</v>
      </c>
      <c r="C827" s="24">
        <v>824</v>
      </c>
      <c r="D827" s="31" t="s">
        <v>1483</v>
      </c>
      <c r="E827" s="141">
        <f t="shared" si="24"/>
        <v>824</v>
      </c>
      <c r="F827" s="147">
        <f t="shared" si="25"/>
        <v>0</v>
      </c>
      <c r="G827" s="29"/>
      <c r="H827" s="27">
        <f>VLOOKUP(D827,offer数据基础表!A:D,4,0)</f>
        <v>1</v>
      </c>
      <c r="I827" s="141"/>
    </row>
    <row r="828" ht="16.5" spans="1:9">
      <c r="A828" s="143" t="s">
        <v>1484</v>
      </c>
      <c r="B828" s="140">
        <v>825</v>
      </c>
      <c r="C828" s="24">
        <v>825</v>
      </c>
      <c r="D828" s="31" t="s">
        <v>1484</v>
      </c>
      <c r="E828" s="141">
        <f t="shared" si="24"/>
        <v>825</v>
      </c>
      <c r="F828" s="147">
        <f t="shared" si="25"/>
        <v>0</v>
      </c>
      <c r="G828" s="29"/>
      <c r="H828" s="27">
        <f>VLOOKUP(D828,offer数据基础表!A:D,4,0)</f>
        <v>1</v>
      </c>
      <c r="I828" s="141"/>
    </row>
    <row r="829" ht="16.5" spans="1:9">
      <c r="A829" s="143" t="s">
        <v>1485</v>
      </c>
      <c r="B829" s="140">
        <v>826</v>
      </c>
      <c r="C829" s="24">
        <v>826</v>
      </c>
      <c r="D829" s="31" t="s">
        <v>1485</v>
      </c>
      <c r="E829" s="141">
        <f t="shared" si="24"/>
        <v>826</v>
      </c>
      <c r="F829" s="147">
        <f t="shared" si="25"/>
        <v>0</v>
      </c>
      <c r="G829" s="29"/>
      <c r="H829" s="27">
        <f>VLOOKUP(D829,offer数据基础表!A:D,4,0)</f>
        <v>7</v>
      </c>
      <c r="I829" s="141"/>
    </row>
    <row r="830" ht="16.5" spans="1:9">
      <c r="A830" s="143" t="s">
        <v>1486</v>
      </c>
      <c r="B830" s="140">
        <v>827</v>
      </c>
      <c r="C830" s="24">
        <v>827</v>
      </c>
      <c r="D830" s="31" t="s">
        <v>1486</v>
      </c>
      <c r="E830" s="141">
        <f t="shared" si="24"/>
        <v>827</v>
      </c>
      <c r="F830" s="147">
        <f t="shared" si="25"/>
        <v>0</v>
      </c>
      <c r="G830" s="29"/>
      <c r="H830" s="27" t="e">
        <f>VLOOKUP(D830,offer数据基础表!A:D,4,0)</f>
        <v>#N/A</v>
      </c>
      <c r="I830" s="141"/>
    </row>
    <row r="831" ht="16.5" spans="1:9">
      <c r="A831" s="143" t="s">
        <v>1487</v>
      </c>
      <c r="B831" s="140">
        <v>828</v>
      </c>
      <c r="C831" s="24">
        <v>828</v>
      </c>
      <c r="D831" s="31" t="s">
        <v>1487</v>
      </c>
      <c r="E831" s="141">
        <f t="shared" si="24"/>
        <v>828</v>
      </c>
      <c r="F831" s="147">
        <f t="shared" si="25"/>
        <v>0</v>
      </c>
      <c r="G831" s="29"/>
      <c r="H831" s="27">
        <f>VLOOKUP(D831,offer数据基础表!A:D,4,0)</f>
        <v>1</v>
      </c>
      <c r="I831" s="141"/>
    </row>
    <row r="832" ht="16.5" spans="1:9">
      <c r="A832" s="143" t="s">
        <v>1488</v>
      </c>
      <c r="B832" s="140">
        <v>829</v>
      </c>
      <c r="C832" s="24">
        <v>829</v>
      </c>
      <c r="D832" s="31" t="s">
        <v>1488</v>
      </c>
      <c r="E832" s="141">
        <f t="shared" si="24"/>
        <v>829</v>
      </c>
      <c r="F832" s="147">
        <f t="shared" si="25"/>
        <v>0</v>
      </c>
      <c r="G832" s="29"/>
      <c r="H832" s="27">
        <f>VLOOKUP(D832,offer数据基础表!A:D,4,0)</f>
        <v>125</v>
      </c>
      <c r="I832" s="141"/>
    </row>
    <row r="833" ht="16.5" spans="1:9">
      <c r="A833" s="143" t="s">
        <v>1489</v>
      </c>
      <c r="B833" s="140">
        <v>830</v>
      </c>
      <c r="C833" s="24">
        <v>830</v>
      </c>
      <c r="D833" s="31" t="s">
        <v>1489</v>
      </c>
      <c r="E833" s="141">
        <f t="shared" si="24"/>
        <v>830</v>
      </c>
      <c r="F833" s="147">
        <f t="shared" si="25"/>
        <v>0</v>
      </c>
      <c r="G833" s="29"/>
      <c r="H833" s="27">
        <f>VLOOKUP(D833,offer数据基础表!A:D,4,0)</f>
        <v>2</v>
      </c>
      <c r="I833" s="141"/>
    </row>
    <row r="834" ht="16.5" spans="1:9">
      <c r="A834" s="143" t="s">
        <v>1490</v>
      </c>
      <c r="B834" s="140">
        <v>831</v>
      </c>
      <c r="C834" s="24">
        <v>831</v>
      </c>
      <c r="D834" s="31" t="s">
        <v>1490</v>
      </c>
      <c r="E834" s="141">
        <f t="shared" si="24"/>
        <v>831</v>
      </c>
      <c r="F834" s="147">
        <f t="shared" si="25"/>
        <v>0</v>
      </c>
      <c r="G834" s="29"/>
      <c r="H834" s="27">
        <f>VLOOKUP(D834,offer数据基础表!A:D,4,0)</f>
        <v>1</v>
      </c>
      <c r="I834" s="141"/>
    </row>
    <row r="835" ht="16.5" spans="1:9">
      <c r="A835" s="143" t="s">
        <v>1491</v>
      </c>
      <c r="B835" s="140">
        <v>832</v>
      </c>
      <c r="C835" s="24">
        <v>832</v>
      </c>
      <c r="D835" s="31" t="s">
        <v>1491</v>
      </c>
      <c r="E835" s="141">
        <f t="shared" si="24"/>
        <v>832</v>
      </c>
      <c r="F835" s="147">
        <f t="shared" si="25"/>
        <v>0</v>
      </c>
      <c r="G835" s="29"/>
      <c r="H835" s="27">
        <f>VLOOKUP(D835,offer数据基础表!A:D,4,0)</f>
        <v>1</v>
      </c>
      <c r="I835" s="141"/>
    </row>
    <row r="836" ht="16.5" spans="1:9">
      <c r="A836" s="143" t="s">
        <v>1492</v>
      </c>
      <c r="B836" s="140">
        <v>833</v>
      </c>
      <c r="C836" s="24">
        <v>833</v>
      </c>
      <c r="D836" s="31" t="s">
        <v>1492</v>
      </c>
      <c r="E836" s="141">
        <f t="shared" si="24"/>
        <v>833</v>
      </c>
      <c r="F836" s="147">
        <f t="shared" si="25"/>
        <v>0</v>
      </c>
      <c r="G836" s="29"/>
      <c r="H836" s="27">
        <f>VLOOKUP(D836,offer数据基础表!A:D,4,0)</f>
        <v>1</v>
      </c>
      <c r="I836" s="141"/>
    </row>
    <row r="837" ht="16.5" spans="1:9">
      <c r="A837" s="143" t="s">
        <v>1493</v>
      </c>
      <c r="B837" s="140">
        <v>834</v>
      </c>
      <c r="C837" s="24">
        <v>834</v>
      </c>
      <c r="D837" s="31" t="s">
        <v>1493</v>
      </c>
      <c r="E837" s="141">
        <f t="shared" ref="E837:E892" si="26">VLOOKUP(D:D,A:B,2,0)</f>
        <v>834</v>
      </c>
      <c r="F837" s="147">
        <f t="shared" ref="F837:F892" si="27">E837-C837</f>
        <v>0</v>
      </c>
      <c r="G837" s="29"/>
      <c r="H837" s="27">
        <f>VLOOKUP(D837,offer数据基础表!A:D,4,0)</f>
        <v>1</v>
      </c>
      <c r="I837" s="141"/>
    </row>
    <row r="838" ht="16.5" spans="1:9">
      <c r="A838" s="143" t="s">
        <v>1494</v>
      </c>
      <c r="B838" s="140">
        <v>835</v>
      </c>
      <c r="C838" s="24">
        <v>835</v>
      </c>
      <c r="D838" s="31" t="s">
        <v>1494</v>
      </c>
      <c r="E838" s="141">
        <f t="shared" si="26"/>
        <v>835</v>
      </c>
      <c r="F838" s="147">
        <f t="shared" si="27"/>
        <v>0</v>
      </c>
      <c r="G838" s="29"/>
      <c r="H838" s="27">
        <f>VLOOKUP(D838,offer数据基础表!A:D,4,0)</f>
        <v>2</v>
      </c>
      <c r="I838" s="141"/>
    </row>
    <row r="839" ht="16.5" spans="1:9">
      <c r="A839" s="143" t="s">
        <v>879</v>
      </c>
      <c r="B839" s="140">
        <v>836</v>
      </c>
      <c r="C839" s="24">
        <v>836</v>
      </c>
      <c r="D839" s="31" t="s">
        <v>879</v>
      </c>
      <c r="E839" s="141">
        <f t="shared" si="26"/>
        <v>836</v>
      </c>
      <c r="F839" s="147">
        <f t="shared" si="27"/>
        <v>0</v>
      </c>
      <c r="G839" s="29"/>
      <c r="H839" s="27">
        <f>VLOOKUP(D839,offer数据基础表!A:D,4,0)</f>
        <v>1</v>
      </c>
      <c r="I839" s="141"/>
    </row>
    <row r="840" ht="16.5" spans="1:9">
      <c r="A840" s="143" t="s">
        <v>1495</v>
      </c>
      <c r="B840" s="140">
        <v>837</v>
      </c>
      <c r="C840" s="24">
        <v>837</v>
      </c>
      <c r="D840" s="31" t="s">
        <v>1495</v>
      </c>
      <c r="E840" s="141">
        <f t="shared" si="26"/>
        <v>837</v>
      </c>
      <c r="F840" s="147">
        <f t="shared" si="27"/>
        <v>0</v>
      </c>
      <c r="G840" s="29"/>
      <c r="H840" s="27">
        <f>VLOOKUP(D840,offer数据基础表!A:D,4,0)</f>
        <v>3</v>
      </c>
      <c r="I840" s="141"/>
    </row>
    <row r="841" ht="16.5" spans="1:9">
      <c r="A841" s="143" t="s">
        <v>1496</v>
      </c>
      <c r="B841" s="140">
        <v>838</v>
      </c>
      <c r="C841" s="24">
        <v>838</v>
      </c>
      <c r="D841" s="31" t="s">
        <v>1496</v>
      </c>
      <c r="E841" s="141">
        <f t="shared" si="26"/>
        <v>838</v>
      </c>
      <c r="F841" s="147">
        <f t="shared" si="27"/>
        <v>0</v>
      </c>
      <c r="G841" s="29"/>
      <c r="H841" s="27">
        <f>VLOOKUP(D841,offer数据基础表!A:D,4,0)</f>
        <v>2</v>
      </c>
      <c r="I841" s="141"/>
    </row>
    <row r="842" ht="16.5" spans="1:9">
      <c r="A842" s="143" t="s">
        <v>1497</v>
      </c>
      <c r="B842" s="140">
        <v>839</v>
      </c>
      <c r="C842" s="24">
        <v>839</v>
      </c>
      <c r="D842" s="31" t="s">
        <v>1497</v>
      </c>
      <c r="E842" s="141">
        <f t="shared" si="26"/>
        <v>839</v>
      </c>
      <c r="F842" s="147">
        <f t="shared" si="27"/>
        <v>0</v>
      </c>
      <c r="G842" s="29"/>
      <c r="H842" s="27">
        <f>VLOOKUP(D842,offer数据基础表!A:D,4,0)</f>
        <v>12</v>
      </c>
      <c r="I842" s="141"/>
    </row>
    <row r="843" ht="16.5" spans="1:9">
      <c r="A843" s="143" t="s">
        <v>1498</v>
      </c>
      <c r="B843" s="140">
        <v>840</v>
      </c>
      <c r="C843" s="24">
        <v>840</v>
      </c>
      <c r="D843" s="31" t="s">
        <v>1498</v>
      </c>
      <c r="E843" s="141">
        <f t="shared" si="26"/>
        <v>840</v>
      </c>
      <c r="F843" s="147">
        <f t="shared" si="27"/>
        <v>0</v>
      </c>
      <c r="G843" s="29"/>
      <c r="H843" s="27">
        <f>VLOOKUP(D843,offer数据基础表!A:D,4,0)</f>
        <v>10</v>
      </c>
      <c r="I843" s="141"/>
    </row>
    <row r="844" ht="16.5" spans="1:9">
      <c r="A844" s="143" t="s">
        <v>1499</v>
      </c>
      <c r="B844" s="140">
        <v>841</v>
      </c>
      <c r="C844" s="24">
        <v>841</v>
      </c>
      <c r="D844" s="31" t="s">
        <v>1499</v>
      </c>
      <c r="E844" s="141">
        <f t="shared" si="26"/>
        <v>841</v>
      </c>
      <c r="F844" s="147">
        <f t="shared" si="27"/>
        <v>0</v>
      </c>
      <c r="G844" s="29"/>
      <c r="H844" s="27">
        <f>VLOOKUP(D844,offer数据基础表!A:D,4,0)</f>
        <v>1</v>
      </c>
      <c r="I844" s="141"/>
    </row>
    <row r="845" ht="16.5" spans="1:9">
      <c r="A845" s="143" t="s">
        <v>1500</v>
      </c>
      <c r="B845" s="140">
        <v>842</v>
      </c>
      <c r="C845" s="24">
        <v>842</v>
      </c>
      <c r="D845" s="31" t="s">
        <v>1500</v>
      </c>
      <c r="E845" s="141">
        <f t="shared" si="26"/>
        <v>842</v>
      </c>
      <c r="F845" s="147">
        <f t="shared" si="27"/>
        <v>0</v>
      </c>
      <c r="G845" s="29"/>
      <c r="H845" s="27">
        <f>VLOOKUP(D845,offer数据基础表!A:D,4,0)</f>
        <v>2</v>
      </c>
      <c r="I845" s="141"/>
    </row>
    <row r="846" ht="16.5" spans="1:9">
      <c r="A846" s="143" t="s">
        <v>1501</v>
      </c>
      <c r="B846" s="140">
        <v>843</v>
      </c>
      <c r="C846" s="24">
        <v>843</v>
      </c>
      <c r="D846" s="31" t="s">
        <v>1501</v>
      </c>
      <c r="E846" s="141">
        <f t="shared" si="26"/>
        <v>843</v>
      </c>
      <c r="F846" s="147">
        <f t="shared" si="27"/>
        <v>0</v>
      </c>
      <c r="G846" s="29"/>
      <c r="H846" s="27">
        <f>VLOOKUP(D846,offer数据基础表!A:D,4,0)</f>
        <v>1</v>
      </c>
      <c r="I846" s="141"/>
    </row>
    <row r="847" ht="16.5" spans="1:9">
      <c r="A847" s="143" t="s">
        <v>1502</v>
      </c>
      <c r="B847" s="140">
        <v>844</v>
      </c>
      <c r="C847" s="24">
        <v>844</v>
      </c>
      <c r="D847" s="31" t="s">
        <v>1502</v>
      </c>
      <c r="E847" s="141">
        <f t="shared" si="26"/>
        <v>844</v>
      </c>
      <c r="F847" s="147">
        <f t="shared" si="27"/>
        <v>0</v>
      </c>
      <c r="G847" s="29"/>
      <c r="H847" s="27" t="e">
        <f>VLOOKUP(D847,offer数据基础表!A:D,4,0)</f>
        <v>#N/A</v>
      </c>
      <c r="I847" s="141"/>
    </row>
    <row r="848" ht="16.5" spans="1:9">
      <c r="A848" s="143" t="s">
        <v>1503</v>
      </c>
      <c r="B848" s="140">
        <v>845</v>
      </c>
      <c r="C848" s="24">
        <v>845</v>
      </c>
      <c r="D848" s="31" t="s">
        <v>1503</v>
      </c>
      <c r="E848" s="141">
        <f t="shared" si="26"/>
        <v>845</v>
      </c>
      <c r="F848" s="147">
        <f t="shared" si="27"/>
        <v>0</v>
      </c>
      <c r="G848" s="29"/>
      <c r="H848" s="27">
        <f>VLOOKUP(D848,offer数据基础表!A:D,4,0)</f>
        <v>4</v>
      </c>
      <c r="I848" s="141"/>
    </row>
    <row r="849" ht="16.5" spans="1:9">
      <c r="A849" s="143" t="s">
        <v>1504</v>
      </c>
      <c r="B849" s="140">
        <v>846</v>
      </c>
      <c r="C849" s="24">
        <v>846</v>
      </c>
      <c r="D849" s="31" t="s">
        <v>1504</v>
      </c>
      <c r="E849" s="141">
        <f t="shared" si="26"/>
        <v>846</v>
      </c>
      <c r="F849" s="147">
        <f t="shared" si="27"/>
        <v>0</v>
      </c>
      <c r="G849" s="29"/>
      <c r="H849" s="27">
        <f>VLOOKUP(D849,offer数据基础表!A:D,4,0)</f>
        <v>2</v>
      </c>
      <c r="I849" s="141"/>
    </row>
    <row r="850" ht="16.5" spans="1:9">
      <c r="A850" s="143" t="s">
        <v>1505</v>
      </c>
      <c r="B850" s="140">
        <v>847</v>
      </c>
      <c r="C850" s="24">
        <v>847</v>
      </c>
      <c r="D850" s="31" t="s">
        <v>1505</v>
      </c>
      <c r="E850" s="141">
        <f t="shared" si="26"/>
        <v>847</v>
      </c>
      <c r="F850" s="147">
        <f t="shared" si="27"/>
        <v>0</v>
      </c>
      <c r="G850" s="29"/>
      <c r="H850" s="27">
        <f>VLOOKUP(D850,offer数据基础表!A:D,4,0)</f>
        <v>1</v>
      </c>
      <c r="I850" s="141"/>
    </row>
    <row r="851" ht="16.5" spans="1:9">
      <c r="A851" s="143" t="s">
        <v>1506</v>
      </c>
      <c r="B851" s="140">
        <v>848</v>
      </c>
      <c r="C851" s="24">
        <v>848</v>
      </c>
      <c r="D851" s="31" t="s">
        <v>1506</v>
      </c>
      <c r="E851" s="141">
        <f t="shared" si="26"/>
        <v>848</v>
      </c>
      <c r="F851" s="147">
        <f t="shared" si="27"/>
        <v>0</v>
      </c>
      <c r="G851" s="29"/>
      <c r="H851" s="27">
        <f>VLOOKUP(D851,offer数据基础表!A:D,4,0)</f>
        <v>2</v>
      </c>
      <c r="I851" s="141"/>
    </row>
    <row r="852" ht="16.5" spans="1:9">
      <c r="A852" s="143" t="s">
        <v>1507</v>
      </c>
      <c r="B852" s="140">
        <v>849</v>
      </c>
      <c r="C852" s="24">
        <v>849</v>
      </c>
      <c r="D852" s="31" t="s">
        <v>1507</v>
      </c>
      <c r="E852" s="141">
        <f t="shared" si="26"/>
        <v>849</v>
      </c>
      <c r="F852" s="147">
        <f t="shared" si="27"/>
        <v>0</v>
      </c>
      <c r="G852" s="29"/>
      <c r="H852" s="27" t="e">
        <f>VLOOKUP(D852,offer数据基础表!A:D,4,0)</f>
        <v>#N/A</v>
      </c>
      <c r="I852" s="141"/>
    </row>
    <row r="853" ht="16.5" spans="1:9">
      <c r="A853" s="143" t="s">
        <v>1508</v>
      </c>
      <c r="B853" s="140">
        <v>850</v>
      </c>
      <c r="C853" s="24">
        <v>850</v>
      </c>
      <c r="D853" s="31" t="s">
        <v>1508</v>
      </c>
      <c r="E853" s="141">
        <f t="shared" si="26"/>
        <v>850</v>
      </c>
      <c r="F853" s="147">
        <f t="shared" si="27"/>
        <v>0</v>
      </c>
      <c r="G853" s="29"/>
      <c r="H853" s="27">
        <f>VLOOKUP(D853,offer数据基础表!A:D,4,0)</f>
        <v>1</v>
      </c>
      <c r="I853" s="141"/>
    </row>
    <row r="854" ht="16.5" spans="1:9">
      <c r="A854" s="143" t="s">
        <v>1509</v>
      </c>
      <c r="B854" s="140">
        <v>851</v>
      </c>
      <c r="C854" s="24">
        <v>851</v>
      </c>
      <c r="D854" s="31" t="s">
        <v>1509</v>
      </c>
      <c r="E854" s="141">
        <f t="shared" si="26"/>
        <v>851</v>
      </c>
      <c r="F854" s="147">
        <f t="shared" si="27"/>
        <v>0</v>
      </c>
      <c r="G854" s="29"/>
      <c r="H854" s="27">
        <f>VLOOKUP(D854,offer数据基础表!A:D,4,0)</f>
        <v>6</v>
      </c>
      <c r="I854" s="141"/>
    </row>
    <row r="855" ht="16.5" spans="1:9">
      <c r="A855" s="143" t="s">
        <v>1510</v>
      </c>
      <c r="B855" s="140">
        <v>852</v>
      </c>
      <c r="C855" s="24">
        <v>852</v>
      </c>
      <c r="D855" s="31" t="s">
        <v>1510</v>
      </c>
      <c r="E855" s="141">
        <f t="shared" si="26"/>
        <v>852</v>
      </c>
      <c r="F855" s="147">
        <f t="shared" si="27"/>
        <v>0</v>
      </c>
      <c r="G855" s="29"/>
      <c r="H855" s="27">
        <f>VLOOKUP(D855,offer数据基础表!A:D,4,0)</f>
        <v>1</v>
      </c>
      <c r="I855" s="141"/>
    </row>
    <row r="856" ht="16.5" spans="1:9">
      <c r="A856" s="143" t="s">
        <v>1511</v>
      </c>
      <c r="B856" s="140">
        <v>853</v>
      </c>
      <c r="C856" s="24">
        <v>853</v>
      </c>
      <c r="D856" s="31" t="s">
        <v>1511</v>
      </c>
      <c r="E856" s="141">
        <f t="shared" si="26"/>
        <v>853</v>
      </c>
      <c r="F856" s="147">
        <f t="shared" si="27"/>
        <v>0</v>
      </c>
      <c r="G856" s="29"/>
      <c r="H856" s="27">
        <f>VLOOKUP(D856,offer数据基础表!A:D,4,0)</f>
        <v>1</v>
      </c>
      <c r="I856" s="141"/>
    </row>
    <row r="857" ht="16.5" spans="1:9">
      <c r="A857" s="143" t="s">
        <v>1512</v>
      </c>
      <c r="B857" s="140">
        <v>854</v>
      </c>
      <c r="C857" s="24">
        <v>854</v>
      </c>
      <c r="D857" s="31" t="s">
        <v>1512</v>
      </c>
      <c r="E857" s="141">
        <f t="shared" si="26"/>
        <v>854</v>
      </c>
      <c r="F857" s="147">
        <f t="shared" si="27"/>
        <v>0</v>
      </c>
      <c r="G857" s="29"/>
      <c r="H857" s="27">
        <f>VLOOKUP(D857,offer数据基础表!A:D,4,0)</f>
        <v>4</v>
      </c>
      <c r="I857" s="141"/>
    </row>
    <row r="858" ht="16.5" spans="1:9">
      <c r="A858" s="143" t="s">
        <v>1513</v>
      </c>
      <c r="B858" s="140">
        <v>855</v>
      </c>
      <c r="C858" s="24">
        <v>855</v>
      </c>
      <c r="D858" s="31" t="s">
        <v>1513</v>
      </c>
      <c r="E858" s="141">
        <f t="shared" si="26"/>
        <v>855</v>
      </c>
      <c r="F858" s="147">
        <f t="shared" si="27"/>
        <v>0</v>
      </c>
      <c r="G858" s="29"/>
      <c r="H858" s="27">
        <f>VLOOKUP(D858,offer数据基础表!A:D,4,0)</f>
        <v>9</v>
      </c>
      <c r="I858" s="141"/>
    </row>
    <row r="859" ht="16.5" spans="1:9">
      <c r="A859" s="143" t="s">
        <v>1514</v>
      </c>
      <c r="B859" s="140">
        <v>856</v>
      </c>
      <c r="C859" s="24">
        <v>856</v>
      </c>
      <c r="D859" s="31" t="s">
        <v>1514</v>
      </c>
      <c r="E859" s="141">
        <f t="shared" si="26"/>
        <v>856</v>
      </c>
      <c r="F859" s="147">
        <f t="shared" si="27"/>
        <v>0</v>
      </c>
      <c r="G859" s="29"/>
      <c r="H859" s="27">
        <f>VLOOKUP(D859,offer数据基础表!A:D,4,0)</f>
        <v>1</v>
      </c>
      <c r="I859" s="141"/>
    </row>
    <row r="860" ht="16.5" spans="1:9">
      <c r="A860" s="143" t="s">
        <v>1515</v>
      </c>
      <c r="B860" s="140">
        <v>857</v>
      </c>
      <c r="C860" s="24">
        <v>857</v>
      </c>
      <c r="D860" s="31" t="s">
        <v>1515</v>
      </c>
      <c r="E860" s="141">
        <f t="shared" si="26"/>
        <v>857</v>
      </c>
      <c r="F860" s="147">
        <f t="shared" si="27"/>
        <v>0</v>
      </c>
      <c r="G860" s="29"/>
      <c r="H860" s="27">
        <f>VLOOKUP(D860,offer数据基础表!A:D,4,0)</f>
        <v>3</v>
      </c>
      <c r="I860" s="141"/>
    </row>
    <row r="861" ht="16.5" spans="1:9">
      <c r="A861" s="143" t="s">
        <v>1516</v>
      </c>
      <c r="B861" s="140">
        <v>858</v>
      </c>
      <c r="C861" s="24">
        <v>858</v>
      </c>
      <c r="D861" s="31" t="s">
        <v>1516</v>
      </c>
      <c r="E861" s="141">
        <f t="shared" si="26"/>
        <v>858</v>
      </c>
      <c r="F861" s="147">
        <f t="shared" si="27"/>
        <v>0</v>
      </c>
      <c r="G861" s="29"/>
      <c r="H861" s="27">
        <f>VLOOKUP(D861,offer数据基础表!A:D,4,0)</f>
        <v>1</v>
      </c>
      <c r="I861" s="141"/>
    </row>
    <row r="862" ht="16.5" spans="1:9">
      <c r="A862" s="143" t="s">
        <v>1517</v>
      </c>
      <c r="B862" s="140">
        <v>859</v>
      </c>
      <c r="C862" s="24">
        <v>859</v>
      </c>
      <c r="D862" s="31" t="s">
        <v>1517</v>
      </c>
      <c r="E862" s="141">
        <f t="shared" si="26"/>
        <v>859</v>
      </c>
      <c r="F862" s="147">
        <f t="shared" si="27"/>
        <v>0</v>
      </c>
      <c r="G862" s="29"/>
      <c r="H862" s="27">
        <f>VLOOKUP(D862,offer数据基础表!A:D,4,0)</f>
        <v>56</v>
      </c>
      <c r="I862" s="141"/>
    </row>
    <row r="863" ht="16.5" spans="1:9">
      <c r="A863" s="143" t="s">
        <v>1518</v>
      </c>
      <c r="B863" s="140">
        <v>860</v>
      </c>
      <c r="C863" s="24">
        <v>860</v>
      </c>
      <c r="D863" s="31" t="s">
        <v>1518</v>
      </c>
      <c r="E863" s="141">
        <f t="shared" si="26"/>
        <v>860</v>
      </c>
      <c r="F863" s="147">
        <f t="shared" si="27"/>
        <v>0</v>
      </c>
      <c r="G863" s="29"/>
      <c r="H863" s="27">
        <f>VLOOKUP(D863,offer数据基础表!A:D,4,0)</f>
        <v>1</v>
      </c>
      <c r="I863" s="141"/>
    </row>
    <row r="864" ht="16.5" spans="1:9">
      <c r="A864" s="143" t="s">
        <v>1519</v>
      </c>
      <c r="B864" s="140">
        <v>861</v>
      </c>
      <c r="C864" s="24">
        <v>861</v>
      </c>
      <c r="D864" s="31" t="s">
        <v>1519</v>
      </c>
      <c r="E864" s="141">
        <f t="shared" si="26"/>
        <v>861</v>
      </c>
      <c r="F864" s="147">
        <f t="shared" si="27"/>
        <v>0</v>
      </c>
      <c r="G864" s="29"/>
      <c r="H864" s="27">
        <f>VLOOKUP(D864,offer数据基础表!A:D,4,0)</f>
        <v>1</v>
      </c>
      <c r="I864" s="141"/>
    </row>
    <row r="865" ht="16.5" spans="1:9">
      <c r="A865" s="143" t="s">
        <v>1520</v>
      </c>
      <c r="B865" s="140">
        <v>862</v>
      </c>
      <c r="C865" s="24">
        <v>862</v>
      </c>
      <c r="D865" s="31" t="s">
        <v>1520</v>
      </c>
      <c r="E865" s="141">
        <f t="shared" si="26"/>
        <v>862</v>
      </c>
      <c r="F865" s="147">
        <f t="shared" si="27"/>
        <v>0</v>
      </c>
      <c r="G865" s="29"/>
      <c r="H865" s="27">
        <f>VLOOKUP(D865,offer数据基础表!A:D,4,0)</f>
        <v>1</v>
      </c>
      <c r="I865" s="141"/>
    </row>
    <row r="866" ht="16.5" spans="1:9">
      <c r="A866" s="143" t="s">
        <v>1521</v>
      </c>
      <c r="B866" s="140">
        <v>863</v>
      </c>
      <c r="C866" s="24">
        <v>863</v>
      </c>
      <c r="D866" s="31" t="s">
        <v>1521</v>
      </c>
      <c r="E866" s="141">
        <f t="shared" si="26"/>
        <v>863</v>
      </c>
      <c r="F866" s="147">
        <f t="shared" si="27"/>
        <v>0</v>
      </c>
      <c r="G866" s="29"/>
      <c r="H866" s="27">
        <f>VLOOKUP(D866,offer数据基础表!A:D,4,0)</f>
        <v>5</v>
      </c>
      <c r="I866" s="141"/>
    </row>
    <row r="867" ht="16.5" spans="1:9">
      <c r="A867" s="143" t="s">
        <v>1522</v>
      </c>
      <c r="B867" s="140">
        <v>864</v>
      </c>
      <c r="C867" s="24">
        <v>864</v>
      </c>
      <c r="D867" s="31" t="s">
        <v>1522</v>
      </c>
      <c r="E867" s="141">
        <f t="shared" si="26"/>
        <v>864</v>
      </c>
      <c r="F867" s="147">
        <f t="shared" si="27"/>
        <v>0</v>
      </c>
      <c r="G867" s="29"/>
      <c r="H867" s="27" t="e">
        <f>VLOOKUP(D867,offer数据基础表!A:D,4,0)</f>
        <v>#N/A</v>
      </c>
      <c r="I867" s="141"/>
    </row>
    <row r="868" ht="16.5" spans="1:9">
      <c r="A868" s="143" t="s">
        <v>1523</v>
      </c>
      <c r="B868" s="140">
        <v>865</v>
      </c>
      <c r="C868" s="24">
        <v>865</v>
      </c>
      <c r="D868" s="31" t="s">
        <v>1523</v>
      </c>
      <c r="E868" s="141">
        <f t="shared" si="26"/>
        <v>865</v>
      </c>
      <c r="F868" s="147">
        <f t="shared" si="27"/>
        <v>0</v>
      </c>
      <c r="G868" s="29"/>
      <c r="H868" s="27">
        <f>VLOOKUP(D868,offer数据基础表!A:D,4,0)</f>
        <v>75</v>
      </c>
      <c r="I868" s="141"/>
    </row>
    <row r="869" ht="16.5" spans="1:9">
      <c r="A869" s="143" t="s">
        <v>1524</v>
      </c>
      <c r="B869" s="140">
        <v>866</v>
      </c>
      <c r="C869" s="24">
        <v>866</v>
      </c>
      <c r="D869" s="31" t="s">
        <v>1524</v>
      </c>
      <c r="E869" s="141">
        <f t="shared" si="26"/>
        <v>866</v>
      </c>
      <c r="F869" s="147">
        <f t="shared" si="27"/>
        <v>0</v>
      </c>
      <c r="G869" s="29"/>
      <c r="H869" s="27">
        <f>VLOOKUP(D869,offer数据基础表!A:D,4,0)</f>
        <v>1</v>
      </c>
      <c r="I869" s="141"/>
    </row>
    <row r="870" ht="16.5" spans="1:9">
      <c r="A870" s="143" t="s">
        <v>1525</v>
      </c>
      <c r="B870" s="140">
        <v>867</v>
      </c>
      <c r="C870" s="24">
        <v>867</v>
      </c>
      <c r="D870" s="31" t="s">
        <v>1525</v>
      </c>
      <c r="E870" s="141">
        <f t="shared" si="26"/>
        <v>867</v>
      </c>
      <c r="F870" s="147">
        <f t="shared" si="27"/>
        <v>0</v>
      </c>
      <c r="G870" s="29"/>
      <c r="H870" s="27">
        <f>VLOOKUP(D870,offer数据基础表!A:D,4,0)</f>
        <v>1</v>
      </c>
      <c r="I870" s="141"/>
    </row>
    <row r="871" ht="16.5" spans="1:9">
      <c r="A871" s="143" t="s">
        <v>1526</v>
      </c>
      <c r="B871" s="140">
        <v>868</v>
      </c>
      <c r="C871" s="24">
        <v>868</v>
      </c>
      <c r="D871" s="31" t="s">
        <v>1526</v>
      </c>
      <c r="E871" s="141">
        <f t="shared" si="26"/>
        <v>868</v>
      </c>
      <c r="F871" s="147">
        <f t="shared" si="27"/>
        <v>0</v>
      </c>
      <c r="G871" s="29"/>
      <c r="H871" s="27">
        <f>VLOOKUP(D871,offer数据基础表!A:D,4,0)</f>
        <v>4</v>
      </c>
      <c r="I871" s="141"/>
    </row>
    <row r="872" ht="16.5" spans="1:9">
      <c r="A872" s="143" t="s">
        <v>1527</v>
      </c>
      <c r="B872" s="140">
        <v>869</v>
      </c>
      <c r="C872" s="24">
        <v>869</v>
      </c>
      <c r="D872" s="31" t="s">
        <v>1527</v>
      </c>
      <c r="E872" s="141">
        <f t="shared" si="26"/>
        <v>869</v>
      </c>
      <c r="F872" s="147">
        <f t="shared" si="27"/>
        <v>0</v>
      </c>
      <c r="G872" s="29"/>
      <c r="H872" s="27">
        <f>VLOOKUP(D872,offer数据基础表!A:D,4,0)</f>
        <v>2</v>
      </c>
      <c r="I872" s="141"/>
    </row>
    <row r="873" ht="16.5" spans="1:9">
      <c r="A873" s="143" t="s">
        <v>1528</v>
      </c>
      <c r="B873" s="140">
        <v>870</v>
      </c>
      <c r="C873" s="24">
        <v>870</v>
      </c>
      <c r="D873" s="31" t="s">
        <v>1528</v>
      </c>
      <c r="E873" s="141">
        <f t="shared" si="26"/>
        <v>870</v>
      </c>
      <c r="F873" s="147">
        <f t="shared" si="27"/>
        <v>0</v>
      </c>
      <c r="G873" s="29"/>
      <c r="H873" s="27">
        <f>VLOOKUP(D873,offer数据基础表!A:D,4,0)</f>
        <v>3</v>
      </c>
      <c r="I873" s="141"/>
    </row>
    <row r="874" ht="16.5" spans="1:9">
      <c r="A874" s="143" t="s">
        <v>1529</v>
      </c>
      <c r="B874" s="140">
        <v>871</v>
      </c>
      <c r="C874" s="24">
        <v>871</v>
      </c>
      <c r="D874" s="31" t="s">
        <v>1529</v>
      </c>
      <c r="E874" s="141">
        <f t="shared" si="26"/>
        <v>871</v>
      </c>
      <c r="F874" s="147">
        <f t="shared" si="27"/>
        <v>0</v>
      </c>
      <c r="G874" s="29"/>
      <c r="H874" s="27">
        <f>VLOOKUP(D874,offer数据基础表!A:D,4,0)</f>
        <v>4</v>
      </c>
      <c r="I874" s="141"/>
    </row>
    <row r="875" ht="16.5" spans="1:9">
      <c r="A875" s="143" t="s">
        <v>1530</v>
      </c>
      <c r="B875" s="140">
        <v>872</v>
      </c>
      <c r="C875" s="24">
        <v>872</v>
      </c>
      <c r="D875" s="31" t="s">
        <v>1530</v>
      </c>
      <c r="E875" s="141">
        <f t="shared" si="26"/>
        <v>872</v>
      </c>
      <c r="F875" s="147">
        <f t="shared" si="27"/>
        <v>0</v>
      </c>
      <c r="G875" s="29"/>
      <c r="H875" s="27">
        <f>VLOOKUP(D875,offer数据基础表!A:D,4,0)</f>
        <v>1</v>
      </c>
      <c r="I875" s="141"/>
    </row>
    <row r="876" ht="16.5" spans="1:9">
      <c r="A876" s="143" t="s">
        <v>1531</v>
      </c>
      <c r="B876" s="140">
        <v>873</v>
      </c>
      <c r="C876" s="24">
        <v>873</v>
      </c>
      <c r="D876" s="31" t="s">
        <v>1531</v>
      </c>
      <c r="E876" s="141">
        <f t="shared" si="26"/>
        <v>873</v>
      </c>
      <c r="F876" s="147">
        <f t="shared" si="27"/>
        <v>0</v>
      </c>
      <c r="G876" s="29"/>
      <c r="H876" s="27">
        <f>VLOOKUP(D876,offer数据基础表!A:D,4,0)</f>
        <v>1</v>
      </c>
      <c r="I876" s="141"/>
    </row>
    <row r="877" ht="16.5" spans="1:9">
      <c r="A877" s="143" t="s">
        <v>1532</v>
      </c>
      <c r="B877" s="140">
        <v>874</v>
      </c>
      <c r="C877" s="24">
        <v>874</v>
      </c>
      <c r="D877" s="31" t="s">
        <v>1532</v>
      </c>
      <c r="E877" s="141">
        <f t="shared" si="26"/>
        <v>874</v>
      </c>
      <c r="F877" s="147">
        <f t="shared" si="27"/>
        <v>0</v>
      </c>
      <c r="G877" s="29"/>
      <c r="H877" s="27">
        <f>VLOOKUP(D877,offer数据基础表!A:D,4,0)</f>
        <v>1</v>
      </c>
      <c r="I877" s="141"/>
    </row>
    <row r="878" ht="16.5" spans="1:9">
      <c r="A878" s="143" t="s">
        <v>1533</v>
      </c>
      <c r="B878" s="140">
        <v>875</v>
      </c>
      <c r="C878" s="24">
        <v>875</v>
      </c>
      <c r="D878" s="31" t="s">
        <v>1533</v>
      </c>
      <c r="E878" s="141">
        <f t="shared" si="26"/>
        <v>875</v>
      </c>
      <c r="F878" s="147">
        <f t="shared" si="27"/>
        <v>0</v>
      </c>
      <c r="G878" s="29"/>
      <c r="H878" s="27">
        <f>VLOOKUP(D878,offer数据基础表!A:D,4,0)</f>
        <v>3</v>
      </c>
      <c r="I878" s="141"/>
    </row>
    <row r="879" ht="16.5" spans="1:9">
      <c r="A879" s="143" t="s">
        <v>1534</v>
      </c>
      <c r="B879" s="140">
        <v>876</v>
      </c>
      <c r="C879" s="24">
        <v>876</v>
      </c>
      <c r="D879" s="31" t="s">
        <v>1534</v>
      </c>
      <c r="E879" s="141">
        <f t="shared" si="26"/>
        <v>876</v>
      </c>
      <c r="F879" s="147">
        <f t="shared" si="27"/>
        <v>0</v>
      </c>
      <c r="G879" s="29"/>
      <c r="H879" s="27">
        <f>VLOOKUP(D879,offer数据基础表!A:D,4,0)</f>
        <v>2</v>
      </c>
      <c r="I879" s="141"/>
    </row>
    <row r="880" ht="16.5" spans="1:9">
      <c r="A880" s="143" t="s">
        <v>1535</v>
      </c>
      <c r="B880" s="140">
        <v>877</v>
      </c>
      <c r="C880" s="24">
        <v>877</v>
      </c>
      <c r="D880" s="31" t="s">
        <v>1535</v>
      </c>
      <c r="E880" s="141">
        <f t="shared" si="26"/>
        <v>877</v>
      </c>
      <c r="F880" s="147">
        <f t="shared" si="27"/>
        <v>0</v>
      </c>
      <c r="G880" s="29"/>
      <c r="H880" s="27">
        <f>VLOOKUP(D880,offer数据基础表!A:D,4,0)</f>
        <v>8</v>
      </c>
      <c r="I880" s="141"/>
    </row>
    <row r="881" ht="16.5" spans="1:9">
      <c r="A881" s="143" t="s">
        <v>921</v>
      </c>
      <c r="B881" s="140">
        <v>878</v>
      </c>
      <c r="C881" s="24">
        <v>878</v>
      </c>
      <c r="D881" s="31" t="s">
        <v>921</v>
      </c>
      <c r="E881" s="141">
        <f t="shared" si="26"/>
        <v>878</v>
      </c>
      <c r="F881" s="147">
        <f t="shared" si="27"/>
        <v>0</v>
      </c>
      <c r="G881" s="29"/>
      <c r="H881" s="27">
        <f>VLOOKUP(D881,offer数据基础表!A:D,4,0)</f>
        <v>1</v>
      </c>
      <c r="I881" s="141"/>
    </row>
    <row r="882" ht="16.5" spans="1:9">
      <c r="A882" s="143" t="s">
        <v>1536</v>
      </c>
      <c r="B882" s="140">
        <v>879</v>
      </c>
      <c r="C882" s="24">
        <v>879</v>
      </c>
      <c r="D882" s="31" t="s">
        <v>1536</v>
      </c>
      <c r="E882" s="141">
        <f t="shared" si="26"/>
        <v>879</v>
      </c>
      <c r="F882" s="147">
        <f t="shared" si="27"/>
        <v>0</v>
      </c>
      <c r="G882" s="29"/>
      <c r="H882" s="27">
        <f>VLOOKUP(D882,offer数据基础表!A:D,4,0)</f>
        <v>7</v>
      </c>
      <c r="I882" s="141"/>
    </row>
    <row r="883" ht="16.5" spans="1:9">
      <c r="A883" s="143" t="s">
        <v>1537</v>
      </c>
      <c r="B883" s="140">
        <v>880</v>
      </c>
      <c r="C883" s="24">
        <v>880</v>
      </c>
      <c r="D883" s="31" t="s">
        <v>1537</v>
      </c>
      <c r="E883" s="141">
        <f t="shared" si="26"/>
        <v>880</v>
      </c>
      <c r="F883" s="147">
        <f t="shared" si="27"/>
        <v>0</v>
      </c>
      <c r="G883" s="29"/>
      <c r="H883" s="27">
        <f>VLOOKUP(D883,offer数据基础表!A:D,4,0)</f>
        <v>1</v>
      </c>
      <c r="I883" s="141"/>
    </row>
    <row r="884" ht="16.5" spans="1:9">
      <c r="A884" s="143" t="s">
        <v>1538</v>
      </c>
      <c r="B884" s="140">
        <v>881</v>
      </c>
      <c r="C884" s="24">
        <v>881</v>
      </c>
      <c r="D884" s="31" t="s">
        <v>1538</v>
      </c>
      <c r="E884" s="141">
        <f t="shared" si="26"/>
        <v>881</v>
      </c>
      <c r="F884" s="147">
        <f t="shared" si="27"/>
        <v>0</v>
      </c>
      <c r="G884" s="29"/>
      <c r="H884" s="27">
        <f>VLOOKUP(D884,offer数据基础表!A:D,4,0)</f>
        <v>3</v>
      </c>
      <c r="I884" s="141"/>
    </row>
    <row r="885" ht="16.5" spans="1:9">
      <c r="A885" s="143" t="s">
        <v>1539</v>
      </c>
      <c r="B885" s="140">
        <v>882</v>
      </c>
      <c r="C885" s="24">
        <v>882</v>
      </c>
      <c r="D885" s="31" t="s">
        <v>1539</v>
      </c>
      <c r="E885" s="141">
        <f t="shared" si="26"/>
        <v>882</v>
      </c>
      <c r="F885" s="147">
        <f t="shared" si="27"/>
        <v>0</v>
      </c>
      <c r="G885" s="29"/>
      <c r="H885" s="27">
        <f>VLOOKUP(D885,offer数据基础表!A:D,4,0)</f>
        <v>1</v>
      </c>
      <c r="I885" s="141"/>
    </row>
    <row r="886" ht="16.5" spans="1:9">
      <c r="A886" s="143" t="s">
        <v>1540</v>
      </c>
      <c r="B886" s="140">
        <v>883</v>
      </c>
      <c r="C886" s="24">
        <v>883</v>
      </c>
      <c r="D886" s="31" t="s">
        <v>1540</v>
      </c>
      <c r="E886" s="141">
        <f t="shared" si="26"/>
        <v>883</v>
      </c>
      <c r="F886" s="147">
        <f t="shared" si="27"/>
        <v>0</v>
      </c>
      <c r="G886" s="29"/>
      <c r="H886" s="27">
        <f>VLOOKUP(D886,offer数据基础表!A:D,4,0)</f>
        <v>1</v>
      </c>
      <c r="I886" s="141"/>
    </row>
    <row r="887" ht="16.5" spans="1:9">
      <c r="A887" s="143" t="s">
        <v>1541</v>
      </c>
      <c r="B887" s="140">
        <v>884</v>
      </c>
      <c r="C887" s="24">
        <v>884</v>
      </c>
      <c r="D887" s="31" t="s">
        <v>1541</v>
      </c>
      <c r="E887" s="141">
        <f t="shared" si="26"/>
        <v>884</v>
      </c>
      <c r="F887" s="147">
        <f t="shared" si="27"/>
        <v>0</v>
      </c>
      <c r="G887" s="29"/>
      <c r="H887" s="27">
        <f>VLOOKUP(D887,offer数据基础表!A:D,4,0)</f>
        <v>0</v>
      </c>
      <c r="I887" s="141"/>
    </row>
    <row r="888" ht="16.5" spans="1:9">
      <c r="A888" s="143" t="s">
        <v>1542</v>
      </c>
      <c r="B888" s="140">
        <v>885</v>
      </c>
      <c r="C888" s="24">
        <v>885</v>
      </c>
      <c r="D888" s="31" t="s">
        <v>1542</v>
      </c>
      <c r="E888" s="141">
        <f t="shared" si="26"/>
        <v>885</v>
      </c>
      <c r="F888" s="147">
        <f t="shared" si="27"/>
        <v>0</v>
      </c>
      <c r="G888" s="29"/>
      <c r="H888" s="27">
        <f>VLOOKUP(D888,offer数据基础表!A:D,4,0)</f>
        <v>1</v>
      </c>
      <c r="I888" s="141"/>
    </row>
    <row r="889" ht="16.5" spans="1:9">
      <c r="A889" s="143" t="s">
        <v>1543</v>
      </c>
      <c r="B889" s="140">
        <v>886</v>
      </c>
      <c r="C889" s="24">
        <v>886</v>
      </c>
      <c r="D889" s="31" t="s">
        <v>1543</v>
      </c>
      <c r="E889" s="141">
        <f t="shared" si="26"/>
        <v>886</v>
      </c>
      <c r="F889" s="147">
        <f t="shared" si="27"/>
        <v>0</v>
      </c>
      <c r="G889" s="29"/>
      <c r="H889" s="27">
        <f>VLOOKUP(D889,offer数据基础表!A:D,4,0)</f>
        <v>1</v>
      </c>
      <c r="I889" s="141"/>
    </row>
    <row r="890" ht="16.5" spans="1:9">
      <c r="A890" s="143" t="s">
        <v>1544</v>
      </c>
      <c r="B890" s="140">
        <v>887</v>
      </c>
      <c r="C890" s="24">
        <v>887</v>
      </c>
      <c r="D890" s="31" t="s">
        <v>1544</v>
      </c>
      <c r="E890" s="141">
        <f t="shared" si="26"/>
        <v>887</v>
      </c>
      <c r="F890" s="147">
        <f t="shared" si="27"/>
        <v>0</v>
      </c>
      <c r="G890" s="29"/>
      <c r="H890" s="27">
        <f>VLOOKUP(D890,offer数据基础表!A:D,4,0)</f>
        <v>2</v>
      </c>
      <c r="I890" s="141"/>
    </row>
    <row r="891" ht="16.5" spans="1:9">
      <c r="A891" s="143" t="s">
        <v>1545</v>
      </c>
      <c r="B891" s="140">
        <v>888</v>
      </c>
      <c r="C891" s="24">
        <v>888</v>
      </c>
      <c r="D891" s="31" t="s">
        <v>1545</v>
      </c>
      <c r="E891" s="141">
        <f t="shared" si="26"/>
        <v>888</v>
      </c>
      <c r="F891" s="147">
        <f t="shared" si="27"/>
        <v>0</v>
      </c>
      <c r="G891" s="29"/>
      <c r="H891" s="27">
        <f>VLOOKUP(D891,offer数据基础表!A:D,4,0)</f>
        <v>0</v>
      </c>
      <c r="I891" s="141"/>
    </row>
    <row r="892" ht="17.25" spans="1:9">
      <c r="A892" s="154" t="s">
        <v>1546</v>
      </c>
      <c r="B892" s="155">
        <v>889</v>
      </c>
      <c r="C892" s="73">
        <v>889</v>
      </c>
      <c r="D892" s="156" t="s">
        <v>1546</v>
      </c>
      <c r="E892" s="151">
        <f t="shared" si="26"/>
        <v>889</v>
      </c>
      <c r="F892" s="157">
        <f t="shared" si="27"/>
        <v>0</v>
      </c>
      <c r="G892" s="14"/>
      <c r="H892" s="15">
        <f>VLOOKUP(D892,offer数据基础表!A:D,4,0)</f>
        <v>1</v>
      </c>
      <c r="I892" s="151"/>
    </row>
  </sheetData>
  <autoFilter ref="A3:E892">
    <extLst/>
  </autoFilter>
  <mergeCells count="8">
    <mergeCell ref="A1:F1"/>
    <mergeCell ref="G1:I1"/>
    <mergeCell ref="A2:B2"/>
    <mergeCell ref="C2:E2"/>
    <mergeCell ref="F2:F3"/>
    <mergeCell ref="G2:G3"/>
    <mergeCell ref="H2:H3"/>
    <mergeCell ref="I2:I3"/>
  </mergeCell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70"/>
  <sheetViews>
    <sheetView tabSelected="1" workbookViewId="0">
      <selection activeCell="A130" sqref="A130:D130"/>
    </sheetView>
  </sheetViews>
  <sheetFormatPr defaultColWidth="8.72727272727273" defaultRowHeight="14"/>
  <cols>
    <col min="1" max="1" width="51.6363636363636" style="120" customWidth="1"/>
    <col min="2" max="2" width="11.8181818181818" style="167" customWidth="1"/>
    <col min="3" max="3" width="11.8181818181818" style="168" customWidth="1"/>
    <col min="4" max="4" width="11.8181818181818" style="169" customWidth="1"/>
    <col min="5" max="5" width="12.9090909090909" customWidth="1"/>
    <col min="6" max="6" width="8.72727272727273" customWidth="1"/>
    <col min="7" max="7" width="8.72727272727273" style="170" customWidth="1"/>
    <col min="8" max="9" width="8.72727272727273" customWidth="1"/>
    <col min="10" max="10" width="8.72727272727273" style="170" customWidth="1"/>
    <col min="11" max="12" width="8.72727272727273" customWidth="1"/>
    <col min="13" max="13" width="12.8181818181818" customWidth="1"/>
    <col min="14" max="14" width="8.72727272727273" style="4" customWidth="1"/>
    <col min="15" max="15" width="13.5454545454545" style="47" customWidth="1"/>
    <col min="16" max="16" width="14.1818181818182" style="48" customWidth="1"/>
    <col min="17" max="17" width="14" style="48" customWidth="1"/>
    <col min="18" max="19" width="8.72727272727273" style="46" customWidth="1"/>
    <col min="20" max="20" width="14" style="46" customWidth="1"/>
    <col min="21" max="21" width="12.0909090909091" style="46" customWidth="1"/>
  </cols>
  <sheetData>
    <row r="1" ht="31.25" spans="1:21">
      <c r="A1" s="122" t="s">
        <v>934</v>
      </c>
      <c r="B1" s="171" t="s">
        <v>935</v>
      </c>
      <c r="C1" s="172"/>
      <c r="D1" s="173"/>
      <c r="O1" s="179" t="s">
        <v>6</v>
      </c>
      <c r="S1" s="46" t="s">
        <v>7</v>
      </c>
      <c r="T1" s="46" t="s">
        <v>8</v>
      </c>
      <c r="U1" s="46" t="s">
        <v>9</v>
      </c>
    </row>
    <row r="2" ht="17.25" spans="1:21">
      <c r="A2" s="127" t="s">
        <v>936</v>
      </c>
      <c r="B2" s="174" t="s">
        <v>939</v>
      </c>
      <c r="D2" s="175" t="s">
        <v>1547</v>
      </c>
      <c r="S2" s="46">
        <v>0</v>
      </c>
      <c r="T2" s="46">
        <v>0</v>
      </c>
      <c r="U2" s="46">
        <v>967</v>
      </c>
    </row>
    <row r="3" ht="17.25" spans="1:17">
      <c r="A3" s="131" t="s">
        <v>27</v>
      </c>
      <c r="B3" s="176"/>
      <c r="D3" s="175"/>
      <c r="O3" s="98" t="s">
        <v>17</v>
      </c>
      <c r="P3" s="99" t="s">
        <v>18</v>
      </c>
      <c r="Q3" s="181" t="s">
        <v>1548</v>
      </c>
    </row>
    <row r="4" ht="16.5" spans="1:17">
      <c r="A4" s="135" t="s">
        <v>946</v>
      </c>
      <c r="B4" s="177">
        <f>VLOOKUP(A:A,'10月5日最新排行'!D:G,4,0)</f>
        <v>0.034</v>
      </c>
      <c r="C4" s="168">
        <f>VLOOKUP(B4,$G$4:$H$970,2,0)</f>
        <v>967</v>
      </c>
      <c r="D4" s="169">
        <f>VLOOKUP(C4,O:Q,3,0)</f>
        <v>10000</v>
      </c>
      <c r="E4" s="178"/>
      <c r="G4" s="170">
        <v>0.034</v>
      </c>
      <c r="H4">
        <v>967</v>
      </c>
      <c r="J4" s="180"/>
      <c r="N4" s="4">
        <v>10000</v>
      </c>
      <c r="O4" s="4">
        <v>967</v>
      </c>
      <c r="P4" s="103">
        <f>-(($U$2^2-O4^2)^(1/2))+$U$2</f>
        <v>967</v>
      </c>
      <c r="Q4" s="182">
        <f>P4*($N$4-$N$970)/($P$4-$P$970)+$N$970-$P$970*($N$4-$N$970)/($P$4-$P$970)</f>
        <v>10000</v>
      </c>
    </row>
    <row r="5" ht="16.5" spans="1:19">
      <c r="A5" s="139" t="s">
        <v>948</v>
      </c>
      <c r="B5" s="177">
        <f>VLOOKUP(A:A,'10月5日最新排行'!D:G,4,0)</f>
        <v>0.037</v>
      </c>
      <c r="C5" s="168">
        <f>VLOOKUP(B5,$G$4:$H$970,2,0)</f>
        <v>964</v>
      </c>
      <c r="D5" s="169">
        <f>VLOOKUP(C5,O:Q,3,0)</f>
        <v>9244.39163800633</v>
      </c>
      <c r="E5" s="178"/>
      <c r="G5" s="170">
        <v>0.038</v>
      </c>
      <c r="H5">
        <v>963</v>
      </c>
      <c r="J5" s="180"/>
      <c r="O5" s="4">
        <v>966</v>
      </c>
      <c r="P5" s="103">
        <f t="shared" ref="P5:P68" si="0">-(($U$2^2-O5^2)^(1/2))+$U$2</f>
        <v>923.034104126039</v>
      </c>
      <c r="Q5" s="182">
        <f t="shared" ref="Q5:Q50" si="1">P5*($N$4-$N$970)/($P$4-$P$970)+$N$970-$P$970*($N$4-$N$970)/($P$4-$P$970)</f>
        <v>9563.52344769803</v>
      </c>
      <c r="S5" s="111">
        <v>1.70129752801814</v>
      </c>
    </row>
    <row r="6" ht="16.5" spans="1:19">
      <c r="A6" s="143" t="s">
        <v>954</v>
      </c>
      <c r="B6" s="177">
        <f>VLOOKUP(A:A,'10月5日最新排行'!D:G,4,0)</f>
        <v>0.039</v>
      </c>
      <c r="C6" s="168">
        <f>VLOOKUP(B6,$G$4:$H$970,2,0)</f>
        <v>962</v>
      </c>
      <c r="D6" s="169">
        <f>VLOOKUP(C6,O:Q,3,0)</f>
        <v>9025.01910163902</v>
      </c>
      <c r="E6" s="178"/>
      <c r="G6" s="170">
        <v>0.039</v>
      </c>
      <c r="H6">
        <v>962</v>
      </c>
      <c r="J6" s="180"/>
      <c r="O6" s="4">
        <v>965</v>
      </c>
      <c r="P6" s="103">
        <f t="shared" si="0"/>
        <v>904.83891892832</v>
      </c>
      <c r="Q6" s="182">
        <f t="shared" si="1"/>
        <v>9382.8886273281</v>
      </c>
      <c r="S6" s="111">
        <v>1.44269504088896</v>
      </c>
    </row>
    <row r="7" ht="16.5" spans="1:19">
      <c r="A7" s="143" t="s">
        <v>950</v>
      </c>
      <c r="B7" s="177">
        <f>VLOOKUP(A:A,'10月5日最新排行'!D:G,4,0)</f>
        <v>0.039</v>
      </c>
      <c r="C7" s="168">
        <f>VLOOKUP(B7,$G$4:$H$970,2,0)</f>
        <v>962</v>
      </c>
      <c r="D7" s="169">
        <f>VLOOKUP(C7,O:Q,3,0)</f>
        <v>9025.01910163902</v>
      </c>
      <c r="E7" s="178"/>
      <c r="G7" s="170">
        <v>0.043</v>
      </c>
      <c r="H7">
        <v>958</v>
      </c>
      <c r="J7" s="180"/>
      <c r="O7" s="4">
        <v>964</v>
      </c>
      <c r="P7" s="103">
        <f t="shared" si="0"/>
        <v>890.888240067648</v>
      </c>
      <c r="Q7" s="182">
        <f t="shared" si="1"/>
        <v>9244.39163800633</v>
      </c>
      <c r="S7" s="111">
        <v>0.910239226626837</v>
      </c>
    </row>
    <row r="8" ht="16.5" spans="1:19">
      <c r="A8" s="139" t="s">
        <v>947</v>
      </c>
      <c r="B8" s="177">
        <f>VLOOKUP(A:A,'10月5日最新排行'!D:G,4,0)</f>
        <v>0.044</v>
      </c>
      <c r="C8" s="168">
        <f>VLOOKUP(B8,$G$4:$H$970,2,0)</f>
        <v>957</v>
      </c>
      <c r="D8" s="169">
        <f>VLOOKUP(C8,O:Q,3,0)</f>
        <v>8622.95692663886</v>
      </c>
      <c r="E8" s="178"/>
      <c r="G8" s="170">
        <v>0.037</v>
      </c>
      <c r="H8">
        <v>964</v>
      </c>
      <c r="J8" s="180"/>
      <c r="O8" s="4">
        <v>963</v>
      </c>
      <c r="P8" s="103">
        <f t="shared" si="0"/>
        <v>879.136469454045</v>
      </c>
      <c r="Q8" s="182">
        <f t="shared" si="1"/>
        <v>9127.72456642946</v>
      </c>
      <c r="S8" s="111">
        <v>0.721347520444482</v>
      </c>
    </row>
    <row r="9" ht="16.5" spans="1:17">
      <c r="A9" s="139" t="s">
        <v>945</v>
      </c>
      <c r="B9" s="177">
        <f>VLOOKUP(A:A,'10月5日最新排行'!D:G,4,0)</f>
        <v>0.047</v>
      </c>
      <c r="C9" s="168">
        <f>VLOOKUP(B9,$G$4:$H$970,2,0)</f>
        <v>954</v>
      </c>
      <c r="D9" s="169">
        <f>VLOOKUP(C9,O:Q,3,0)</f>
        <v>8431.1538735517</v>
      </c>
      <c r="E9" s="178"/>
      <c r="G9" s="170">
        <v>0.036</v>
      </c>
      <c r="H9">
        <v>965</v>
      </c>
      <c r="J9" s="180"/>
      <c r="O9" s="4">
        <v>962</v>
      </c>
      <c r="P9" s="103">
        <f t="shared" si="0"/>
        <v>868.791039105385</v>
      </c>
      <c r="Q9" s="182">
        <f t="shared" si="1"/>
        <v>9025.01910163902</v>
      </c>
    </row>
    <row r="10" ht="16.5" spans="1:17">
      <c r="A10" s="143" t="s">
        <v>963</v>
      </c>
      <c r="B10" s="177">
        <f>VLOOKUP(A:A,'10月5日最新排行'!D:G,4,0)</f>
        <v>0.05</v>
      </c>
      <c r="C10" s="168">
        <f>VLOOKUP(B10,$G$4:$H$970,2,0)</f>
        <v>951</v>
      </c>
      <c r="D10" s="169">
        <f>VLOOKUP(C10,O:Q,3,0)</f>
        <v>8260.88106363844</v>
      </c>
      <c r="E10" s="178"/>
      <c r="G10" s="170">
        <v>0.047</v>
      </c>
      <c r="H10">
        <v>954</v>
      </c>
      <c r="J10" s="180"/>
      <c r="O10" s="4">
        <v>961</v>
      </c>
      <c r="P10" s="103">
        <f t="shared" si="0"/>
        <v>859.44536272201</v>
      </c>
      <c r="Q10" s="182">
        <f t="shared" si="1"/>
        <v>8932.23881078724</v>
      </c>
    </row>
    <row r="11" ht="16.5" spans="1:17">
      <c r="A11" s="143" t="s">
        <v>952</v>
      </c>
      <c r="B11" s="177">
        <f>VLOOKUP(A:A,'10月5日最新排行'!D:G,4,0)</f>
        <v>0.052</v>
      </c>
      <c r="C11" s="168">
        <f>VLOOKUP(B11,$G$4:$H$970,2,0)</f>
        <v>949</v>
      </c>
      <c r="D11" s="169">
        <f>VLOOKUP(C11,O:Q,3,0)</f>
        <v>8156.34779942585</v>
      </c>
      <c r="E11" s="178"/>
      <c r="G11" s="170">
        <v>0.042</v>
      </c>
      <c r="H11">
        <v>959</v>
      </c>
      <c r="J11" s="180"/>
      <c r="O11" s="4">
        <v>960</v>
      </c>
      <c r="P11" s="103">
        <f t="shared" si="0"/>
        <v>850.857845723441</v>
      </c>
      <c r="Q11" s="182">
        <f t="shared" si="1"/>
        <v>8846.9852355362</v>
      </c>
    </row>
    <row r="12" ht="16.5" spans="1:17">
      <c r="A12" s="143" t="s">
        <v>967</v>
      </c>
      <c r="B12" s="177">
        <f>VLOOKUP(A:A,'10月5日最新排行'!D:G,4,0)</f>
        <v>0.056</v>
      </c>
      <c r="C12" s="168">
        <f>VLOOKUP(B12,$G$4:$H$970,2,0)</f>
        <v>945</v>
      </c>
      <c r="D12" s="169">
        <f>VLOOKUP(C12,O:Q,3,0)</f>
        <v>7963.89450696457</v>
      </c>
      <c r="E12" s="178"/>
      <c r="G12" s="170">
        <v>0.059</v>
      </c>
      <c r="H12">
        <v>942</v>
      </c>
      <c r="J12" s="180"/>
      <c r="O12" s="4">
        <v>959</v>
      </c>
      <c r="P12" s="103">
        <f t="shared" si="0"/>
        <v>842.871034806537</v>
      </c>
      <c r="Q12" s="182">
        <f t="shared" si="1"/>
        <v>8767.6952398793</v>
      </c>
    </row>
    <row r="13" ht="16.5" spans="1:17">
      <c r="A13" s="143" t="s">
        <v>1017</v>
      </c>
      <c r="B13" s="177">
        <f>VLOOKUP(A:A,'10月5日最新排行'!D:G,4,0)</f>
        <v>0.056</v>
      </c>
      <c r="C13" s="168">
        <f>VLOOKUP(B13,$G$4:$H$970,2,0)</f>
        <v>945</v>
      </c>
      <c r="D13" s="169">
        <f>VLOOKUP(C13,O:Q,3,0)</f>
        <v>7963.89450696457</v>
      </c>
      <c r="E13" s="178"/>
      <c r="G13" s="170">
        <v>0.097</v>
      </c>
      <c r="H13">
        <v>904</v>
      </c>
      <c r="J13" s="180"/>
      <c r="O13" s="4">
        <v>958</v>
      </c>
      <c r="P13" s="103">
        <f t="shared" si="0"/>
        <v>835.375534189118</v>
      </c>
      <c r="Q13" s="182">
        <f t="shared" si="1"/>
        <v>8693.28278444687</v>
      </c>
    </row>
    <row r="14" ht="16.5" spans="1:17">
      <c r="A14" s="139" t="s">
        <v>944</v>
      </c>
      <c r="B14" s="177">
        <f>VLOOKUP(A:A,'10月5日最新排行'!D:G,4,0)</f>
        <v>0.057</v>
      </c>
      <c r="C14" s="168">
        <f>VLOOKUP(B14,$G$4:$H$970,2,0)</f>
        <v>944</v>
      </c>
      <c r="D14" s="169">
        <f>VLOOKUP(C14,O:Q,3,0)</f>
        <v>7918.67810599939</v>
      </c>
      <c r="E14" s="178"/>
      <c r="G14" s="170">
        <v>0.035</v>
      </c>
      <c r="H14">
        <v>966</v>
      </c>
      <c r="J14" s="180"/>
      <c r="O14" s="4">
        <v>957</v>
      </c>
      <c r="P14" s="103">
        <f t="shared" si="0"/>
        <v>828.291672924802</v>
      </c>
      <c r="Q14" s="182">
        <f t="shared" si="1"/>
        <v>8622.95692663886</v>
      </c>
    </row>
    <row r="15" ht="16.5" spans="1:17">
      <c r="A15" s="143" t="s">
        <v>949</v>
      </c>
      <c r="B15" s="177">
        <f>VLOOKUP(A:A,'10月5日最新排行'!D:G,4,0)</f>
        <v>0.058</v>
      </c>
      <c r="C15" s="168">
        <f>VLOOKUP(B15,$G$4:$H$970,2,0)</f>
        <v>943</v>
      </c>
      <c r="D15" s="169">
        <f>VLOOKUP(C15,O:Q,3,0)</f>
        <v>7874.46972287251</v>
      </c>
      <c r="E15" s="178"/>
      <c r="G15" s="170">
        <v>0.04</v>
      </c>
      <c r="H15">
        <v>961</v>
      </c>
      <c r="J15" s="180"/>
      <c r="O15" s="4">
        <v>956</v>
      </c>
      <c r="P15" s="103">
        <f t="shared" si="0"/>
        <v>821.559290430774</v>
      </c>
      <c r="Q15" s="182">
        <f t="shared" si="1"/>
        <v>8556.12041526205</v>
      </c>
    </row>
    <row r="16" ht="16.5" spans="1:17">
      <c r="A16" s="143" t="s">
        <v>966</v>
      </c>
      <c r="B16" s="177">
        <f>VLOOKUP(A:A,'10月5日最新排行'!D:G,4,0)</f>
        <v>0.06</v>
      </c>
      <c r="C16" s="168">
        <f>VLOOKUP(B16,$G$4:$H$970,2,0)</f>
        <v>941</v>
      </c>
      <c r="D16" s="169">
        <f>VLOOKUP(C16,O:Q,3,0)</f>
        <v>7788.83653280654</v>
      </c>
      <c r="E16" s="178"/>
      <c r="G16" s="170">
        <v>0.05</v>
      </c>
      <c r="H16">
        <v>951</v>
      </c>
      <c r="J16" s="180"/>
      <c r="O16" s="4">
        <v>955</v>
      </c>
      <c r="P16" s="103">
        <f t="shared" si="0"/>
        <v>815.131635947443</v>
      </c>
      <c r="Q16" s="182">
        <f t="shared" si="1"/>
        <v>8492.30912670523</v>
      </c>
    </row>
    <row r="17" ht="16.5" spans="1:17">
      <c r="A17" s="143" t="s">
        <v>958</v>
      </c>
      <c r="B17" s="177">
        <f>VLOOKUP(A:A,'10月5日最新排行'!D:G,4,0)</f>
        <v>0.06</v>
      </c>
      <c r="C17" s="168">
        <f>VLOOKUP(B17,$G$4:$H$970,2,0)</f>
        <v>941</v>
      </c>
      <c r="D17" s="169">
        <f>VLOOKUP(C17,O:Q,3,0)</f>
        <v>7788.83653280654</v>
      </c>
      <c r="E17" s="178"/>
      <c r="G17" s="170">
        <v>0.045</v>
      </c>
      <c r="H17">
        <v>956</v>
      </c>
      <c r="J17" s="180"/>
      <c r="O17" s="4">
        <v>954</v>
      </c>
      <c r="P17" s="103">
        <f t="shared" si="0"/>
        <v>808.971521553867</v>
      </c>
      <c r="Q17" s="182">
        <f t="shared" si="1"/>
        <v>8431.1538735517</v>
      </c>
    </row>
    <row r="18" ht="16.5" spans="1:17">
      <c r="A18" s="148" t="s">
        <v>989</v>
      </c>
      <c r="B18" s="177">
        <f>VLOOKUP(A:A,'10月5日最新排行'!D:G,4,0)</f>
        <v>0.066</v>
      </c>
      <c r="C18" s="168">
        <f>VLOOKUP(B18,$G$4:$H$970,2,0)</f>
        <v>935</v>
      </c>
      <c r="D18" s="169">
        <f>VLOOKUP(C18,O:Q,3,0)</f>
        <v>7550.79444016246</v>
      </c>
      <c r="E18" s="178"/>
      <c r="G18" s="170">
        <v>0.073</v>
      </c>
      <c r="H18">
        <v>928</v>
      </c>
      <c r="J18" s="180"/>
      <c r="O18" s="4">
        <v>953</v>
      </c>
      <c r="P18" s="103">
        <f t="shared" si="0"/>
        <v>803.048787744646</v>
      </c>
      <c r="Q18" s="182">
        <f t="shared" si="1"/>
        <v>8372.35524379873</v>
      </c>
    </row>
    <row r="19" ht="16.5" spans="1:17">
      <c r="A19" s="143" t="s">
        <v>960</v>
      </c>
      <c r="B19" s="177">
        <f>VLOOKUP(A:A,'10月5日最新排行'!D:G,4,0)</f>
        <v>0.07</v>
      </c>
      <c r="C19" s="168">
        <f>VLOOKUP(B19,$G$4:$H$970,2,0)</f>
        <v>931</v>
      </c>
      <c r="D19" s="169">
        <f>VLOOKUP(C19,O:Q,3,0)</f>
        <v>7404.95827226074</v>
      </c>
      <c r="E19" s="178"/>
      <c r="G19" s="170">
        <v>0.044</v>
      </c>
      <c r="H19">
        <v>957</v>
      </c>
      <c r="J19" s="180"/>
      <c r="O19" s="4">
        <v>952</v>
      </c>
      <c r="P19" s="103">
        <f t="shared" si="0"/>
        <v>797.338572445002</v>
      </c>
      <c r="Q19" s="182">
        <f t="shared" si="1"/>
        <v>8315.66641630307</v>
      </c>
    </row>
    <row r="20" ht="16.5" spans="1:17">
      <c r="A20" s="146" t="s">
        <v>957</v>
      </c>
      <c r="B20" s="177">
        <f>VLOOKUP(A:A,'10月5日最新排行'!D:G,4,0)</f>
        <v>0.07</v>
      </c>
      <c r="C20" s="168">
        <f>VLOOKUP(B20,$G$4:$H$970,2,0)</f>
        <v>931</v>
      </c>
      <c r="D20" s="169">
        <f>VLOOKUP(C20,O:Q,3,0)</f>
        <v>7404.95827226074</v>
      </c>
      <c r="E20" s="178"/>
      <c r="G20" s="170">
        <v>0.076</v>
      </c>
      <c r="H20">
        <v>925</v>
      </c>
      <c r="J20" s="180"/>
      <c r="O20" s="4">
        <v>951</v>
      </c>
      <c r="P20" s="103">
        <f t="shared" si="0"/>
        <v>791.820092476334</v>
      </c>
      <c r="Q20" s="182">
        <f t="shared" si="1"/>
        <v>8260.88106363844</v>
      </c>
    </row>
    <row r="21" ht="16.5" spans="1:17">
      <c r="A21" s="143" t="s">
        <v>1068</v>
      </c>
      <c r="B21" s="177">
        <f>VLOOKUP(A:A,'10月5日最新排行'!D:G,4,0)</f>
        <v>0.07</v>
      </c>
      <c r="C21" s="168">
        <f>VLOOKUP(B21,$G$4:$H$970,2,0)</f>
        <v>931</v>
      </c>
      <c r="D21" s="169">
        <f>VLOOKUP(C21,O:Q,3,0)</f>
        <v>7404.95827226074</v>
      </c>
      <c r="E21" s="178"/>
      <c r="G21" s="170">
        <v>0.155</v>
      </c>
      <c r="H21">
        <v>846</v>
      </c>
      <c r="J21" s="180"/>
      <c r="O21" s="4">
        <v>950</v>
      </c>
      <c r="P21" s="103">
        <f t="shared" si="0"/>
        <v>786.475763400035</v>
      </c>
      <c r="Q21" s="182">
        <f t="shared" si="1"/>
        <v>8207.82461424236</v>
      </c>
    </row>
    <row r="22" ht="16.5" spans="1:17">
      <c r="A22" s="146" t="s">
        <v>964</v>
      </c>
      <c r="B22" s="177">
        <f>VLOOKUP(A:A,'10月5日最新排行'!D:G,4,0)</f>
        <v>0.07</v>
      </c>
      <c r="C22" s="168">
        <f>VLOOKUP(B22,$G$4:$H$970,2,0)</f>
        <v>931</v>
      </c>
      <c r="D22" s="169">
        <f>VLOOKUP(C22,O:Q,3,0)</f>
        <v>7404.95827226074</v>
      </c>
      <c r="E22" s="178"/>
      <c r="G22" s="170">
        <v>0.125</v>
      </c>
      <c r="H22">
        <v>876</v>
      </c>
      <c r="J22" s="180"/>
      <c r="O22" s="4">
        <v>949</v>
      </c>
      <c r="P22" s="103">
        <f t="shared" si="0"/>
        <v>781.290549513494</v>
      </c>
      <c r="Q22" s="182">
        <f t="shared" si="1"/>
        <v>8156.34779942585</v>
      </c>
    </row>
    <row r="23" ht="16.5" spans="1:17">
      <c r="A23" s="143" t="s">
        <v>965</v>
      </c>
      <c r="B23" s="177">
        <f>VLOOKUP(A:A,'10月5日最新排行'!D:G,4,0)</f>
        <v>0.072</v>
      </c>
      <c r="C23" s="168">
        <f>VLOOKUP(B23,$G$4:$H$970,2,0)</f>
        <v>929</v>
      </c>
      <c r="D23" s="169">
        <f>VLOOKUP(C23,O:Q,3,0)</f>
        <v>7335.25315929159</v>
      </c>
      <c r="E23" s="178"/>
      <c r="G23" s="170">
        <v>0.049</v>
      </c>
      <c r="H23">
        <v>952</v>
      </c>
      <c r="J23" s="180"/>
      <c r="O23" s="4">
        <v>948</v>
      </c>
      <c r="P23" s="103">
        <f t="shared" si="0"/>
        <v>776.251474448687</v>
      </c>
      <c r="Q23" s="182">
        <f t="shared" si="1"/>
        <v>8106.32179478391</v>
      </c>
    </row>
    <row r="24" ht="16.5" spans="1:17">
      <c r="A24" s="143" t="s">
        <v>968</v>
      </c>
      <c r="B24" s="177">
        <f>VLOOKUP(A:A,'10月5日最新排行'!D:G,4,0)</f>
        <v>0.079</v>
      </c>
      <c r="C24" s="168">
        <f>VLOOKUP(B24,$G$4:$H$970,2,0)</f>
        <v>922</v>
      </c>
      <c r="D24" s="169">
        <f>VLOOKUP(C24,O:Q,3,0)</f>
        <v>7105.54216726602</v>
      </c>
      <c r="E24" s="178"/>
      <c r="G24" s="170">
        <v>0.065</v>
      </c>
      <c r="H24">
        <v>936</v>
      </c>
      <c r="J24" s="180"/>
      <c r="O24" s="4">
        <v>947</v>
      </c>
      <c r="P24" s="103">
        <f t="shared" si="0"/>
        <v>771.34724637767</v>
      </c>
      <c r="Q24" s="182">
        <f t="shared" si="1"/>
        <v>8057.6344993794</v>
      </c>
    </row>
    <row r="25" ht="16.5" spans="1:17">
      <c r="A25" s="153" t="s">
        <v>981</v>
      </c>
      <c r="B25" s="177">
        <f>VLOOKUP(A:A,'10月5日最新排行'!D:G,4,0)</f>
        <v>0.08</v>
      </c>
      <c r="C25" s="168">
        <f>VLOOKUP(B25,$G$4:$H$970,2,0)</f>
        <v>921</v>
      </c>
      <c r="D25" s="169">
        <f>VLOOKUP(C25,O:Q,3,0)</f>
        <v>7074.33294016864</v>
      </c>
      <c r="E25" s="178"/>
      <c r="G25" s="170">
        <v>0.158</v>
      </c>
      <c r="H25">
        <v>843</v>
      </c>
      <c r="J25" s="180"/>
      <c r="O25" s="4">
        <v>946</v>
      </c>
      <c r="P25" s="103">
        <f t="shared" si="0"/>
        <v>766.567966632078</v>
      </c>
      <c r="Q25" s="182">
        <f t="shared" si="1"/>
        <v>8010.18764302912</v>
      </c>
    </row>
    <row r="26" ht="16.5" spans="1:17">
      <c r="A26" s="146" t="s">
        <v>959</v>
      </c>
      <c r="B26" s="177">
        <f>VLOOKUP(A:A,'10月5日最新排行'!D:G,4,0)</f>
        <v>0.08</v>
      </c>
      <c r="C26" s="168">
        <f>VLOOKUP(B26,$G$4:$H$970,2,0)</f>
        <v>921</v>
      </c>
      <c r="D26" s="169">
        <f>VLOOKUP(C26,O:Q,3,0)</f>
        <v>7074.33294016864</v>
      </c>
      <c r="E26" s="178"/>
      <c r="G26" s="170">
        <v>0.124</v>
      </c>
      <c r="H26">
        <v>877</v>
      </c>
      <c r="J26" s="180"/>
      <c r="O26" s="4">
        <v>945</v>
      </c>
      <c r="P26" s="103">
        <f t="shared" si="0"/>
        <v>761.904900107292</v>
      </c>
      <c r="Q26" s="182">
        <f t="shared" si="1"/>
        <v>7963.89450696457</v>
      </c>
    </row>
    <row r="27" ht="16.5" spans="1:17">
      <c r="A27" s="143" t="s">
        <v>994</v>
      </c>
      <c r="B27" s="177">
        <f>VLOOKUP(A:A,'10月5日最新排行'!D:G,4,0)</f>
        <v>0.083</v>
      </c>
      <c r="C27" s="168">
        <f>VLOOKUP(B27,$G$4:$H$970,2,0)</f>
        <v>918</v>
      </c>
      <c r="D27" s="169">
        <f>VLOOKUP(C27,O:Q,3,0)</f>
        <v>6982.83745007383</v>
      </c>
      <c r="E27" s="178"/>
      <c r="G27" s="170">
        <v>0.07</v>
      </c>
      <c r="H27">
        <v>931</v>
      </c>
      <c r="J27" s="180"/>
      <c r="O27" s="4">
        <v>944</v>
      </c>
      <c r="P27" s="103">
        <f t="shared" si="0"/>
        <v>757.350292153793</v>
      </c>
      <c r="Q27" s="182">
        <f t="shared" si="1"/>
        <v>7918.67810599939</v>
      </c>
    </row>
    <row r="28" ht="16.5" spans="1:17">
      <c r="A28" s="143" t="s">
        <v>977</v>
      </c>
      <c r="B28" s="177">
        <f>VLOOKUP(A:A,'10月5日最新排行'!D:G,4,0)</f>
        <v>0.088</v>
      </c>
      <c r="C28" s="168">
        <f>VLOOKUP(B28,$G$4:$H$970,2,0)</f>
        <v>913</v>
      </c>
      <c r="D28" s="169">
        <f>VLOOKUP(C28,O:Q,3,0)</f>
        <v>6836.8426539171</v>
      </c>
      <c r="E28" s="178"/>
      <c r="G28" s="170">
        <v>0.057</v>
      </c>
      <c r="H28">
        <v>944</v>
      </c>
      <c r="J28" s="180"/>
      <c r="O28" s="4">
        <v>943</v>
      </c>
      <c r="P28" s="103">
        <f t="shared" si="0"/>
        <v>752.897220942838</v>
      </c>
      <c r="Q28" s="182">
        <f t="shared" si="1"/>
        <v>7874.46972287251</v>
      </c>
    </row>
    <row r="29" ht="16.5" spans="1:17">
      <c r="A29" s="146" t="s">
        <v>953</v>
      </c>
      <c r="B29" s="177">
        <f>VLOOKUP(A:A,'10月5日最新排行'!D:G,4,0)</f>
        <v>0.09</v>
      </c>
      <c r="C29" s="168">
        <f>VLOOKUP(B29,$G$4:$H$970,2,0)</f>
        <v>911</v>
      </c>
      <c r="D29" s="169">
        <f>VLOOKUP(C29,O:Q,3,0)</f>
        <v>6780.51208924867</v>
      </c>
      <c r="E29" s="178"/>
      <c r="G29" s="170">
        <v>0.082</v>
      </c>
      <c r="H29">
        <v>919</v>
      </c>
      <c r="J29" s="180"/>
      <c r="O29" s="4">
        <v>942</v>
      </c>
      <c r="P29" s="103">
        <f t="shared" si="0"/>
        <v>748.539477250465</v>
      </c>
      <c r="Q29" s="182">
        <f t="shared" si="1"/>
        <v>7831.20771478981</v>
      </c>
    </row>
    <row r="30" ht="16.5" spans="1:17">
      <c r="A30" s="143" t="s">
        <v>1005</v>
      </c>
      <c r="B30" s="177">
        <f>VLOOKUP(A:A,'10月5日最新排行'!D:G,4,0)</f>
        <v>0.095</v>
      </c>
      <c r="C30" s="168">
        <f>VLOOKUP(B30,$G$4:$H$970,2,0)</f>
        <v>906</v>
      </c>
      <c r="D30" s="169">
        <f>VLOOKUP(C30,O:Q,3,0)</f>
        <v>6644.33346098703</v>
      </c>
      <c r="E30" s="178"/>
      <c r="G30" s="170">
        <v>0.084</v>
      </c>
      <c r="H30">
        <v>917</v>
      </c>
      <c r="J30" s="180"/>
      <c r="O30" s="4">
        <v>941</v>
      </c>
      <c r="P30" s="103">
        <f t="shared" si="0"/>
        <v>744.271465680753</v>
      </c>
      <c r="Q30" s="182">
        <f t="shared" si="1"/>
        <v>7788.83653280654</v>
      </c>
    </row>
    <row r="31" ht="16.5" spans="1:17">
      <c r="A31" s="143" t="s">
        <v>969</v>
      </c>
      <c r="B31" s="177">
        <f>VLOOKUP(A:A,'10月5日最新排行'!D:G,4,0)</f>
        <v>0.097</v>
      </c>
      <c r="C31" s="168">
        <f>VLOOKUP(B31,$G$4:$H$970,2,0)</f>
        <v>904</v>
      </c>
      <c r="D31" s="169">
        <f>VLOOKUP(C31,O:Q,3,0)</f>
        <v>6591.5874192643</v>
      </c>
      <c r="E31" s="178"/>
      <c r="G31" s="170">
        <v>0.051</v>
      </c>
      <c r="H31">
        <v>950</v>
      </c>
      <c r="J31" s="180"/>
      <c r="O31" s="4">
        <v>940</v>
      </c>
      <c r="P31" s="103">
        <f t="shared" si="0"/>
        <v>740.088122831792</v>
      </c>
      <c r="Q31" s="182">
        <f t="shared" si="1"/>
        <v>7747.30590941049</v>
      </c>
    </row>
    <row r="32" ht="16.5" spans="1:17">
      <c r="A32" s="143" t="s">
        <v>982</v>
      </c>
      <c r="B32" s="177">
        <v>0.098</v>
      </c>
      <c r="C32" s="168">
        <f>VLOOKUP(B32,$G$4:$H$970,2,0)</f>
        <v>903</v>
      </c>
      <c r="D32" s="169">
        <f>VLOOKUP(C32,O:Q,3,0)</f>
        <v>6565.56120340691</v>
      </c>
      <c r="E32" s="178"/>
      <c r="G32" s="170">
        <v>0.061</v>
      </c>
      <c r="H32">
        <v>940</v>
      </c>
      <c r="J32" s="180"/>
      <c r="O32" s="4">
        <v>939</v>
      </c>
      <c r="P32" s="103">
        <f t="shared" si="0"/>
        <v>735.984848981717</v>
      </c>
      <c r="Q32" s="182">
        <f t="shared" si="1"/>
        <v>7706.57018032707</v>
      </c>
    </row>
    <row r="33" ht="16.5" spans="1:17">
      <c r="A33" s="146" t="s">
        <v>951</v>
      </c>
      <c r="B33" s="177">
        <f>VLOOKUP(A:A,'10月5日最新排行'!D:G,4,0)</f>
        <v>0.098</v>
      </c>
      <c r="C33" s="168">
        <f>VLOOKUP(B33,$G$4:$H$970,2,0)</f>
        <v>903</v>
      </c>
      <c r="D33" s="169">
        <f>VLOOKUP(C33,O:Q,3,0)</f>
        <v>6565.56120340691</v>
      </c>
      <c r="E33" s="178"/>
      <c r="G33" s="170">
        <v>0.086</v>
      </c>
      <c r="H33">
        <v>915</v>
      </c>
      <c r="J33" s="180"/>
      <c r="O33" s="4">
        <v>938</v>
      </c>
      <c r="P33" s="103">
        <f t="shared" si="0"/>
        <v>731.957450660524</v>
      </c>
      <c r="Q33" s="182">
        <f t="shared" si="1"/>
        <v>7666.58771439438</v>
      </c>
    </row>
    <row r="34" ht="16.5" spans="1:17">
      <c r="A34" s="143" t="s">
        <v>990</v>
      </c>
      <c r="B34" s="177">
        <f>VLOOKUP(A:A,'10月5日最新排行'!D:G,4,0)</f>
        <v>0.1</v>
      </c>
      <c r="C34" s="168">
        <f>VLOOKUP(B34,$G$4:$H$970,2,0)</f>
        <v>901</v>
      </c>
      <c r="D34" s="169">
        <f>VLOOKUP(C34,O:Q,3,0)</f>
        <v>6514.17648809023</v>
      </c>
      <c r="E34" s="178"/>
      <c r="G34" s="170">
        <v>0.068</v>
      </c>
      <c r="H34">
        <v>933</v>
      </c>
      <c r="J34" s="180"/>
      <c r="O34" s="4">
        <v>937</v>
      </c>
      <c r="P34" s="103">
        <f t="shared" si="0"/>
        <v>728.002092059366</v>
      </c>
      <c r="Q34" s="182">
        <f t="shared" si="1"/>
        <v>7627.32043117329</v>
      </c>
    </row>
    <row r="35" ht="16.5" spans="1:17">
      <c r="A35" s="146" t="s">
        <v>962</v>
      </c>
      <c r="B35" s="177">
        <f>VLOOKUP(A:A,'10月5日最新排行'!D:G,4,0)</f>
        <v>0.104</v>
      </c>
      <c r="C35" s="168">
        <f>VLOOKUP(B35,$G$4:$H$970,2,0)</f>
        <v>897</v>
      </c>
      <c r="D35" s="169">
        <f>VLOOKUP(C35,O:Q,3,0)</f>
        <v>6413.94484261502</v>
      </c>
      <c r="E35" s="178"/>
      <c r="G35" s="170">
        <v>0.127</v>
      </c>
      <c r="H35">
        <v>874</v>
      </c>
      <c r="J35" s="180"/>
      <c r="O35" s="4">
        <v>936</v>
      </c>
      <c r="P35" s="103">
        <f t="shared" si="0"/>
        <v>724.115253669564</v>
      </c>
      <c r="Q35" s="182">
        <f t="shared" si="1"/>
        <v>7588.73339033148</v>
      </c>
    </row>
    <row r="36" ht="16.5" spans="1:17">
      <c r="A36" s="143" t="s">
        <v>1013</v>
      </c>
      <c r="B36" s="177">
        <f>VLOOKUP(A:A,'10月5日最新排行'!D:G,4,0)</f>
        <v>0.107</v>
      </c>
      <c r="C36" s="168">
        <f>VLOOKUP(B36,$G$4:$H$970,2,0)</f>
        <v>894</v>
      </c>
      <c r="D36" s="169">
        <f>VLOOKUP(C36,O:Q,3,0)</f>
        <v>6340.85509858129</v>
      </c>
      <c r="E36" s="178"/>
      <c r="G36" s="170">
        <v>0.094</v>
      </c>
      <c r="H36">
        <v>907</v>
      </c>
      <c r="J36" s="180"/>
      <c r="O36" s="4">
        <v>935</v>
      </c>
      <c r="P36" s="103">
        <f t="shared" si="0"/>
        <v>720.293696878252</v>
      </c>
      <c r="Q36" s="182">
        <f t="shared" si="1"/>
        <v>7550.79444016246</v>
      </c>
    </row>
    <row r="37" ht="16.5" spans="1:17">
      <c r="A37" s="143" t="s">
        <v>980</v>
      </c>
      <c r="B37" s="177">
        <f>VLOOKUP(A:A,'10月5日最新排行'!D:G,4,0)</f>
        <v>0.11</v>
      </c>
      <c r="C37" s="168">
        <f>VLOOKUP(B37,$G$4:$H$970,2,0)</f>
        <v>891</v>
      </c>
      <c r="D37" s="169">
        <f>VLOOKUP(C37,O:Q,3,0)</f>
        <v>6269.43473571239</v>
      </c>
      <c r="E37" s="178"/>
      <c r="G37" s="170">
        <v>0.055</v>
      </c>
      <c r="H37">
        <v>946</v>
      </c>
      <c r="J37" s="180"/>
      <c r="O37" s="4">
        <v>934</v>
      </c>
      <c r="P37" s="103">
        <f t="shared" si="0"/>
        <v>716.534433504324</v>
      </c>
      <c r="Q37" s="182">
        <f t="shared" si="1"/>
        <v>7513.47391515028</v>
      </c>
    </row>
    <row r="38" ht="16.5" spans="1:17">
      <c r="A38" s="153" t="s">
        <v>974</v>
      </c>
      <c r="B38" s="177">
        <f>VLOOKUP(A:A,'10月5日最新排行'!D:G,4,0)</f>
        <v>0.11</v>
      </c>
      <c r="C38" s="168">
        <f>VLOOKUP(B38,$G$4:$H$970,2,0)</f>
        <v>891</v>
      </c>
      <c r="D38" s="169">
        <f>VLOOKUP(C38,O:Q,3,0)</f>
        <v>6269.43473571239</v>
      </c>
      <c r="E38" s="178"/>
      <c r="G38" s="170">
        <v>0.108</v>
      </c>
      <c r="H38">
        <v>893</v>
      </c>
      <c r="J38" s="180"/>
      <c r="O38" s="4">
        <v>933</v>
      </c>
      <c r="P38" s="103">
        <f t="shared" si="0"/>
        <v>712.834699457223</v>
      </c>
      <c r="Q38" s="182">
        <f t="shared" si="1"/>
        <v>7476.74437446398</v>
      </c>
    </row>
    <row r="39" ht="16.5" spans="1:17">
      <c r="A39" s="143" t="s">
        <v>1058</v>
      </c>
      <c r="B39" s="177">
        <f>VLOOKUP(A:A,'10月5日最新排行'!D:G,4,0)</f>
        <v>0.11</v>
      </c>
      <c r="C39" s="168">
        <f>VLOOKUP(B39,$G$4:$H$970,2,0)</f>
        <v>891</v>
      </c>
      <c r="D39" s="169">
        <f>VLOOKUP(C39,O:Q,3,0)</f>
        <v>6269.43473571239</v>
      </c>
      <c r="E39" s="178"/>
      <c r="G39" s="170">
        <v>0.144</v>
      </c>
      <c r="H39">
        <v>857</v>
      </c>
      <c r="J39" s="180"/>
      <c r="O39" s="4">
        <v>932</v>
      </c>
      <c r="P39" s="103">
        <f t="shared" si="0"/>
        <v>709.191931856274</v>
      </c>
      <c r="Q39" s="182">
        <f t="shared" si="1"/>
        <v>7440.58037480711</v>
      </c>
    </row>
    <row r="40" ht="16.5" spans="1:17">
      <c r="A40" s="153" t="s">
        <v>985</v>
      </c>
      <c r="B40" s="177">
        <f>VLOOKUP(A:A,'10月5日最新排行'!D:G,4,0)</f>
        <v>0.112</v>
      </c>
      <c r="C40" s="168">
        <f>VLOOKUP(B40,$G$4:$H$970,2,0)</f>
        <v>889</v>
      </c>
      <c r="D40" s="169">
        <f>VLOOKUP(C40,O:Q,3,0)</f>
        <v>6222.70174113287</v>
      </c>
      <c r="E40" s="178"/>
      <c r="G40" s="170">
        <v>0.162</v>
      </c>
      <c r="H40">
        <v>839</v>
      </c>
      <c r="J40" s="180"/>
      <c r="O40" s="4">
        <v>931</v>
      </c>
      <c r="P40" s="103">
        <f t="shared" si="0"/>
        <v>705.603749070496</v>
      </c>
      <c r="Q40" s="182">
        <f t="shared" si="1"/>
        <v>7404.95827226074</v>
      </c>
    </row>
    <row r="41" ht="16.5" spans="1:17">
      <c r="A41" s="143" t="s">
        <v>975</v>
      </c>
      <c r="B41" s="177">
        <f>VLOOKUP(A:A,'10月5日最新排行'!D:G,4,0)</f>
        <v>0.116</v>
      </c>
      <c r="C41" s="168">
        <f>VLOOKUP(B41,$G$4:$H$970,2,0)</f>
        <v>885</v>
      </c>
      <c r="D41" s="169">
        <f>VLOOKUP(C41,O:Q,3,0)</f>
        <v>6131.23448042539</v>
      </c>
      <c r="E41" s="178"/>
      <c r="G41" s="170">
        <v>0.066</v>
      </c>
      <c r="H41">
        <v>935</v>
      </c>
      <c r="J41" s="180"/>
      <c r="O41" s="4">
        <v>930</v>
      </c>
      <c r="P41" s="103">
        <f t="shared" si="0"/>
        <v>702.067933235707</v>
      </c>
      <c r="Q41" s="182">
        <f t="shared" si="1"/>
        <v>7369.85604871984</v>
      </c>
    </row>
    <row r="42" ht="16.5" spans="1:17">
      <c r="A42" s="143" t="s">
        <v>970</v>
      </c>
      <c r="B42" s="177">
        <f>VLOOKUP(A:A,'10月5日最新排行'!D:G,4,0)</f>
        <v>0.119</v>
      </c>
      <c r="C42" s="168">
        <f>VLOOKUP(B42,$G$4:$H$970,2,0)</f>
        <v>882</v>
      </c>
      <c r="D42" s="169">
        <f>VLOOKUP(C42,O:Q,3,0)</f>
        <v>6064.29163704184</v>
      </c>
      <c r="E42" s="178"/>
      <c r="G42" s="170">
        <v>0.054</v>
      </c>
      <c r="H42">
        <v>947</v>
      </c>
      <c r="J42" s="180"/>
      <c r="O42" s="4">
        <v>929</v>
      </c>
      <c r="P42" s="103">
        <f t="shared" si="0"/>
        <v>698.582414883078</v>
      </c>
      <c r="Q42" s="182">
        <f t="shared" si="1"/>
        <v>7335.25315929159</v>
      </c>
    </row>
    <row r="43" ht="16.5" spans="1:17">
      <c r="A43" s="143" t="s">
        <v>973</v>
      </c>
      <c r="B43" s="177">
        <f>VLOOKUP(A:A,'10月5日最新排行'!D:G,4,0)</f>
        <v>0.12</v>
      </c>
      <c r="C43" s="168">
        <f>VLOOKUP(B43,$G$4:$H$970,2,0)</f>
        <v>881</v>
      </c>
      <c r="D43" s="169">
        <f>VLOOKUP(C43,O:Q,3,0)</f>
        <v>6042.27877279703</v>
      </c>
      <c r="E43" s="178"/>
      <c r="G43" s="170">
        <v>0.056</v>
      </c>
      <c r="H43">
        <v>945</v>
      </c>
      <c r="J43" s="180"/>
      <c r="O43" s="4">
        <v>928</v>
      </c>
      <c r="P43" s="103">
        <f t="shared" si="0"/>
        <v>695.145259375526</v>
      </c>
      <c r="Q43" s="182">
        <f t="shared" si="1"/>
        <v>7301.130397641</v>
      </c>
    </row>
    <row r="44" ht="16.5" spans="1:17">
      <c r="A44" s="143" t="s">
        <v>1074</v>
      </c>
      <c r="B44" s="177">
        <f>VLOOKUP(A:A,'10月5日最新排行'!D:G,4,0)</f>
        <v>0.12</v>
      </c>
      <c r="C44" s="168">
        <f>VLOOKUP(B44,$G$4:$H$970,2,0)</f>
        <v>881</v>
      </c>
      <c r="D44" s="169">
        <f>VLOOKUP(C44,O:Q,3,0)</f>
        <v>6042.27877279703</v>
      </c>
      <c r="E44" s="178"/>
      <c r="G44" s="170">
        <v>0.164</v>
      </c>
      <c r="H44">
        <v>837</v>
      </c>
      <c r="J44" s="180"/>
      <c r="O44" s="4">
        <v>927</v>
      </c>
      <c r="P44" s="103">
        <f t="shared" si="0"/>
        <v>691.75465489858</v>
      </c>
      <c r="Q44" s="182">
        <f t="shared" si="1"/>
        <v>7267.46977676886</v>
      </c>
    </row>
    <row r="45" ht="16.5" spans="1:17">
      <c r="A45" s="143" t="s">
        <v>1025</v>
      </c>
      <c r="B45" s="177">
        <f>VLOOKUP(A:A,'10月5日最新排行'!D:G,4,0)</f>
        <v>0.12</v>
      </c>
      <c r="C45" s="168">
        <f>VLOOKUP(B45,$G$4:$H$970,2,0)</f>
        <v>881</v>
      </c>
      <c r="D45" s="169">
        <f>VLOOKUP(C45,O:Q,3,0)</f>
        <v>6042.27877279703</v>
      </c>
      <c r="E45" s="178"/>
      <c r="G45" s="170">
        <v>0.105</v>
      </c>
      <c r="H45">
        <v>896</v>
      </c>
      <c r="J45" s="180"/>
      <c r="O45" s="4">
        <v>926</v>
      </c>
      <c r="P45" s="103">
        <f t="shared" si="0"/>
        <v>688.408901793327</v>
      </c>
      <c r="Q45" s="182">
        <f t="shared" si="1"/>
        <v>7234.25442311337</v>
      </c>
    </row>
    <row r="46" ht="16.5" spans="1:17">
      <c r="A46" s="143" t="s">
        <v>971</v>
      </c>
      <c r="B46" s="177">
        <f>VLOOKUP(A:A,'10月5日最新排行'!D:G,4,0)</f>
        <v>0.122</v>
      </c>
      <c r="C46" s="168">
        <f>VLOOKUP(B46,$G$4:$H$970,2,0)</f>
        <v>879</v>
      </c>
      <c r="D46" s="169">
        <f>VLOOKUP(C46,O:Q,3,0)</f>
        <v>5998.69022008695</v>
      </c>
      <c r="E46" s="178"/>
      <c r="G46" s="170">
        <v>0.052</v>
      </c>
      <c r="H46">
        <v>949</v>
      </c>
      <c r="J46" s="180"/>
      <c r="O46" s="4">
        <v>925</v>
      </c>
      <c r="P46" s="103">
        <f t="shared" si="0"/>
        <v>685.106403052499</v>
      </c>
      <c r="Q46" s="182">
        <f t="shared" si="1"/>
        <v>7201.46848219884</v>
      </c>
    </row>
    <row r="47" ht="16.5" spans="1:17">
      <c r="A47" s="153" t="s">
        <v>983</v>
      </c>
      <c r="B47" s="177">
        <f>VLOOKUP(A:A,'10月5日最新排行'!D:G,4,0)</f>
        <v>0.127</v>
      </c>
      <c r="C47" s="168">
        <f>VLOOKUP(B47,$G$4:$H$970,2,0)</f>
        <v>874</v>
      </c>
      <c r="D47" s="169">
        <f>VLOOKUP(C47,O:Q,3,0)</f>
        <v>5892.16151165204</v>
      </c>
      <c r="E47" s="178"/>
      <c r="G47" s="170">
        <v>0.16</v>
      </c>
      <c r="H47">
        <v>841</v>
      </c>
      <c r="J47" s="180"/>
      <c r="O47" s="4">
        <v>924</v>
      </c>
      <c r="P47" s="103">
        <f t="shared" si="0"/>
        <v>681.845655828287</v>
      </c>
      <c r="Q47" s="182">
        <f t="shared" si="1"/>
        <v>7169.09703432859</v>
      </c>
    </row>
    <row r="48" ht="16.5" spans="1:17">
      <c r="A48" s="143" t="s">
        <v>988</v>
      </c>
      <c r="B48" s="177">
        <v>0.128</v>
      </c>
      <c r="C48" s="168">
        <f>VLOOKUP(B48,$G$4:$H$970,2,0)</f>
        <v>873</v>
      </c>
      <c r="D48" s="169">
        <f>VLOOKUP(C48,O:Q,3,0)</f>
        <v>5871.25719870511</v>
      </c>
      <c r="E48" s="178"/>
      <c r="G48" s="170">
        <v>0.058</v>
      </c>
      <c r="H48">
        <v>943</v>
      </c>
      <c r="J48" s="180"/>
      <c r="O48" s="4">
        <v>923</v>
      </c>
      <c r="P48" s="103">
        <f t="shared" si="0"/>
        <v>678.62524382325</v>
      </c>
      <c r="Q48" s="182">
        <f t="shared" si="1"/>
        <v>7137.12601904484</v>
      </c>
    </row>
    <row r="49" ht="16.5" spans="1:17">
      <c r="A49" s="143" t="s">
        <v>1067</v>
      </c>
      <c r="B49" s="177">
        <f>VLOOKUP(A:A,'10月5日最新排行'!D:G,4,0)</f>
        <v>0.129</v>
      </c>
      <c r="C49" s="168">
        <f>VLOOKUP(B49,$G$4:$H$970,2,0)</f>
        <v>872</v>
      </c>
      <c r="D49" s="169">
        <f>VLOOKUP(C49,O:Q,3,0)</f>
        <v>5850.48194641858</v>
      </c>
      <c r="E49" s="178"/>
      <c r="G49" s="170">
        <v>0.153</v>
      </c>
      <c r="H49">
        <v>848</v>
      </c>
      <c r="J49" s="180"/>
      <c r="O49" s="4">
        <v>922</v>
      </c>
      <c r="P49" s="103">
        <f t="shared" si="0"/>
        <v>675.443830454576</v>
      </c>
      <c r="Q49" s="182">
        <f t="shared" si="1"/>
        <v>7105.54216726602</v>
      </c>
    </row>
    <row r="50" ht="16.5" spans="1:17">
      <c r="A50" s="143" t="s">
        <v>978</v>
      </c>
      <c r="B50" s="177">
        <f>VLOOKUP(A:A,'10月5日最新排行'!D:G,4,0)</f>
        <v>0.13</v>
      </c>
      <c r="C50" s="168">
        <f>VLOOKUP(B50,$G$4:$H$970,2,0)</f>
        <v>871</v>
      </c>
      <c r="D50" s="169">
        <f>VLOOKUP(C50,O:Q,3,0)</f>
        <v>5829.83382589926</v>
      </c>
      <c r="E50" s="178"/>
      <c r="G50" s="170">
        <v>0.062</v>
      </c>
      <c r="H50">
        <v>939</v>
      </c>
      <c r="J50" s="180"/>
      <c r="O50" s="4">
        <v>921</v>
      </c>
      <c r="P50" s="103">
        <f t="shared" si="0"/>
        <v>672.300152697698</v>
      </c>
      <c r="Q50" s="182">
        <f t="shared" si="1"/>
        <v>7074.33294016864</v>
      </c>
    </row>
    <row r="51" ht="16.5" spans="1:17">
      <c r="A51" s="143" t="s">
        <v>1018</v>
      </c>
      <c r="B51" s="177">
        <f>VLOOKUP(A:A,'10月5日最新排行'!D:G,4,0)</f>
        <v>0.13</v>
      </c>
      <c r="C51" s="168">
        <f>VLOOKUP(B51,$G$4:$H$970,2,0)</f>
        <v>871</v>
      </c>
      <c r="D51" s="169">
        <f>VLOOKUP(C51,O:Q,3,0)</f>
        <v>5829.83382589926</v>
      </c>
      <c r="E51" s="178"/>
      <c r="G51" s="170">
        <v>0.098</v>
      </c>
      <c r="H51">
        <v>903</v>
      </c>
      <c r="J51" s="180"/>
      <c r="O51" s="4">
        <v>920</v>
      </c>
      <c r="P51" s="103">
        <f t="shared" si="0"/>
        <v>669.193015528514</v>
      </c>
      <c r="Q51" s="182">
        <f t="shared" ref="Q51:Q114" si="2">P51*($N$4-$N$970)/($P$4-$P$970)+$N$970-$P$970*($N$4-$N$970)/($P$4-$P$970)</f>
        <v>7043.48647401172</v>
      </c>
    </row>
    <row r="52" ht="16.5" spans="1:17">
      <c r="A52" s="143" t="s">
        <v>1028</v>
      </c>
      <c r="B52" s="177">
        <f>VLOOKUP(A:A,'10月5日最新排行'!D:G,4,0)</f>
        <v>0.13</v>
      </c>
      <c r="C52" s="168">
        <f>VLOOKUP(B52,$G$4:$H$970,2,0)</f>
        <v>871</v>
      </c>
      <c r="D52" s="169">
        <f>VLOOKUP(C52,O:Q,3,0)</f>
        <v>5829.83382589926</v>
      </c>
      <c r="E52" s="178"/>
      <c r="G52" s="170">
        <v>0.109</v>
      </c>
      <c r="H52">
        <v>892</v>
      </c>
      <c r="J52" s="180"/>
      <c r="O52" s="4">
        <v>919</v>
      </c>
      <c r="P52" s="103">
        <f t="shared" si="0"/>
        <v>666.121286894536</v>
      </c>
      <c r="Q52" s="182">
        <f t="shared" si="2"/>
        <v>7012.99153021234</v>
      </c>
    </row>
    <row r="53" ht="16.5" spans="1:17">
      <c r="A53" s="143" t="s">
        <v>1075</v>
      </c>
      <c r="B53" s="177">
        <v>0.134</v>
      </c>
      <c r="C53" s="168">
        <f>VLOOKUP(B53,$G$4:$H$970,2,0)</f>
        <v>867</v>
      </c>
      <c r="D53" s="169">
        <f>VLOOKUP(C53,O:Q,3,0)</f>
        <v>5748.47578641504</v>
      </c>
      <c r="E53" s="178"/>
      <c r="G53" s="170">
        <v>0.165</v>
      </c>
      <c r="H53">
        <v>836</v>
      </c>
      <c r="J53" s="180"/>
      <c r="O53" s="4">
        <v>918</v>
      </c>
      <c r="P53" s="103">
        <f t="shared" si="0"/>
        <v>663.083893154706</v>
      </c>
      <c r="Q53" s="182">
        <f t="shared" si="2"/>
        <v>6982.83745007383</v>
      </c>
    </row>
    <row r="54" ht="16.5" spans="1:17">
      <c r="A54" s="143" t="s">
        <v>1070</v>
      </c>
      <c r="B54" s="177">
        <f>VLOOKUP(A:A,'10月5日最新排行'!D:G,4,0)</f>
        <v>0.14</v>
      </c>
      <c r="C54" s="168">
        <f>VLOOKUP(B54,$G$4:$H$970,2,0)</f>
        <v>861</v>
      </c>
      <c r="D54" s="169">
        <f>VLOOKUP(C54,O:Q,3,0)</f>
        <v>5629.95388889404</v>
      </c>
      <c r="E54" s="178"/>
      <c r="G54" s="170">
        <v>0.157</v>
      </c>
      <c r="H54">
        <v>844</v>
      </c>
      <c r="J54" s="180"/>
      <c r="O54" s="4">
        <v>917</v>
      </c>
      <c r="P54" s="103">
        <f t="shared" si="0"/>
        <v>660.079814935544</v>
      </c>
      <c r="Q54" s="182">
        <f t="shared" si="2"/>
        <v>6953.01411364725</v>
      </c>
    </row>
    <row r="55" ht="16.5" spans="1:17">
      <c r="A55" s="143" t="s">
        <v>1071</v>
      </c>
      <c r="B55" s="177">
        <f>VLOOKUP(A:A,'10月5日最新排行'!D:G,4,0)</f>
        <v>0.145</v>
      </c>
      <c r="C55" s="168">
        <f>VLOOKUP(B55,$G$4:$H$970,2,0)</f>
        <v>856</v>
      </c>
      <c r="D55" s="169">
        <f>VLOOKUP(C55,O:Q,3,0)</f>
        <v>5534.19439044723</v>
      </c>
      <c r="E55" s="178"/>
      <c r="G55" s="170">
        <v>0.159</v>
      </c>
      <c r="H55">
        <v>842</v>
      </c>
      <c r="J55" s="180"/>
      <c r="O55" s="4">
        <v>916</v>
      </c>
      <c r="P55" s="103">
        <f t="shared" si="0"/>
        <v>657.108083358084</v>
      </c>
      <c r="Q55" s="182">
        <f t="shared" si="2"/>
        <v>6923.5119022738</v>
      </c>
    </row>
    <row r="56" ht="16.5" spans="1:17">
      <c r="A56" s="143" t="s">
        <v>1073</v>
      </c>
      <c r="B56" s="177">
        <f>VLOOKUP(A:A,'10月5日最新排行'!D:G,4,0)</f>
        <v>0.15</v>
      </c>
      <c r="C56" s="168">
        <f>VLOOKUP(B56,$G$4:$H$970,2,0)</f>
        <v>851</v>
      </c>
      <c r="D56" s="169">
        <f>VLOOKUP(C56,O:Q,3,0)</f>
        <v>5440.9860064935</v>
      </c>
      <c r="E56" s="178"/>
      <c r="G56" s="170">
        <v>0.163</v>
      </c>
      <c r="H56">
        <v>838</v>
      </c>
      <c r="J56" s="180"/>
      <c r="O56" s="4">
        <v>915</v>
      </c>
      <c r="P56" s="103">
        <f t="shared" si="0"/>
        <v>654.167776595825</v>
      </c>
      <c r="Q56" s="182">
        <f t="shared" si="2"/>
        <v>6894.32166441352</v>
      </c>
    </row>
    <row r="57" ht="16.5" spans="1:18">
      <c r="A57" s="143" t="s">
        <v>1009</v>
      </c>
      <c r="B57" s="177">
        <f>VLOOKUP(A:A,'10月5日最新排行'!D:G,4,0)</f>
        <v>0.15</v>
      </c>
      <c r="C57" s="168">
        <f>VLOOKUP(B57,$G$4:$H$970,2,0)</f>
        <v>851</v>
      </c>
      <c r="D57" s="169">
        <f>VLOOKUP(C57,O:Q,3,0)</f>
        <v>5440.9860064935</v>
      </c>
      <c r="E57" s="178"/>
      <c r="G57" s="170">
        <v>0.091</v>
      </c>
      <c r="H57">
        <v>910</v>
      </c>
      <c r="J57" s="180"/>
      <c r="O57" s="4">
        <v>914</v>
      </c>
      <c r="P57" s="103">
        <f t="shared" si="0"/>
        <v>651.258016728849</v>
      </c>
      <c r="Q57" s="182">
        <f t="shared" si="2"/>
        <v>6865.43468441418</v>
      </c>
      <c r="R57" s="46">
        <v>1000</v>
      </c>
    </row>
    <row r="58" ht="16.5" spans="1:18">
      <c r="A58" s="143" t="s">
        <v>984</v>
      </c>
      <c r="B58" s="177">
        <f>VLOOKUP(A:A,'10月5日最新排行'!D:G,4,0)</f>
        <v>0.163</v>
      </c>
      <c r="C58" s="168">
        <f>VLOOKUP(B58,$G$4:$H$970,2,0)</f>
        <v>838</v>
      </c>
      <c r="D58" s="169">
        <f>VLOOKUP(C58,O:Q,3,0)</f>
        <v>5209.52641864947</v>
      </c>
      <c r="E58" s="178"/>
      <c r="G58" s="170">
        <v>0.06</v>
      </c>
      <c r="H58">
        <v>941</v>
      </c>
      <c r="J58" s="180"/>
      <c r="O58" s="4">
        <v>913</v>
      </c>
      <c r="P58" s="103">
        <f t="shared" si="0"/>
        <v>648.377966863558</v>
      </c>
      <c r="Q58" s="182">
        <f t="shared" si="2"/>
        <v>6836.8426539171</v>
      </c>
      <c r="R58" s="46">
        <v>800</v>
      </c>
    </row>
    <row r="59" ht="16.5" spans="1:17">
      <c r="A59" s="143" t="s">
        <v>1098</v>
      </c>
      <c r="B59" s="177">
        <f>VLOOKUP(A:A,'10月5日最新排行'!D:G,4,0)</f>
        <v>0.167</v>
      </c>
      <c r="C59" s="168">
        <f>VLOOKUP(B59,$G$4:$H$970,2,0)</f>
        <v>834</v>
      </c>
      <c r="D59" s="169">
        <f>VLOOKUP(C59,O:Q,3,0)</f>
        <v>5141.21515659424</v>
      </c>
      <c r="E59" s="178"/>
      <c r="G59" s="170">
        <v>0.187</v>
      </c>
      <c r="H59">
        <v>814</v>
      </c>
      <c r="J59" s="180"/>
      <c r="O59" s="4">
        <v>912</v>
      </c>
      <c r="P59" s="103">
        <f t="shared" si="0"/>
        <v>645.526828491085</v>
      </c>
      <c r="Q59" s="182">
        <f t="shared" si="2"/>
        <v>6808.53764563249</v>
      </c>
    </row>
    <row r="60" ht="16.5" spans="1:17">
      <c r="A60" s="153" t="s">
        <v>979</v>
      </c>
      <c r="B60" s="177">
        <f>VLOOKUP(A:A,'10月5日最新排行'!D:G,4,0)</f>
        <v>0.174</v>
      </c>
      <c r="C60" s="168">
        <f>VLOOKUP(B60,$G$4:$H$970,2,0)</f>
        <v>827</v>
      </c>
      <c r="D60" s="169">
        <f>VLOOKUP(C60,O:Q,3,0)</f>
        <v>5024.68905411285</v>
      </c>
      <c r="E60" s="178"/>
      <c r="G60" s="170">
        <v>0.154</v>
      </c>
      <c r="H60">
        <v>847</v>
      </c>
      <c r="J60" s="180"/>
      <c r="O60" s="4">
        <v>911</v>
      </c>
      <c r="P60" s="103">
        <f t="shared" si="0"/>
        <v>642.703839060651</v>
      </c>
      <c r="Q60" s="182">
        <f t="shared" si="2"/>
        <v>6780.51208924867</v>
      </c>
    </row>
    <row r="61" ht="16.5" spans="1:17">
      <c r="A61" s="143" t="s">
        <v>955</v>
      </c>
      <c r="B61" s="177">
        <f>VLOOKUP(A:A,'10月5日最新排行'!D:G,4,0)</f>
        <v>0.175</v>
      </c>
      <c r="C61" s="168">
        <f>VLOOKUP(B61,$G$4:$H$970,2,0)</f>
        <v>826</v>
      </c>
      <c r="D61" s="169">
        <f>VLOOKUP(C61,O:Q,3,0)</f>
        <v>5008.3434944221</v>
      </c>
      <c r="E61" s="178"/>
      <c r="G61" s="170">
        <v>0.041</v>
      </c>
      <c r="H61">
        <v>960</v>
      </c>
      <c r="J61" s="180"/>
      <c r="O61" s="4">
        <v>910</v>
      </c>
      <c r="P61" s="103">
        <f t="shared" si="0"/>
        <v>639.908269746849</v>
      </c>
      <c r="Q61" s="182">
        <f t="shared" si="2"/>
        <v>6752.75874926653</v>
      </c>
    </row>
    <row r="62" ht="16.5" spans="1:17">
      <c r="A62" s="143" t="s">
        <v>993</v>
      </c>
      <c r="B62" s="177">
        <v>0.177</v>
      </c>
      <c r="C62" s="168">
        <f>VLOOKUP(B62,$G$4:$H$970,2,0)</f>
        <v>824</v>
      </c>
      <c r="D62" s="169">
        <f>VLOOKUP(C62,O:Q,3,0)</f>
        <v>4975.870757326</v>
      </c>
      <c r="E62" s="178"/>
      <c r="G62" s="170">
        <v>0.075</v>
      </c>
      <c r="H62">
        <v>926</v>
      </c>
      <c r="J62" s="180"/>
      <c r="O62" s="4">
        <v>909</v>
      </c>
      <c r="P62" s="103">
        <f t="shared" si="0"/>
        <v>637.139423392246</v>
      </c>
      <c r="Q62" s="182">
        <f t="shared" si="2"/>
        <v>6725.27070457444</v>
      </c>
    </row>
    <row r="63" ht="16.5" spans="1:17">
      <c r="A63" s="146" t="s">
        <v>961</v>
      </c>
      <c r="B63" s="177">
        <f>VLOOKUP(A:A,'10月5日最新排行'!D:G,4,0)</f>
        <v>0.18</v>
      </c>
      <c r="C63" s="168">
        <f>VLOOKUP(B63,$G$4:$H$970,2,0)</f>
        <v>821</v>
      </c>
      <c r="D63" s="169">
        <f>VLOOKUP(C63,O:Q,3,0)</f>
        <v>4927.69714531169</v>
      </c>
      <c r="E63" s="178"/>
      <c r="G63" s="170">
        <v>0.048</v>
      </c>
      <c r="H63">
        <v>953</v>
      </c>
      <c r="J63" s="180"/>
      <c r="O63" s="4">
        <v>908</v>
      </c>
      <c r="P63" s="103">
        <f t="shared" si="0"/>
        <v>634.396632608748</v>
      </c>
      <c r="Q63" s="182">
        <f t="shared" si="2"/>
        <v>6698.04132959938</v>
      </c>
    </row>
    <row r="64" ht="16.5" spans="1:17">
      <c r="A64" s="143" t="s">
        <v>1077</v>
      </c>
      <c r="B64" s="177">
        <v>0.187</v>
      </c>
      <c r="C64" s="168">
        <f>VLOOKUP(B64,$G$4:$H$970,2,0)</f>
        <v>814</v>
      </c>
      <c r="D64" s="169">
        <f>VLOOKUP(C64,O:Q,3,0)</f>
        <v>4817.69861684098</v>
      </c>
      <c r="E64" s="178"/>
      <c r="G64" s="170">
        <v>0.167</v>
      </c>
      <c r="H64">
        <v>834</v>
      </c>
      <c r="J64" s="180"/>
      <c r="O64" s="4">
        <v>907</v>
      </c>
      <c r="P64" s="103">
        <f t="shared" si="0"/>
        <v>631.679258023009</v>
      </c>
      <c r="Q64" s="182">
        <f t="shared" si="2"/>
        <v>6671.06427688796</v>
      </c>
    </row>
    <row r="65" ht="16.5" spans="1:17">
      <c r="A65" s="143" t="s">
        <v>1033</v>
      </c>
      <c r="B65" s="177">
        <f>VLOOKUP(A:A,'10月5日最新排行'!D:G,4,0)</f>
        <v>0.19</v>
      </c>
      <c r="C65" s="168">
        <f>VLOOKUP(B65,$G$4:$H$970,2,0)</f>
        <v>811</v>
      </c>
      <c r="D65" s="169">
        <f>VLOOKUP(C65,O:Q,3,0)</f>
        <v>4771.54747804437</v>
      </c>
      <c r="E65" s="178"/>
      <c r="G65" s="170">
        <v>0.114</v>
      </c>
      <c r="H65">
        <v>887</v>
      </c>
      <c r="J65" s="180"/>
      <c r="O65" s="4">
        <v>906</v>
      </c>
      <c r="P65" s="103">
        <f t="shared" si="0"/>
        <v>628.98668665273</v>
      </c>
      <c r="Q65" s="182">
        <f t="shared" si="2"/>
        <v>6644.33346098703</v>
      </c>
    </row>
    <row r="66" ht="16.5" spans="1:17">
      <c r="A66" s="143" t="s">
        <v>1072</v>
      </c>
      <c r="B66" s="177">
        <f>VLOOKUP(A:A,'10月5日最新排行'!D:G,4,0)</f>
        <v>0.19</v>
      </c>
      <c r="C66" s="168">
        <f>VLOOKUP(B66,$G$4:$H$970,2,0)</f>
        <v>811</v>
      </c>
      <c r="D66" s="169">
        <f>VLOOKUP(C66,O:Q,3,0)</f>
        <v>4771.54747804437</v>
      </c>
      <c r="E66" s="178"/>
      <c r="G66" s="170">
        <v>0.161</v>
      </c>
      <c r="H66">
        <v>840</v>
      </c>
      <c r="J66" s="180"/>
      <c r="O66" s="4">
        <v>905</v>
      </c>
      <c r="P66" s="103">
        <f t="shared" si="0"/>
        <v>626.318330402119</v>
      </c>
      <c r="Q66" s="182">
        <f t="shared" si="2"/>
        <v>6617.84304350711</v>
      </c>
    </row>
    <row r="67" ht="16.5" spans="1:17">
      <c r="A67" s="143" t="s">
        <v>998</v>
      </c>
      <c r="B67" s="177">
        <f>VLOOKUP(A:A,'10月5日最新排行'!D:G,4,0)</f>
        <v>0.19</v>
      </c>
      <c r="C67" s="168">
        <f>VLOOKUP(B67,$G$4:$H$970,2,0)</f>
        <v>811</v>
      </c>
      <c r="D67" s="169">
        <f>VLOOKUP(C67,O:Q,3,0)</f>
        <v>4771.54747804437</v>
      </c>
      <c r="E67" s="178"/>
      <c r="G67" s="170">
        <v>0.089</v>
      </c>
      <c r="H67">
        <v>912</v>
      </c>
      <c r="J67" s="180"/>
      <c r="O67" s="4">
        <v>904</v>
      </c>
      <c r="P67" s="103">
        <f t="shared" si="0"/>
        <v>623.673624665975</v>
      </c>
      <c r="Q67" s="182">
        <f t="shared" si="2"/>
        <v>6591.5874192643</v>
      </c>
    </row>
    <row r="68" ht="16.5" spans="1:17">
      <c r="A68" s="143" t="s">
        <v>996</v>
      </c>
      <c r="B68" s="177">
        <v>0.169</v>
      </c>
      <c r="C68" s="168">
        <v>805</v>
      </c>
      <c r="D68" s="169">
        <f>VLOOKUP(C68,O:Q,3,0)</f>
        <v>4680.94651629375</v>
      </c>
      <c r="E68" s="178"/>
      <c r="G68" s="170">
        <v>0.071</v>
      </c>
      <c r="H68">
        <v>930</v>
      </c>
      <c r="J68" s="180"/>
      <c r="O68" s="4">
        <v>903</v>
      </c>
      <c r="P68" s="103">
        <f t="shared" si="0"/>
        <v>621.052027032965</v>
      </c>
      <c r="Q68" s="182">
        <f t="shared" si="2"/>
        <v>6565.56120340691</v>
      </c>
    </row>
    <row r="69" ht="16.5" spans="1:17">
      <c r="A69" s="143" t="s">
        <v>1076</v>
      </c>
      <c r="B69" s="177">
        <f>VLOOKUP(A:A,'10月5日最新排行'!D:G,4,0)</f>
        <v>0.2</v>
      </c>
      <c r="C69" s="168">
        <f>VLOOKUP(B69,$G$4:$H$970,2,0)</f>
        <v>801</v>
      </c>
      <c r="D69" s="169">
        <f>VLOOKUP(C69,O:Q,3,0)</f>
        <v>4621.76015919459</v>
      </c>
      <c r="E69" s="178"/>
      <c r="G69" s="170">
        <v>0.166</v>
      </c>
      <c r="H69">
        <v>835</v>
      </c>
      <c r="J69" s="180"/>
      <c r="O69" s="4">
        <v>902</v>
      </c>
      <c r="P69" s="103">
        <f t="shared" ref="P69:P132" si="3">-(($U$2^2-O69^2)^(1/2))+$U$2</f>
        <v>618.453016079611</v>
      </c>
      <c r="Q69" s="182">
        <f t="shared" si="2"/>
        <v>6539.75921944263</v>
      </c>
    </row>
    <row r="70" ht="16.5" spans="1:17">
      <c r="A70" s="143" t="s">
        <v>1080</v>
      </c>
      <c r="B70" s="177">
        <f>VLOOKUP(A:A,'10月5日最新排行'!D:G,4,0)</f>
        <v>0.205</v>
      </c>
      <c r="C70" s="168">
        <f>VLOOKUP(B70,$G$4:$H$970,2,0)</f>
        <v>796</v>
      </c>
      <c r="D70" s="169">
        <f>VLOOKUP(C70,O:Q,3,0)</f>
        <v>4549.08760178635</v>
      </c>
      <c r="E70" s="178"/>
      <c r="G70" s="170">
        <v>0.17</v>
      </c>
      <c r="H70">
        <v>831</v>
      </c>
      <c r="J70" s="180"/>
      <c r="O70" s="4">
        <v>901</v>
      </c>
      <c r="P70" s="103">
        <f t="shared" si="3"/>
        <v>615.876090247332</v>
      </c>
      <c r="Q70" s="182">
        <f t="shared" si="2"/>
        <v>6514.17648809023</v>
      </c>
    </row>
    <row r="71" ht="16.5" spans="1:17">
      <c r="A71" s="143" t="s">
        <v>956</v>
      </c>
      <c r="B71" s="177">
        <f>VLOOKUP(A:A,'10月5日最新排行'!D:G,4,0)</f>
        <v>0.21</v>
      </c>
      <c r="C71" s="168">
        <f>VLOOKUP(B71,$G$4:$H$970,2,0)</f>
        <v>791</v>
      </c>
      <c r="D71" s="169">
        <f>VLOOKUP(C71,O:Q,3,0)</f>
        <v>4477.81743489711</v>
      </c>
      <c r="E71" s="178"/>
      <c r="G71" s="170">
        <v>0.046</v>
      </c>
      <c r="H71">
        <v>955</v>
      </c>
      <c r="J71" s="180"/>
      <c r="O71" s="4">
        <v>900</v>
      </c>
      <c r="P71" s="103">
        <f t="shared" si="3"/>
        <v>613.320766795674</v>
      </c>
      <c r="Q71" s="182">
        <f t="shared" si="2"/>
        <v>6488.80821688763</v>
      </c>
    </row>
    <row r="72" ht="16.5" spans="1:17">
      <c r="A72" s="143" t="s">
        <v>1006</v>
      </c>
      <c r="B72" s="177">
        <f>VLOOKUP(A:A,'10月5日最新排行'!D:G,4,0)</f>
        <v>0.21</v>
      </c>
      <c r="C72" s="168">
        <f>VLOOKUP(B72,$G$4:$H$970,2,0)</f>
        <v>791</v>
      </c>
      <c r="D72" s="169">
        <f>VLOOKUP(C72,O:Q,3,0)</f>
        <v>4477.81743489711</v>
      </c>
      <c r="E72" s="178"/>
      <c r="G72" s="170">
        <v>0.085</v>
      </c>
      <c r="H72">
        <v>916</v>
      </c>
      <c r="J72" s="180"/>
      <c r="O72" s="4">
        <v>899</v>
      </c>
      <c r="P72" s="103">
        <f t="shared" si="3"/>
        <v>610.786580825483</v>
      </c>
      <c r="Q72" s="182">
        <f t="shared" si="2"/>
        <v>6463.64979049433</v>
      </c>
    </row>
    <row r="73" ht="16.5" spans="1:17">
      <c r="A73" s="143" t="s">
        <v>1099</v>
      </c>
      <c r="B73" s="177">
        <f>VLOOKUP(A:A,'10月5日最新排行'!D:G,4,0)</f>
        <v>0.21</v>
      </c>
      <c r="C73" s="168">
        <f>VLOOKUP(B73,$G$4:$H$970,2,0)</f>
        <v>791</v>
      </c>
      <c r="D73" s="169">
        <f>VLOOKUP(C73,O:Q,3,0)</f>
        <v>4477.81743489711</v>
      </c>
      <c r="E73" s="178"/>
      <c r="G73" s="170">
        <v>0.188</v>
      </c>
      <c r="H73">
        <v>813</v>
      </c>
      <c r="J73" s="180"/>
      <c r="O73" s="4">
        <v>898</v>
      </c>
      <c r="P73" s="103">
        <f t="shared" si="3"/>
        <v>608.273084366394</v>
      </c>
      <c r="Q73" s="182">
        <f t="shared" si="2"/>
        <v>6438.69676163233</v>
      </c>
    </row>
    <row r="74" ht="16.5" spans="1:17">
      <c r="A74" s="143" t="s">
        <v>995</v>
      </c>
      <c r="B74" s="177">
        <v>0.214</v>
      </c>
      <c r="C74" s="168">
        <f>VLOOKUP(B74,$G$4:$H$970,2,0)</f>
        <v>787</v>
      </c>
      <c r="D74" s="169">
        <f>VLOOKUP(C74,O:Q,3,0)</f>
        <v>4421.77486494968</v>
      </c>
      <c r="E74" s="178"/>
      <c r="G74" s="170">
        <v>0.08</v>
      </c>
      <c r="H74">
        <v>921</v>
      </c>
      <c r="J74" s="180"/>
      <c r="O74" s="4">
        <v>897</v>
      </c>
      <c r="P74" s="103">
        <f t="shared" si="3"/>
        <v>605.779845523537</v>
      </c>
      <c r="Q74" s="182">
        <f t="shared" si="2"/>
        <v>6413.94484261502</v>
      </c>
    </row>
    <row r="75" ht="16.5" spans="1:17">
      <c r="A75" s="153" t="s">
        <v>976</v>
      </c>
      <c r="B75" s="177">
        <f>VLOOKUP(A:A,'10月5日最新排行'!D:G,4,0)</f>
        <v>0.218</v>
      </c>
      <c r="C75" s="168">
        <f>VLOOKUP(B75,$G$4:$H$970,2,0)</f>
        <v>783</v>
      </c>
      <c r="D75" s="169">
        <f>VLOOKUP(C75,O:Q,3,0)</f>
        <v>4366.56967824376</v>
      </c>
      <c r="E75" s="178"/>
      <c r="G75" s="170">
        <v>0.126</v>
      </c>
      <c r="H75">
        <v>875</v>
      </c>
      <c r="J75" s="180"/>
      <c r="O75" s="4">
        <v>896</v>
      </c>
      <c r="P75" s="103">
        <f t="shared" si="3"/>
        <v>603.306447678818</v>
      </c>
      <c r="Q75" s="182">
        <f t="shared" si="2"/>
        <v>6389.38989741776</v>
      </c>
    </row>
    <row r="76" ht="16.5" spans="1:17">
      <c r="A76" s="143" t="s">
        <v>997</v>
      </c>
      <c r="B76" s="177">
        <f>VLOOKUP(A:A,'10月5日最新排行'!D:G,4,0)</f>
        <v>0.23</v>
      </c>
      <c r="C76" s="168">
        <f>VLOOKUP(B76,$G$4:$H$970,2,0)</f>
        <v>771</v>
      </c>
      <c r="D76" s="169">
        <f>VLOOKUP(C76,O:Q,3,0)</f>
        <v>4205.74088125342</v>
      </c>
      <c r="E76" s="178"/>
      <c r="G76" s="170">
        <v>0.072</v>
      </c>
      <c r="H76">
        <v>929</v>
      </c>
      <c r="J76" s="180"/>
      <c r="O76" s="4">
        <v>895</v>
      </c>
      <c r="P76" s="103">
        <f t="shared" si="3"/>
        <v>600.852488742583</v>
      </c>
      <c r="Q76" s="182">
        <f t="shared" si="2"/>
        <v>6365.02793424865</v>
      </c>
    </row>
    <row r="77" ht="16.5" spans="1:17">
      <c r="A77" s="143" t="s">
        <v>1026</v>
      </c>
      <c r="B77" s="177">
        <v>0.233</v>
      </c>
      <c r="C77" s="168">
        <f>VLOOKUP(B77,$G$4:$H$970,2,0)</f>
        <v>768</v>
      </c>
      <c r="D77" s="169">
        <f>VLOOKUP(C77,O:Q,3,0)</f>
        <v>4166.6065595701</v>
      </c>
      <c r="E77" s="178"/>
      <c r="G77" s="170">
        <v>0.106</v>
      </c>
      <c r="H77">
        <v>895</v>
      </c>
      <c r="J77" s="180"/>
      <c r="O77" s="4">
        <v>894</v>
      </c>
      <c r="P77" s="103">
        <f t="shared" si="3"/>
        <v>598.417580451807</v>
      </c>
      <c r="Q77" s="182">
        <f t="shared" si="2"/>
        <v>6340.85509858129</v>
      </c>
    </row>
    <row r="78" ht="16.5" spans="1:17">
      <c r="A78" s="143" t="s">
        <v>1007</v>
      </c>
      <c r="B78" s="177">
        <v>0.237</v>
      </c>
      <c r="C78" s="168">
        <f>VLOOKUP(B78,$G$4:$H$970,2,0)</f>
        <v>764</v>
      </c>
      <c r="D78" s="169">
        <f>VLOOKUP(C78,O:Q,3,0)</f>
        <v>4115.06671124037</v>
      </c>
      <c r="E78" s="178"/>
      <c r="G78" s="170">
        <v>0.087</v>
      </c>
      <c r="H78">
        <v>914</v>
      </c>
      <c r="J78" s="180"/>
      <c r="O78" s="4">
        <v>893</v>
      </c>
      <c r="P78" s="103">
        <f t="shared" si="3"/>
        <v>596.001347711343</v>
      </c>
      <c r="Q78" s="182">
        <f t="shared" si="2"/>
        <v>6316.86766661492</v>
      </c>
    </row>
    <row r="79" ht="16.5" spans="1:17">
      <c r="A79" s="143" t="s">
        <v>1089</v>
      </c>
      <c r="B79" s="177">
        <f>VLOOKUP(A:A,'10月5日最新排行'!D:G,4,0)</f>
        <v>0.25</v>
      </c>
      <c r="C79" s="168">
        <f>VLOOKUP(B79,$G$4:$H$970,2,0)</f>
        <v>751</v>
      </c>
      <c r="D79" s="169">
        <f>VLOOKUP(C79,O:Q,3,0)</f>
        <v>3952.39459513944</v>
      </c>
      <c r="E79" s="178"/>
      <c r="G79" s="170">
        <v>0.179</v>
      </c>
      <c r="H79">
        <v>822</v>
      </c>
      <c r="J79" s="180"/>
      <c r="O79" s="4">
        <v>892</v>
      </c>
      <c r="P79" s="103">
        <f t="shared" si="3"/>
        <v>593.603427975028</v>
      </c>
      <c r="Q79" s="182">
        <f t="shared" si="2"/>
        <v>6293.06203913029</v>
      </c>
    </row>
    <row r="80" ht="16.5" spans="1:17">
      <c r="A80" s="143" t="s">
        <v>999</v>
      </c>
      <c r="B80" s="177">
        <f>VLOOKUP(A:A,'10月5日最新排行'!D:G,4,0)</f>
        <v>0.25</v>
      </c>
      <c r="C80" s="168">
        <f>VLOOKUP(B80,$G$4:$H$970,2,0)</f>
        <v>751</v>
      </c>
      <c r="D80" s="169">
        <f>VLOOKUP(C80,O:Q,3,0)</f>
        <v>3952.39459513944</v>
      </c>
      <c r="E80" s="178"/>
      <c r="G80" s="170">
        <v>0.081</v>
      </c>
      <c r="H80">
        <v>920</v>
      </c>
      <c r="J80" s="180"/>
      <c r="O80" s="4">
        <v>891</v>
      </c>
      <c r="P80" s="103">
        <f t="shared" si="3"/>
        <v>591.223470663747</v>
      </c>
      <c r="Q80" s="182">
        <f t="shared" si="2"/>
        <v>6269.43473571239</v>
      </c>
    </row>
    <row r="81" ht="16.5" spans="1:17">
      <c r="A81" s="143" t="s">
        <v>1004</v>
      </c>
      <c r="B81" s="177">
        <v>0.259</v>
      </c>
      <c r="C81" s="168">
        <f>VLOOKUP(B81,$G$4:$H$970,2,0)</f>
        <v>742</v>
      </c>
      <c r="D81" s="169">
        <f>VLOOKUP(C81,O:Q,3,0)</f>
        <v>3843.87709784911</v>
      </c>
      <c r="E81" s="178"/>
      <c r="G81" s="170">
        <v>0.078</v>
      </c>
      <c r="H81">
        <v>923</v>
      </c>
      <c r="J81" s="180"/>
      <c r="O81" s="4">
        <v>890</v>
      </c>
      <c r="P81" s="103">
        <f t="shared" si="3"/>
        <v>588.861136617776</v>
      </c>
      <c r="Q81" s="182">
        <f t="shared" si="2"/>
        <v>6245.98238931357</v>
      </c>
    </row>
    <row r="82" ht="16.5" spans="1:17">
      <c r="A82" s="143" t="s">
        <v>1065</v>
      </c>
      <c r="B82" s="177">
        <f>VLOOKUP(A:A,'10月5日最新排行'!D:G,4,0)</f>
        <v>0.26</v>
      </c>
      <c r="C82" s="168">
        <f>VLOOKUP(B82,$G$4:$H$970,2,0)</f>
        <v>741</v>
      </c>
      <c r="D82" s="169">
        <f>VLOOKUP(C82,O:Q,3,0)</f>
        <v>3832.01734267312</v>
      </c>
      <c r="E82" s="178"/>
      <c r="G82" s="170">
        <v>0.151</v>
      </c>
      <c r="H82">
        <v>850</v>
      </c>
      <c r="J82" s="180"/>
      <c r="O82" s="4">
        <v>889</v>
      </c>
      <c r="P82" s="103">
        <f t="shared" si="3"/>
        <v>586.516097580988</v>
      </c>
      <c r="Q82" s="182">
        <f t="shared" si="2"/>
        <v>6222.70174113287</v>
      </c>
    </row>
    <row r="83" ht="16.5" spans="1:17">
      <c r="A83" s="143" t="s">
        <v>1019</v>
      </c>
      <c r="B83" s="177">
        <f>VLOOKUP(A:A,'10月5日最新排行'!D:G,4,0)</f>
        <v>0.274</v>
      </c>
      <c r="C83" s="168">
        <f>VLOOKUP(B83,$G$4:$H$970,2,0)</f>
        <v>727</v>
      </c>
      <c r="D83" s="169">
        <f>VLOOKUP(C83,O:Q,3,0)</f>
        <v>3669.94745540045</v>
      </c>
      <c r="E83" s="178"/>
      <c r="G83" s="170">
        <v>0.099</v>
      </c>
      <c r="H83">
        <v>902</v>
      </c>
      <c r="J83" s="180"/>
      <c r="O83" s="4">
        <v>888</v>
      </c>
      <c r="P83" s="103">
        <f t="shared" si="3"/>
        <v>584.188035714661</v>
      </c>
      <c r="Q83" s="182">
        <f t="shared" si="2"/>
        <v>6199.58963578937</v>
      </c>
    </row>
    <row r="84" ht="16.5" spans="1:17">
      <c r="A84" s="143" t="s">
        <v>1027</v>
      </c>
      <c r="B84" s="177">
        <v>0.276</v>
      </c>
      <c r="C84" s="168">
        <f>VLOOKUP(B84,$G$4:$H$970,2,0)</f>
        <v>725</v>
      </c>
      <c r="D84" s="169">
        <f>VLOOKUP(C84,O:Q,3,0)</f>
        <v>3647.38035157814</v>
      </c>
      <c r="E84" s="178"/>
      <c r="G84" s="170">
        <v>0.107</v>
      </c>
      <c r="H84">
        <v>894</v>
      </c>
      <c r="J84" s="180"/>
      <c r="O84" s="4">
        <v>887</v>
      </c>
      <c r="P84" s="103">
        <f t="shared" si="3"/>
        <v>581.876643138851</v>
      </c>
      <c r="Q84" s="182">
        <f t="shared" si="2"/>
        <v>6176.64301676908</v>
      </c>
    </row>
    <row r="85" ht="16.5" spans="1:17">
      <c r="A85" s="143" t="s">
        <v>1079</v>
      </c>
      <c r="B85" s="177">
        <f>VLOOKUP(A:A,'10月5日最新排行'!D:G,4,0)</f>
        <v>0.28</v>
      </c>
      <c r="C85" s="168">
        <f>VLOOKUP(B85,$G$4:$H$970,2,0)</f>
        <v>721</v>
      </c>
      <c r="D85" s="169">
        <f>VLOOKUP(C85,O:Q,3,0)</f>
        <v>3602.66982436344</v>
      </c>
      <c r="E85" s="178"/>
      <c r="G85" s="170">
        <v>0.169</v>
      </c>
      <c r="H85">
        <v>832</v>
      </c>
      <c r="J85" s="180"/>
      <c r="O85" s="4">
        <v>886</v>
      </c>
      <c r="P85" s="103">
        <f t="shared" si="3"/>
        <v>579.581621499444</v>
      </c>
      <c r="Q85" s="182">
        <f t="shared" si="2"/>
        <v>6153.85892212676</v>
      </c>
    </row>
    <row r="86" ht="16.5" spans="1:17">
      <c r="A86" s="143" t="s">
        <v>1022</v>
      </c>
      <c r="B86" s="177">
        <v>0.285</v>
      </c>
      <c r="C86" s="168">
        <f>VLOOKUP(B86,$G$4:$H$970,2,0)</f>
        <v>716</v>
      </c>
      <c r="D86" s="169">
        <f>VLOOKUP(C86,O:Q,3,0)</f>
        <v>3547.56096435215</v>
      </c>
      <c r="E86" s="178"/>
      <c r="G86" s="170">
        <v>0.102</v>
      </c>
      <c r="H86">
        <v>899</v>
      </c>
      <c r="J86" s="180"/>
      <c r="O86" s="4">
        <v>885</v>
      </c>
      <c r="P86" s="103">
        <f t="shared" si="3"/>
        <v>577.302681559136</v>
      </c>
      <c r="Q86" s="182">
        <f t="shared" si="2"/>
        <v>6131.23448042539</v>
      </c>
    </row>
    <row r="87" ht="16.5" spans="1:17">
      <c r="A87" s="143" t="s">
        <v>972</v>
      </c>
      <c r="B87" s="177">
        <f>VLOOKUP(A:A,'10月5日最新排行'!D:G,4,0)</f>
        <v>0.296</v>
      </c>
      <c r="C87" s="168">
        <f>VLOOKUP(B87,$G$4:$H$970,2,0)</f>
        <v>705</v>
      </c>
      <c r="D87" s="169">
        <f>VLOOKUP(C87,O:Q,3,0)</f>
        <v>3429.26770683542</v>
      </c>
      <c r="E87" s="178"/>
      <c r="G87" s="170">
        <v>0.053</v>
      </c>
      <c r="H87">
        <v>948</v>
      </c>
      <c r="J87" s="180"/>
      <c r="O87" s="4">
        <v>884</v>
      </c>
      <c r="P87" s="103">
        <f t="shared" si="3"/>
        <v>575.039542810757</v>
      </c>
      <c r="Q87" s="182">
        <f t="shared" si="2"/>
        <v>6108.76690689737</v>
      </c>
    </row>
    <row r="88" ht="16.5" spans="1:17">
      <c r="A88" s="143" t="s">
        <v>987</v>
      </c>
      <c r="B88" s="177">
        <f>VLOOKUP(A:A,'10月5日最新排行'!D:G,4,0)</f>
        <v>0.3</v>
      </c>
      <c r="C88" s="168">
        <f>VLOOKUP(B88,$G$4:$H$970,2,0)</f>
        <v>701</v>
      </c>
      <c r="D88" s="169">
        <f>VLOOKUP(C88,O:Q,3,0)</f>
        <v>3387.22368168979</v>
      </c>
      <c r="E88" s="178"/>
      <c r="G88" s="170">
        <v>0.064</v>
      </c>
      <c r="H88">
        <v>937</v>
      </c>
      <c r="J88" s="180"/>
      <c r="O88" s="4">
        <v>883</v>
      </c>
      <c r="P88" s="103">
        <f t="shared" si="3"/>
        <v>572.791933111459</v>
      </c>
      <c r="Q88" s="182">
        <f t="shared" si="2"/>
        <v>6086.45349981288</v>
      </c>
    </row>
    <row r="89" ht="16.5" spans="1:17">
      <c r="A89" s="143" t="s">
        <v>1064</v>
      </c>
      <c r="B89" s="177">
        <f>VLOOKUP(A:A,'10月5日最新排行'!D:G,4,0)</f>
        <v>0.309</v>
      </c>
      <c r="C89" s="168">
        <f>VLOOKUP(B89,$G$4:$H$970,2,0)</f>
        <v>692</v>
      </c>
      <c r="D89" s="169">
        <f>VLOOKUP(C89,O:Q,3,0)</f>
        <v>3294.44805571753</v>
      </c>
      <c r="E89" s="178"/>
      <c r="G89" s="170">
        <v>0.15</v>
      </c>
      <c r="H89">
        <v>851</v>
      </c>
      <c r="J89" s="180"/>
      <c r="O89" s="4">
        <v>882</v>
      </c>
      <c r="P89" s="103">
        <f t="shared" si="3"/>
        <v>570.559588336406</v>
      </c>
      <c r="Q89" s="182">
        <f t="shared" si="2"/>
        <v>6064.29163704184</v>
      </c>
    </row>
    <row r="90" ht="16.5" spans="1:18">
      <c r="A90" s="143" t="s">
        <v>1060</v>
      </c>
      <c r="B90" s="177">
        <f>VLOOKUP(A:A,'10月5日最新排行'!D:G,4,0)</f>
        <v>0.31</v>
      </c>
      <c r="C90" s="168">
        <f>VLOOKUP(B90,$G$4:$H$970,2,0)</f>
        <v>691</v>
      </c>
      <c r="D90" s="169">
        <f>VLOOKUP(C90,O:Q,3,0)</f>
        <v>3284.2921448832</v>
      </c>
      <c r="E90" s="178"/>
      <c r="G90" s="170">
        <v>0.146</v>
      </c>
      <c r="H90">
        <v>855</v>
      </c>
      <c r="J90" s="180"/>
      <c r="O90" s="4">
        <v>881</v>
      </c>
      <c r="P90" s="103">
        <f t="shared" si="3"/>
        <v>568.342252050709</v>
      </c>
      <c r="Q90" s="182">
        <f t="shared" si="2"/>
        <v>6042.27877279703</v>
      </c>
      <c r="R90" s="46">
        <v>500</v>
      </c>
    </row>
    <row r="91" ht="16.5" spans="1:18">
      <c r="A91" s="143" t="s">
        <v>1061</v>
      </c>
      <c r="B91" s="177">
        <f>VLOOKUP(A:A,'10月5日最新排行'!D:G,4,0)</f>
        <v>0.312</v>
      </c>
      <c r="C91" s="168">
        <f>VLOOKUP(B91,$G$4:$H$970,2,0)</f>
        <v>689</v>
      </c>
      <c r="D91" s="169">
        <f>VLOOKUP(C91,O:Q,3,0)</f>
        <v>3264.07015435299</v>
      </c>
      <c r="E91" s="178"/>
      <c r="G91" s="170">
        <v>0.147</v>
      </c>
      <c r="H91">
        <v>854</v>
      </c>
      <c r="J91" s="180"/>
      <c r="O91" s="4">
        <v>880</v>
      </c>
      <c r="P91" s="103">
        <f t="shared" si="3"/>
        <v>566.139675198455</v>
      </c>
      <c r="Q91" s="182">
        <f t="shared" si="2"/>
        <v>6020.41243454686</v>
      </c>
      <c r="R91" s="46">
        <v>490</v>
      </c>
    </row>
    <row r="92" ht="16.5" spans="1:17">
      <c r="A92" s="143" t="s">
        <v>1012</v>
      </c>
      <c r="B92" s="177">
        <v>0.314</v>
      </c>
      <c r="C92" s="168">
        <f>VLOOKUP(B92,$G$4:$H$970,2,0)</f>
        <v>687</v>
      </c>
      <c r="D92" s="169">
        <f>VLOOKUP(C92,O:Q,3,0)</f>
        <v>3243.96704306976</v>
      </c>
      <c r="E92" s="178"/>
      <c r="G92" s="170">
        <v>0.092</v>
      </c>
      <c r="H92">
        <v>909</v>
      </c>
      <c r="J92" s="180"/>
      <c r="O92" s="4">
        <v>879</v>
      </c>
      <c r="P92" s="103">
        <f t="shared" si="3"/>
        <v>563.95161580773</v>
      </c>
      <c r="Q92" s="182">
        <f t="shared" si="2"/>
        <v>5998.69022008695</v>
      </c>
    </row>
    <row r="93" ht="16.5" spans="1:17">
      <c r="A93" s="143" t="s">
        <v>1093</v>
      </c>
      <c r="B93" s="177">
        <f>VLOOKUP(A:A,'10月5日最新排行'!D:G,4,0)</f>
        <v>0.314</v>
      </c>
      <c r="C93" s="168">
        <f>VLOOKUP(B93,$G$4:$H$970,2,0)</f>
        <v>687</v>
      </c>
      <c r="D93" s="169">
        <f>VLOOKUP(C93,O:Q,3,0)</f>
        <v>3243.96704306976</v>
      </c>
      <c r="E93" s="178"/>
      <c r="G93" s="170">
        <v>0.183</v>
      </c>
      <c r="H93">
        <v>818</v>
      </c>
      <c r="J93" s="180"/>
      <c r="O93" s="4">
        <v>878</v>
      </c>
      <c r="P93" s="103">
        <f t="shared" si="3"/>
        <v>561.777838710665</v>
      </c>
      <c r="Q93" s="182">
        <f t="shared" si="2"/>
        <v>5977.10979476093</v>
      </c>
    </row>
    <row r="94" ht="16.5" spans="1:17">
      <c r="A94" s="143" t="s">
        <v>1063</v>
      </c>
      <c r="B94" s="177">
        <f>VLOOKUP(A:A,'10月5日最新排行'!D:G,4,0)</f>
        <v>0.316</v>
      </c>
      <c r="C94" s="168">
        <f>VLOOKUP(B94,$G$4:$H$970,2,0)</f>
        <v>685</v>
      </c>
      <c r="D94" s="169">
        <f>VLOOKUP(C94,O:Q,3,0)</f>
        <v>3223.98175295951</v>
      </c>
      <c r="E94" s="178"/>
      <c r="G94" s="170">
        <v>0.149</v>
      </c>
      <c r="H94">
        <v>852</v>
      </c>
      <c r="J94" s="180"/>
      <c r="O94" s="4">
        <v>877</v>
      </c>
      <c r="P94" s="103">
        <f t="shared" si="3"/>
        <v>559.618115277569</v>
      </c>
      <c r="Q94" s="182">
        <f t="shared" si="2"/>
        <v>5955.66888882089</v>
      </c>
    </row>
    <row r="95" ht="16.5" spans="1:17">
      <c r="A95" s="143" t="s">
        <v>1082</v>
      </c>
      <c r="B95" s="177">
        <f>VLOOKUP(A:A,'10月5日最新排行'!D:G,4,0)</f>
        <v>0.33</v>
      </c>
      <c r="C95" s="168">
        <f>VLOOKUP(B95,$G$4:$H$970,2,0)</f>
        <v>671</v>
      </c>
      <c r="D95" s="169">
        <f>VLOOKUP(C95,O:Q,3,0)</f>
        <v>3087.29863421862</v>
      </c>
      <c r="E95" s="178"/>
      <c r="G95" s="170">
        <v>0.172</v>
      </c>
      <c r="H95">
        <v>829</v>
      </c>
      <c r="J95" s="180"/>
      <c r="O95" s="4">
        <v>876</v>
      </c>
      <c r="P95" s="103">
        <f t="shared" si="3"/>
        <v>557.472223164289</v>
      </c>
      <c r="Q95" s="182">
        <f t="shared" si="2"/>
        <v>5934.36529491934</v>
      </c>
    </row>
    <row r="96" ht="16.5" spans="1:17">
      <c r="A96" s="143" t="s">
        <v>1097</v>
      </c>
      <c r="B96" s="177">
        <f>VLOOKUP(A:A,'10月5日最新排行'!D:G,4,0)</f>
        <v>0.33</v>
      </c>
      <c r="C96" s="168">
        <f>VLOOKUP(B96,$G$4:$H$970,2,0)</f>
        <v>671</v>
      </c>
      <c r="D96" s="169">
        <f>VLOOKUP(C96,O:Q,3,0)</f>
        <v>3087.29863421862</v>
      </c>
      <c r="E96" s="178"/>
      <c r="G96" s="170">
        <v>0.186</v>
      </c>
      <c r="H96">
        <v>815</v>
      </c>
      <c r="J96" s="180"/>
      <c r="O96" s="4">
        <v>875</v>
      </c>
      <c r="P96" s="103">
        <f t="shared" si="3"/>
        <v>555.339946072005</v>
      </c>
      <c r="Q96" s="182">
        <f t="shared" si="2"/>
        <v>5913.19686572457</v>
      </c>
    </row>
    <row r="97" ht="16.5" spans="1:17">
      <c r="A97" s="143" t="s">
        <v>1102</v>
      </c>
      <c r="B97" s="177">
        <f>VLOOKUP(A:A,'10月5日最新排行'!D:G,4,0)</f>
        <v>0.33</v>
      </c>
      <c r="C97" s="168">
        <f>VLOOKUP(B97,$G$4:$H$970,2,0)</f>
        <v>671</v>
      </c>
      <c r="D97" s="169">
        <f>VLOOKUP(C97,O:Q,3,0)</f>
        <v>3087.29863421862</v>
      </c>
      <c r="E97" s="178"/>
      <c r="G97" s="170">
        <v>0.191</v>
      </c>
      <c r="H97">
        <v>810</v>
      </c>
      <c r="J97" s="180"/>
      <c r="O97" s="4">
        <v>874</v>
      </c>
      <c r="P97" s="103">
        <f t="shared" si="3"/>
        <v>553.221073518721</v>
      </c>
      <c r="Q97" s="182">
        <f t="shared" si="2"/>
        <v>5892.16151165204</v>
      </c>
    </row>
    <row r="98" ht="16.5" spans="1:17">
      <c r="A98" s="143" t="s">
        <v>1014</v>
      </c>
      <c r="B98" s="177">
        <f>VLOOKUP(A:A,'10月5日最新排行'!D:G,4,0)</f>
        <v>0.33</v>
      </c>
      <c r="C98" s="168">
        <f>VLOOKUP(B98,$G$4:$H$970,2,0)</f>
        <v>671</v>
      </c>
      <c r="D98" s="169">
        <f>VLOOKUP(C98,O:Q,3,0)</f>
        <v>3087.29863421862</v>
      </c>
      <c r="E98" s="178"/>
      <c r="G98" s="170">
        <v>0.095</v>
      </c>
      <c r="H98">
        <v>906</v>
      </c>
      <c r="J98" s="180"/>
      <c r="O98" s="4">
        <v>873</v>
      </c>
      <c r="P98" s="103">
        <f t="shared" si="3"/>
        <v>551.115400621759</v>
      </c>
      <c r="Q98" s="182">
        <f t="shared" si="2"/>
        <v>5871.25719870511</v>
      </c>
    </row>
    <row r="99" ht="16.5" spans="1:17">
      <c r="A99" s="143" t="s">
        <v>1083</v>
      </c>
      <c r="B99" s="177">
        <f>VLOOKUP(A:A,'10月5日最新排行'!D:G,4,0)</f>
        <v>0.345</v>
      </c>
      <c r="C99" s="168">
        <f>VLOOKUP(B99,$G$4:$H$970,2,0)</f>
        <v>656</v>
      </c>
      <c r="D99" s="169">
        <f>VLOOKUP(C99,O:Q,3,0)</f>
        <v>2946.82847353795</v>
      </c>
      <c r="E99" s="178"/>
      <c r="G99" s="170">
        <v>0.173</v>
      </c>
      <c r="H99">
        <v>828</v>
      </c>
      <c r="J99" s="180"/>
      <c r="O99" s="4">
        <v>872</v>
      </c>
      <c r="P99" s="103">
        <f t="shared" si="3"/>
        <v>549.022727890618</v>
      </c>
      <c r="Q99" s="182">
        <f t="shared" si="2"/>
        <v>5850.48194641858</v>
      </c>
    </row>
    <row r="100" ht="16.5" spans="1:17">
      <c r="A100" s="143" t="s">
        <v>992</v>
      </c>
      <c r="B100" s="177">
        <f>VLOOKUP(A:A,'10月5日最新排行'!D:G,4,0)</f>
        <v>0.35</v>
      </c>
      <c r="C100" s="168">
        <f>VLOOKUP(B100,$G$4:$H$970,2,0)</f>
        <v>651</v>
      </c>
      <c r="D100" s="169">
        <f>VLOOKUP(C100,O:Q,3,0)</f>
        <v>2901.31686194239</v>
      </c>
      <c r="E100" s="178"/>
      <c r="G100" s="170">
        <v>0.067</v>
      </c>
      <c r="H100">
        <v>934</v>
      </c>
      <c r="J100" s="180"/>
      <c r="O100" s="4">
        <v>871</v>
      </c>
      <c r="P100" s="103">
        <f t="shared" si="3"/>
        <v>546.942861029598</v>
      </c>
      <c r="Q100" s="182">
        <f t="shared" si="2"/>
        <v>5829.83382589926</v>
      </c>
    </row>
    <row r="101" ht="16.5" spans="1:17">
      <c r="A101" s="143" t="s">
        <v>991</v>
      </c>
      <c r="B101" s="177">
        <f>VLOOKUP(A:A,'10月5日最新排行'!D:G,4,0)</f>
        <v>0.35</v>
      </c>
      <c r="C101" s="168">
        <f>VLOOKUP(B101,$G$4:$H$970,2,0)</f>
        <v>651</v>
      </c>
      <c r="D101" s="169">
        <f>VLOOKUP(C101,O:Q,3,0)</f>
        <v>2901.31686194239</v>
      </c>
      <c r="E101" s="178"/>
      <c r="G101" s="170">
        <v>0.069</v>
      </c>
      <c r="H101">
        <v>932</v>
      </c>
      <c r="J101" s="180"/>
      <c r="O101" s="4">
        <v>870</v>
      </c>
      <c r="P101" s="103">
        <f t="shared" si="3"/>
        <v>544.875610749628</v>
      </c>
      <c r="Q101" s="182">
        <f t="shared" si="2"/>
        <v>5809.31095795786</v>
      </c>
    </row>
    <row r="102" ht="16.5" spans="1:17">
      <c r="A102" s="143" t="s">
        <v>1086</v>
      </c>
      <c r="B102" s="177">
        <f>VLOOKUP(A:A,'10月5日最新排行'!D:G,4,0)</f>
        <v>0.35</v>
      </c>
      <c r="C102" s="168">
        <f>VLOOKUP(B102,$G$4:$H$970,2,0)</f>
        <v>651</v>
      </c>
      <c r="D102" s="169">
        <f>VLOOKUP(C102,O:Q,3,0)</f>
        <v>2901.31686194239</v>
      </c>
      <c r="E102" s="178"/>
      <c r="G102" s="170">
        <v>0.176</v>
      </c>
      <c r="H102">
        <v>825</v>
      </c>
      <c r="J102" s="180"/>
      <c r="O102" s="4">
        <v>869</v>
      </c>
      <c r="P102" s="103">
        <f t="shared" si="3"/>
        <v>542.820792588793</v>
      </c>
      <c r="Q102" s="182">
        <f t="shared" si="2"/>
        <v>5788.91151132724</v>
      </c>
    </row>
    <row r="103" ht="16.5" spans="1:17">
      <c r="A103" s="143" t="s">
        <v>1016</v>
      </c>
      <c r="B103" s="177">
        <f>VLOOKUP(A:A,'10月5日最新排行'!D:G,4,0)</f>
        <v>0.35</v>
      </c>
      <c r="C103" s="168">
        <f>VLOOKUP(B103,$G$4:$H$970,2,0)</f>
        <v>651</v>
      </c>
      <c r="D103" s="169">
        <f>VLOOKUP(C103,O:Q,3,0)</f>
        <v>2901.31686194239</v>
      </c>
      <c r="E103" s="178"/>
      <c r="G103" s="170">
        <v>0.096</v>
      </c>
      <c r="H103">
        <v>905</v>
      </c>
      <c r="J103" s="180"/>
      <c r="O103" s="4">
        <v>868</v>
      </c>
      <c r="P103" s="103">
        <f t="shared" si="3"/>
        <v>540.778226741054</v>
      </c>
      <c r="Q103" s="182">
        <f t="shared" si="2"/>
        <v>5768.63370096198</v>
      </c>
    </row>
    <row r="104" ht="16.5" spans="1:17">
      <c r="A104" s="143" t="s">
        <v>1021</v>
      </c>
      <c r="B104" s="177">
        <f>VLOOKUP(A:A,'10月5日最新排行'!D:G,4,0)</f>
        <v>0.35</v>
      </c>
      <c r="C104" s="168">
        <f>VLOOKUP(B104,$G$4:$H$970,2,0)</f>
        <v>651</v>
      </c>
      <c r="D104" s="169">
        <f>VLOOKUP(C104,O:Q,3,0)</f>
        <v>2901.31686194239</v>
      </c>
      <c r="E104" s="178"/>
      <c r="G104" s="170">
        <v>0.101</v>
      </c>
      <c r="H104">
        <v>900</v>
      </c>
      <c r="J104" s="180"/>
      <c r="O104" s="4">
        <v>867</v>
      </c>
      <c r="P104" s="103">
        <f t="shared" si="3"/>
        <v>538.747737892723</v>
      </c>
      <c r="Q104" s="182">
        <f t="shared" si="2"/>
        <v>5748.47578641504</v>
      </c>
    </row>
    <row r="105" ht="16.5" spans="1:17">
      <c r="A105" s="143" t="s">
        <v>1059</v>
      </c>
      <c r="B105" s="177">
        <f>VLOOKUP(A:A,'10月5日最新排行'!D:G,4,0)</f>
        <v>0.36</v>
      </c>
      <c r="C105" s="168">
        <f>VLOOKUP(B105,$G$4:$H$970,2,0)</f>
        <v>641</v>
      </c>
      <c r="D105" s="169">
        <f>VLOOKUP(C105,O:Q,3,0)</f>
        <v>2812.18627920122</v>
      </c>
      <c r="E105" s="178"/>
      <c r="G105" s="170">
        <v>0.145</v>
      </c>
      <c r="H105">
        <v>856</v>
      </c>
      <c r="J105" s="180"/>
      <c r="O105" s="4">
        <v>866</v>
      </c>
      <c r="P105" s="103">
        <f t="shared" si="3"/>
        <v>536.729155066254</v>
      </c>
      <c r="Q105" s="182">
        <f t="shared" si="2"/>
        <v>5728.4360702869</v>
      </c>
    </row>
    <row r="106" ht="16.5" spans="1:17">
      <c r="A106" s="143" t="s">
        <v>986</v>
      </c>
      <c r="B106" s="177">
        <f>VLOOKUP(A:A,'10月5日最新排行'!D:G,4,0)</f>
        <v>0.37</v>
      </c>
      <c r="C106" s="168">
        <f>VLOOKUP(B106,$G$4:$H$970,2,0)</f>
        <v>631</v>
      </c>
      <c r="D106" s="169">
        <f>VLOOKUP(C106,O:Q,3,0)</f>
        <v>2725.5021918018</v>
      </c>
      <c r="E106" s="178"/>
      <c r="G106" s="170">
        <v>0.063</v>
      </c>
      <c r="H106">
        <v>938</v>
      </c>
      <c r="J106" s="180"/>
      <c r="O106" s="4">
        <v>865</v>
      </c>
      <c r="P106" s="103">
        <f t="shared" si="3"/>
        <v>534.722311470971</v>
      </c>
      <c r="Q106" s="182">
        <f t="shared" si="2"/>
        <v>5708.51289674373</v>
      </c>
    </row>
    <row r="107" ht="16.5" spans="1:17">
      <c r="A107" s="143" t="s">
        <v>1066</v>
      </c>
      <c r="B107" s="177">
        <f>VLOOKUP(A:A,'10月5日最新排行'!D:G,4,0)</f>
        <v>0.371</v>
      </c>
      <c r="C107" s="168">
        <f>VLOOKUP(B107,$G$4:$H$970,2,0)</f>
        <v>630</v>
      </c>
      <c r="D107" s="169">
        <f>VLOOKUP(C107,O:Q,3,0)</f>
        <v>2716.96495574269</v>
      </c>
      <c r="E107" s="178"/>
      <c r="G107" s="170">
        <v>0.152</v>
      </c>
      <c r="H107">
        <v>849</v>
      </c>
      <c r="J107" s="180"/>
      <c r="O107" s="4">
        <v>864</v>
      </c>
      <c r="P107" s="103">
        <f t="shared" si="3"/>
        <v>532.727044360347</v>
      </c>
      <c r="Q107" s="182">
        <f t="shared" si="2"/>
        <v>5688.70465010039</v>
      </c>
    </row>
    <row r="108" ht="16.5" spans="1:17">
      <c r="A108" s="148" t="s">
        <v>1010</v>
      </c>
      <c r="B108" s="177">
        <v>0.375</v>
      </c>
      <c r="C108" s="168">
        <f>VLOOKUP(B108,$G$4:$H$970,2,0)</f>
        <v>626</v>
      </c>
      <c r="D108" s="169">
        <f>VLOOKUP(C108,O:Q,3,0)</f>
        <v>2683.05031573262</v>
      </c>
      <c r="E108" s="178"/>
      <c r="G108" s="170">
        <v>0.093</v>
      </c>
      <c r="H108">
        <v>908</v>
      </c>
      <c r="J108" s="180"/>
      <c r="O108" s="4">
        <v>863</v>
      </c>
      <c r="P108" s="103">
        <f t="shared" si="3"/>
        <v>530.743194895484</v>
      </c>
      <c r="Q108" s="182">
        <f t="shared" si="2"/>
        <v>5669.00975346523</v>
      </c>
    </row>
    <row r="109" ht="16.5" spans="1:17">
      <c r="A109" s="143" t="s">
        <v>1051</v>
      </c>
      <c r="B109" s="177">
        <f>VLOOKUP(A:A,'10月5日最新排行'!D:G,4,0)</f>
        <v>0.381</v>
      </c>
      <c r="C109" s="168">
        <f>VLOOKUP(B109,$G$4:$H$970,2,0)</f>
        <v>620</v>
      </c>
      <c r="D109" s="169">
        <f>VLOOKUP(C109,O:Q,3,0)</f>
        <v>2632.87240050124</v>
      </c>
      <c r="E109" s="178"/>
      <c r="G109" s="170">
        <v>0.137</v>
      </c>
      <c r="H109">
        <v>864</v>
      </c>
      <c r="J109" s="180"/>
      <c r="O109" s="4">
        <v>862</v>
      </c>
      <c r="P109" s="103">
        <f t="shared" si="3"/>
        <v>528.770608014478</v>
      </c>
      <c r="Q109" s="182">
        <f t="shared" si="2"/>
        <v>5649.42666744316</v>
      </c>
    </row>
    <row r="110" ht="16.5" spans="1:17">
      <c r="A110" s="143" t="s">
        <v>1008</v>
      </c>
      <c r="B110" s="177">
        <f>VLOOKUP(A:A,'10月5日最新排行'!D:G,4,0)</f>
        <v>0.39</v>
      </c>
      <c r="C110" s="168">
        <f>VLOOKUP(B110,$G$4:$H$970,2,0)</f>
        <v>611</v>
      </c>
      <c r="D110" s="169">
        <f>VLOOKUP(C110,O:Q,3,0)</f>
        <v>2559.13389629361</v>
      </c>
      <c r="E110" s="178"/>
      <c r="G110" s="170">
        <v>0.083</v>
      </c>
      <c r="H110">
        <v>918</v>
      </c>
      <c r="J110" s="180"/>
      <c r="O110" s="4">
        <v>861</v>
      </c>
      <c r="P110" s="103">
        <f t="shared" si="3"/>
        <v>526.809132307359</v>
      </c>
      <c r="Q110" s="182">
        <f t="shared" si="2"/>
        <v>5629.95388889404</v>
      </c>
    </row>
    <row r="111" ht="16.5" spans="1:17">
      <c r="A111" s="143" t="s">
        <v>1100</v>
      </c>
      <c r="B111" s="177">
        <f>VLOOKUP(A:A,'10月5日最新排行'!D:G,4,0)</f>
        <v>0.39</v>
      </c>
      <c r="C111" s="168">
        <f>VLOOKUP(B111,$G$4:$H$970,2,0)</f>
        <v>611</v>
      </c>
      <c r="D111" s="169">
        <f>VLOOKUP(C111,O:Q,3,0)</f>
        <v>2559.13389629361</v>
      </c>
      <c r="E111" s="178"/>
      <c r="G111" s="170">
        <v>0.189</v>
      </c>
      <c r="H111">
        <v>812</v>
      </c>
      <c r="J111" s="180"/>
      <c r="O111" s="4">
        <v>860</v>
      </c>
      <c r="P111" s="103">
        <f t="shared" si="3"/>
        <v>524.858619896305</v>
      </c>
      <c r="Q111" s="182">
        <f t="shared" si="2"/>
        <v>5610.58994974357</v>
      </c>
    </row>
    <row r="112" ht="16.5" spans="1:17">
      <c r="A112" s="143" t="s">
        <v>1084</v>
      </c>
      <c r="B112" s="177">
        <f>VLOOKUP(A:A,'10月5日最新排行'!D:G,4,0)</f>
        <v>0.395</v>
      </c>
      <c r="C112" s="168">
        <f>VLOOKUP(B112,$G$4:$H$970,2,0)</f>
        <v>606</v>
      </c>
      <c r="D112" s="169">
        <f>VLOOKUP(C112,O:Q,3,0)</f>
        <v>2518.9431775902</v>
      </c>
      <c r="E112" s="178"/>
      <c r="G112" s="170">
        <v>0.174</v>
      </c>
      <c r="H112">
        <v>827</v>
      </c>
      <c r="J112" s="180"/>
      <c r="O112" s="4">
        <v>859</v>
      </c>
      <c r="P112" s="103">
        <f t="shared" si="3"/>
        <v>522.91892632088</v>
      </c>
      <c r="Q112" s="182">
        <f t="shared" si="2"/>
        <v>5591.33341584396</v>
      </c>
    </row>
    <row r="113" ht="16.5" spans="1:17">
      <c r="A113" s="143" t="s">
        <v>1062</v>
      </c>
      <c r="B113" s="177">
        <f>VLOOKUP(A:A,'10月5日最新排行'!D:G,4,0)</f>
        <v>0.4</v>
      </c>
      <c r="C113" s="168">
        <f>VLOOKUP(B113,$G$4:$H$970,2,0)</f>
        <v>601</v>
      </c>
      <c r="D113" s="169">
        <f>VLOOKUP(C113,O:Q,3,0)</f>
        <v>2479.29483967654</v>
      </c>
      <c r="E113" s="178"/>
      <c r="G113" s="170">
        <v>0.148</v>
      </c>
      <c r="H113">
        <v>853</v>
      </c>
      <c r="J113" s="180"/>
      <c r="O113" s="4">
        <v>858</v>
      </c>
      <c r="P113" s="103">
        <f t="shared" si="3"/>
        <v>520.989910428026</v>
      </c>
      <c r="Q113" s="182">
        <f t="shared" si="2"/>
        <v>5572.18288588178</v>
      </c>
    </row>
    <row r="114" ht="16.5" spans="1:17">
      <c r="A114" s="143" t="s">
        <v>1047</v>
      </c>
      <c r="B114" s="177">
        <f>VLOOKUP(A:A,'10月5日最新排行'!D:G,4,0)</f>
        <v>0.41</v>
      </c>
      <c r="C114" s="168">
        <f>VLOOKUP(B114,$G$4:$H$970,2,0)</f>
        <v>591</v>
      </c>
      <c r="D114" s="169">
        <f>VLOOKUP(C114,O:Q,3,0)</f>
        <v>2401.59146070952</v>
      </c>
      <c r="E114" s="178"/>
      <c r="G114" s="170">
        <v>0.133</v>
      </c>
      <c r="H114">
        <v>868</v>
      </c>
      <c r="J114" s="180"/>
      <c r="O114" s="4">
        <v>857</v>
      </c>
      <c r="P114" s="103">
        <f t="shared" si="3"/>
        <v>519.071434266579</v>
      </c>
      <c r="Q114" s="182">
        <f t="shared" si="2"/>
        <v>5553.13699033076</v>
      </c>
    </row>
    <row r="115" ht="16.5" spans="1:17">
      <c r="A115" s="143" t="s">
        <v>1046</v>
      </c>
      <c r="B115" s="177">
        <f>VLOOKUP(A:A,'10月5日最新排行'!D:G,4,0)</f>
        <v>0.43</v>
      </c>
      <c r="C115" s="168">
        <f>VLOOKUP(B115,$G$4:$H$970,2,0)</f>
        <v>571</v>
      </c>
      <c r="D115" s="169">
        <f>VLOOKUP(C115,O:Q,3,0)</f>
        <v>2252.33646629465</v>
      </c>
      <c r="E115" s="178"/>
      <c r="G115" s="170">
        <v>0.132</v>
      </c>
      <c r="H115">
        <v>869</v>
      </c>
      <c r="J115" s="180"/>
      <c r="O115" s="4">
        <v>856</v>
      </c>
      <c r="P115" s="103">
        <f t="shared" si="3"/>
        <v>517.163362986072</v>
      </c>
      <c r="Q115" s="182">
        <f t="shared" ref="Q115:Q178" si="4">P115*($N$4-$N$970)/($P$4-$P$970)+$N$970-$P$970*($N$4-$N$970)/($P$4-$P$970)</f>
        <v>5534.19439044723</v>
      </c>
    </row>
    <row r="116" ht="16.5" spans="1:17">
      <c r="A116" s="143" t="s">
        <v>1015</v>
      </c>
      <c r="B116" s="177">
        <f>VLOOKUP(A:A,'10月5日最新排行'!D:G,4,0)</f>
        <v>0.437</v>
      </c>
      <c r="C116" s="168">
        <f>VLOOKUP(B116,$G$4:$H$970,2,0)</f>
        <v>564</v>
      </c>
      <c r="D116" s="169">
        <f>VLOOKUP(C116,O:Q,3,0)</f>
        <v>2201.96626600501</v>
      </c>
      <c r="E116" s="178"/>
      <c r="G116" s="170">
        <v>0.09</v>
      </c>
      <c r="H116">
        <v>911</v>
      </c>
      <c r="J116" s="180"/>
      <c r="O116" s="4">
        <v>855</v>
      </c>
      <c r="P116" s="103">
        <f t="shared" si="3"/>
        <v>515.265564739636</v>
      </c>
      <c r="Q116" s="182">
        <f t="shared" si="4"/>
        <v>5515.35377730599</v>
      </c>
    </row>
    <row r="117" ht="16.5" spans="1:17">
      <c r="A117" s="143" t="s">
        <v>1034</v>
      </c>
      <c r="B117" s="177">
        <f>VLOOKUP(A:A,'10月5日最新排行'!D:G,4,0)</f>
        <v>0.438</v>
      </c>
      <c r="C117" s="168">
        <f>VLOOKUP(B117,$G$4:$H$970,2,0)</f>
        <v>563</v>
      </c>
      <c r="D117" s="169">
        <f>VLOOKUP(C117,O:Q,3,0)</f>
        <v>2194.84756736365</v>
      </c>
      <c r="E117" s="178"/>
      <c r="G117" s="170">
        <v>0.115</v>
      </c>
      <c r="H117">
        <v>886</v>
      </c>
      <c r="J117" s="180"/>
      <c r="O117" s="4">
        <v>854</v>
      </c>
      <c r="P117" s="103">
        <f t="shared" si="3"/>
        <v>513.377910590765</v>
      </c>
      <c r="Q117" s="182">
        <f t="shared" si="4"/>
        <v>5496.61387087488</v>
      </c>
    </row>
    <row r="118" ht="16.5" spans="1:17">
      <c r="A118" s="149" t="s">
        <v>1000</v>
      </c>
      <c r="B118" s="177">
        <f>VLOOKUP(A:A,'10月5日最新排行'!D:G,4,0)</f>
        <v>0.44</v>
      </c>
      <c r="C118" s="168">
        <f>VLOOKUP(B118,$G$4:$H$970,2,0)</f>
        <v>561</v>
      </c>
      <c r="D118" s="169">
        <f>VLOOKUP(C118,O:Q,3,0)</f>
        <v>2180.66742543801</v>
      </c>
      <c r="E118" s="178"/>
      <c r="G118" s="170">
        <v>0.077</v>
      </c>
      <c r="H118">
        <v>924</v>
      </c>
      <c r="J118" s="180"/>
      <c r="O118" s="4">
        <v>853</v>
      </c>
      <c r="P118" s="103">
        <f t="shared" si="3"/>
        <v>511.500274423793</v>
      </c>
      <c r="Q118" s="182">
        <f t="shared" si="4"/>
        <v>5477.97341912594</v>
      </c>
    </row>
    <row r="119" ht="16.5" spans="1:17">
      <c r="A119" s="143" t="s">
        <v>1032</v>
      </c>
      <c r="B119" s="177">
        <f>VLOOKUP(A:A,'10月5日最新排行'!D:G,4,0)</f>
        <v>0.44</v>
      </c>
      <c r="C119" s="168">
        <f>VLOOKUP(B119,$G$4:$H$970,2,0)</f>
        <v>561</v>
      </c>
      <c r="D119" s="169">
        <f>VLOOKUP(C119,O:Q,3,0)</f>
        <v>2180.66742543801</v>
      </c>
      <c r="E119" s="178"/>
      <c r="G119" s="170">
        <v>0.113</v>
      </c>
      <c r="H119">
        <v>888</v>
      </c>
      <c r="J119" s="180"/>
      <c r="O119" s="4">
        <v>852</v>
      </c>
      <c r="P119" s="103">
        <f t="shared" si="3"/>
        <v>509.632532857878</v>
      </c>
      <c r="Q119" s="182">
        <f t="shared" si="4"/>
        <v>5459.43119718149</v>
      </c>
    </row>
    <row r="120" ht="16.5" spans="1:17">
      <c r="A120" s="143" t="s">
        <v>1094</v>
      </c>
      <c r="B120" s="177">
        <f>VLOOKUP(A:A,'10月5日最新排行'!D:G,4,0)</f>
        <v>0.44</v>
      </c>
      <c r="C120" s="168">
        <f>VLOOKUP(B120,$G$4:$H$970,2,0)</f>
        <v>561</v>
      </c>
      <c r="D120" s="169">
        <f>VLOOKUP(C120,O:Q,3,0)</f>
        <v>2180.66742543801</v>
      </c>
      <c r="E120" s="178"/>
      <c r="G120" s="170">
        <v>0.184</v>
      </c>
      <c r="H120">
        <v>817</v>
      </c>
      <c r="J120" s="180"/>
      <c r="O120" s="4">
        <v>851</v>
      </c>
      <c r="P120" s="103">
        <f t="shared" si="3"/>
        <v>507.774565164341</v>
      </c>
      <c r="Q120" s="182">
        <f t="shared" si="4"/>
        <v>5440.9860064935</v>
      </c>
    </row>
    <row r="121" ht="16.5" spans="1:17">
      <c r="A121" s="149" t="s">
        <v>1002</v>
      </c>
      <c r="B121" s="177">
        <f>VLOOKUP(A:A,'10月5日最新排行'!D:G,4,0)</f>
        <v>0.45</v>
      </c>
      <c r="C121" s="168">
        <f>VLOOKUP(B121,$G$4:$H$970,2,0)</f>
        <v>551</v>
      </c>
      <c r="D121" s="169">
        <f>VLOOKUP(C121,O:Q,3,0)</f>
        <v>2110.89852531215</v>
      </c>
      <c r="E121" s="178"/>
      <c r="G121" s="170">
        <v>0.074</v>
      </c>
      <c r="H121">
        <v>927</v>
      </c>
      <c r="J121" s="180"/>
      <c r="O121" s="4">
        <v>850</v>
      </c>
      <c r="P121" s="103">
        <f t="shared" si="3"/>
        <v>505.926253187193</v>
      </c>
      <c r="Q121" s="182">
        <f t="shared" si="4"/>
        <v>5422.63667405464</v>
      </c>
    </row>
    <row r="122" ht="16.5" spans="1:17">
      <c r="A122" s="143" t="s">
        <v>1043</v>
      </c>
      <c r="B122" s="177">
        <f>VLOOKUP(A:A,'10月5日最新排行'!D:G,4,0)</f>
        <v>0.455</v>
      </c>
      <c r="C122" s="168">
        <f>VLOOKUP(B122,$G$4:$H$970,2,0)</f>
        <v>546</v>
      </c>
      <c r="D122" s="169">
        <f>VLOOKUP(C122,O:Q,3,0)</f>
        <v>2076.71088856329</v>
      </c>
      <c r="E122" s="178"/>
      <c r="G122" s="170">
        <v>0.129</v>
      </c>
      <c r="H122">
        <v>872</v>
      </c>
      <c r="J122" s="180"/>
      <c r="O122" s="4">
        <v>849</v>
      </c>
      <c r="P122" s="103">
        <f t="shared" si="3"/>
        <v>504.087481266708</v>
      </c>
      <c r="Q122" s="182">
        <f t="shared" si="4"/>
        <v>5404.38205163949</v>
      </c>
    </row>
    <row r="123" ht="16.5" spans="1:17">
      <c r="A123" s="143" t="s">
        <v>1104</v>
      </c>
      <c r="B123" s="177">
        <f>VLOOKUP(A:A,'10月5日最新排行'!D:G,4,0)</f>
        <v>0.46</v>
      </c>
      <c r="C123" s="168">
        <f>VLOOKUP(B123,$G$4:$H$970,2,0)</f>
        <v>541</v>
      </c>
      <c r="D123" s="169">
        <f>VLOOKUP(C123,O:Q,3,0)</f>
        <v>2042.97978320682</v>
      </c>
      <c r="E123" s="178"/>
      <c r="G123" s="170">
        <v>0.193</v>
      </c>
      <c r="H123">
        <v>808</v>
      </c>
      <c r="J123" s="180"/>
      <c r="O123" s="4">
        <v>848</v>
      </c>
      <c r="P123" s="103">
        <f t="shared" si="3"/>
        <v>502.258136165893</v>
      </c>
      <c r="Q123" s="182">
        <f t="shared" si="4"/>
        <v>5386.22101507461</v>
      </c>
    </row>
    <row r="124" ht="16.5" spans="1:17">
      <c r="A124" s="143" t="s">
        <v>1044</v>
      </c>
      <c r="B124" s="177">
        <f>VLOOKUP(A:A,'10月5日最新排行'!D:G,4,0)</f>
        <v>0.46</v>
      </c>
      <c r="C124" s="168">
        <f>VLOOKUP(B124,$G$4:$H$970,2,0)</f>
        <v>541</v>
      </c>
      <c r="D124" s="169">
        <f>VLOOKUP(C124,O:Q,3,0)</f>
        <v>2042.97978320682</v>
      </c>
      <c r="E124" s="178"/>
      <c r="G124" s="170">
        <v>0.13</v>
      </c>
      <c r="H124">
        <v>871</v>
      </c>
      <c r="J124" s="180"/>
      <c r="O124" s="4">
        <v>847</v>
      </c>
      <c r="P124" s="103">
        <f t="shared" si="3"/>
        <v>500.438106999725</v>
      </c>
      <c r="Q124" s="182">
        <f t="shared" si="4"/>
        <v>5368.15246353605</v>
      </c>
    </row>
    <row r="125" ht="16.5" spans="1:17">
      <c r="A125" s="143" t="s">
        <v>1091</v>
      </c>
      <c r="B125" s="177">
        <f>VLOOKUP(A:A,'10月5日最新排行'!D:G,4,0)</f>
        <v>0.48</v>
      </c>
      <c r="C125" s="168">
        <f>VLOOKUP(B125,$G$4:$H$970,2,0)</f>
        <v>521</v>
      </c>
      <c r="D125" s="169">
        <f>VLOOKUP(C125,O:Q,3,0)</f>
        <v>1912.50758923547</v>
      </c>
      <c r="E125" s="178"/>
      <c r="G125" s="170">
        <v>0.181</v>
      </c>
      <c r="H125">
        <v>820</v>
      </c>
      <c r="J125" s="180"/>
      <c r="O125" s="4">
        <v>846</v>
      </c>
      <c r="P125" s="103">
        <f t="shared" si="3"/>
        <v>498.627285167037</v>
      </c>
      <c r="Q125" s="182">
        <f t="shared" si="4"/>
        <v>5350.17531887304</v>
      </c>
    </row>
    <row r="126" ht="16.5" spans="1:17">
      <c r="A126" s="143" t="s">
        <v>1029</v>
      </c>
      <c r="B126" s="177">
        <f>VLOOKUP(A:A,'10月5日最新排行'!D:G,4,0)</f>
        <v>0.487</v>
      </c>
      <c r="C126" s="168">
        <f>VLOOKUP(B126,$G$4:$H$970,2,0)</f>
        <v>514</v>
      </c>
      <c r="D126" s="169">
        <f>VLOOKUP(C126,O:Q,3,0)</f>
        <v>1868.48211703678</v>
      </c>
      <c r="E126" s="178"/>
      <c r="G126" s="170">
        <v>0.11</v>
      </c>
      <c r="H126">
        <v>891</v>
      </c>
      <c r="J126" s="180"/>
      <c r="O126" s="4">
        <v>845</v>
      </c>
      <c r="P126" s="103">
        <f t="shared" si="3"/>
        <v>496.825564284914</v>
      </c>
      <c r="Q126" s="182">
        <f t="shared" si="4"/>
        <v>5332.28852495682</v>
      </c>
    </row>
    <row r="127" ht="16.5" spans="1:17">
      <c r="A127" s="143" t="s">
        <v>1049</v>
      </c>
      <c r="B127" s="177">
        <f>VLOOKUP(A:A,'10月5日最新排行'!D:G,4,0)</f>
        <v>0.489</v>
      </c>
      <c r="C127" s="168">
        <f>VLOOKUP(B127,$G$4:$H$970,2,0)</f>
        <v>512</v>
      </c>
      <c r="D127" s="169">
        <f>VLOOKUP(C127,O:Q,3,0)</f>
        <v>1856.05604069129</v>
      </c>
      <c r="E127" s="178"/>
      <c r="G127" s="170">
        <v>0.135</v>
      </c>
      <c r="H127">
        <v>866</v>
      </c>
      <c r="J127" s="180"/>
      <c r="O127" s="4">
        <v>844</v>
      </c>
      <c r="P127" s="103">
        <f t="shared" si="3"/>
        <v>495.032840125502</v>
      </c>
      <c r="Q127" s="182">
        <f t="shared" si="4"/>
        <v>5314.49104705323</v>
      </c>
    </row>
    <row r="128" ht="16.5" spans="1:17">
      <c r="A128" s="143" t="s">
        <v>1011</v>
      </c>
      <c r="B128" s="177">
        <f>VLOOKUP(A:A,'10月5日最新排行'!D:G,4,0)</f>
        <v>0.49</v>
      </c>
      <c r="C128" s="168">
        <f>VLOOKUP(B128,$G$4:$H$970,2,0)</f>
        <v>511</v>
      </c>
      <c r="D128" s="169">
        <f>VLOOKUP(C128,O:Q,3,0)</f>
        <v>1849.86824613497</v>
      </c>
      <c r="E128" s="178"/>
      <c r="G128" s="170">
        <v>0.079</v>
      </c>
      <c r="H128">
        <v>922</v>
      </c>
      <c r="J128" s="180"/>
      <c r="O128" s="4">
        <v>843</v>
      </c>
      <c r="P128" s="103">
        <f t="shared" si="3"/>
        <v>493.249010555123</v>
      </c>
      <c r="Q128" s="182">
        <f t="shared" si="4"/>
        <v>5296.78187121827</v>
      </c>
    </row>
    <row r="129" ht="16.5" spans="1:17">
      <c r="A129" s="143" t="s">
        <v>128</v>
      </c>
      <c r="B129" s="177">
        <f>VLOOKUP(A:A,'10月5日最新排行'!D:G,4,0)</f>
        <v>0.49</v>
      </c>
      <c r="C129" s="168">
        <f>VLOOKUP(B129,$G$4:$H$970,2,0)</f>
        <v>511</v>
      </c>
      <c r="D129" s="169">
        <f>VLOOKUP(C129,O:Q,3,0)</f>
        <v>1849.86824613497</v>
      </c>
      <c r="E129" s="178"/>
      <c r="G129" s="170">
        <v>0.118</v>
      </c>
      <c r="H129">
        <v>883</v>
      </c>
      <c r="J129" s="180"/>
      <c r="O129" s="4">
        <v>842</v>
      </c>
      <c r="P129" s="103">
        <f t="shared" si="3"/>
        <v>491.473975475579</v>
      </c>
      <c r="Q129" s="182">
        <f t="shared" si="4"/>
        <v>5279.16000371544</v>
      </c>
    </row>
    <row r="130" ht="16.5" spans="1:17">
      <c r="A130" s="143" t="s">
        <v>1023</v>
      </c>
      <c r="B130" s="177">
        <f>VLOOKUP(A:A,'10月5日最新排行'!D:G,4,0)</f>
        <v>0.5</v>
      </c>
      <c r="C130" s="168">
        <f>VLOOKUP(B130,$G$4:$H$970,2,0)</f>
        <v>501</v>
      </c>
      <c r="D130" s="169">
        <f>VLOOKUP(C130,O:Q,3,0)</f>
        <v>1788.90688137312</v>
      </c>
      <c r="E130" s="178"/>
      <c r="G130" s="170">
        <v>0.103</v>
      </c>
      <c r="H130">
        <v>898</v>
      </c>
      <c r="J130" s="180"/>
      <c r="O130" s="4">
        <v>841</v>
      </c>
      <c r="P130" s="103">
        <f t="shared" si="3"/>
        <v>489.707636767568</v>
      </c>
      <c r="Q130" s="182">
        <f t="shared" si="4"/>
        <v>5261.62447045392</v>
      </c>
    </row>
    <row r="131" ht="16.5" spans="1:17">
      <c r="A131" s="143" t="s">
        <v>1030</v>
      </c>
      <c r="B131" s="177">
        <f>VLOOKUP(A:A,'10月5日最新排行'!D:G,4,0)</f>
        <v>0.518</v>
      </c>
      <c r="C131" s="168">
        <f>VLOOKUP(B131,$G$4:$H$970,2,0)</f>
        <v>483</v>
      </c>
      <c r="D131" s="169">
        <f>VLOOKUP(C131,O:Q,3,0)</f>
        <v>1683.28779725101</v>
      </c>
      <c r="E131" s="178"/>
      <c r="G131" s="170">
        <v>0.111</v>
      </c>
      <c r="H131">
        <v>890</v>
      </c>
      <c r="J131" s="180"/>
      <c r="O131" s="4">
        <v>840</v>
      </c>
      <c r="P131" s="103">
        <f t="shared" si="3"/>
        <v>487.949898236103</v>
      </c>
      <c r="Q131" s="182">
        <f t="shared" si="4"/>
        <v>5244.17431644679</v>
      </c>
    </row>
    <row r="132" ht="16.5" spans="1:17">
      <c r="A132" s="143" t="s">
        <v>1092</v>
      </c>
      <c r="B132" s="177">
        <v>0.521</v>
      </c>
      <c r="C132" s="168">
        <f>VLOOKUP(B132,$G$4:$H$970,2,0)</f>
        <v>480</v>
      </c>
      <c r="D132" s="169">
        <f>VLOOKUP(C132,O:Q,3,0)</f>
        <v>1666.18726632614</v>
      </c>
      <c r="E132" s="178"/>
      <c r="G132" s="170">
        <v>0.182</v>
      </c>
      <c r="H132">
        <v>819</v>
      </c>
      <c r="J132" s="180"/>
      <c r="O132" s="4">
        <v>839</v>
      </c>
      <c r="P132" s="103">
        <f t="shared" si="3"/>
        <v>486.200665557865</v>
      </c>
      <c r="Q132" s="182">
        <f t="shared" si="4"/>
        <v>5226.80860528831</v>
      </c>
    </row>
    <row r="133" ht="16.5" spans="1:17">
      <c r="A133" s="143" t="s">
        <v>1105</v>
      </c>
      <c r="B133" s="177">
        <f>VLOOKUP(A:A,'10月5日最新排行'!D:G,4,0)</f>
        <v>0.524</v>
      </c>
      <c r="C133" s="168">
        <f>VLOOKUP(B133,$G$4:$H$970,2,0)</f>
        <v>477</v>
      </c>
      <c r="D133" s="169">
        <f>VLOOKUP(C133,O:Q,3,0)</f>
        <v>1649.22797219954</v>
      </c>
      <c r="E133" s="178"/>
      <c r="G133" s="170">
        <v>0.194</v>
      </c>
      <c r="H133">
        <v>807</v>
      </c>
      <c r="J133" s="180"/>
      <c r="O133" s="4">
        <v>838</v>
      </c>
      <c r="P133" s="103">
        <f t="shared" ref="P133:P196" si="5">-(($U$2^2-O133^2)^(1/2))+$U$2</f>
        <v>484.459846230389</v>
      </c>
      <c r="Q133" s="182">
        <f t="shared" si="4"/>
        <v>5209.52641864947</v>
      </c>
    </row>
    <row r="134" ht="16.5" spans="1:17">
      <c r="A134" s="143" t="s">
        <v>1020</v>
      </c>
      <c r="B134" s="177">
        <f>VLOOKUP(A:A,'10月5日最新排行'!D:G,4,0)</f>
        <v>0.53</v>
      </c>
      <c r="C134" s="168">
        <f>VLOOKUP(B134,$G$4:$H$970,2,0)</f>
        <v>471</v>
      </c>
      <c r="D134" s="169">
        <f>VLOOKUP(C134,O:Q,3,0)</f>
        <v>1615.72967323492</v>
      </c>
      <c r="E134" s="178"/>
      <c r="G134" s="170">
        <v>0.1</v>
      </c>
      <c r="H134">
        <v>901</v>
      </c>
      <c r="J134" s="180"/>
      <c r="O134" s="4">
        <v>837</v>
      </c>
      <c r="P134" s="103">
        <f t="shared" si="5"/>
        <v>482.727349523019</v>
      </c>
      <c r="Q134" s="182">
        <f t="shared" si="4"/>
        <v>5192.32685579114</v>
      </c>
    </row>
    <row r="135" ht="16.5" spans="1:17">
      <c r="A135" s="143" t="s">
        <v>1055</v>
      </c>
      <c r="B135" s="177">
        <f>VLOOKUP(A:A,'10月5日最新排行'!D:G,4,0)</f>
        <v>0.53</v>
      </c>
      <c r="C135" s="168">
        <f>VLOOKUP(B135,$G$4:$H$970,2,0)</f>
        <v>471</v>
      </c>
      <c r="D135" s="169">
        <f>VLOOKUP(C135,O:Q,3,0)</f>
        <v>1615.72967323492</v>
      </c>
      <c r="E135" s="178"/>
      <c r="G135" s="170">
        <v>0.141</v>
      </c>
      <c r="H135">
        <v>860</v>
      </c>
      <c r="J135" s="180"/>
      <c r="O135" s="4">
        <v>836</v>
      </c>
      <c r="P135" s="103">
        <f t="shared" si="5"/>
        <v>481.003086429554</v>
      </c>
      <c r="Q135" s="182">
        <f t="shared" si="4"/>
        <v>5175.20903309386</v>
      </c>
    </row>
    <row r="136" ht="16.5" spans="1:17">
      <c r="A136" s="143" t="s">
        <v>1042</v>
      </c>
      <c r="B136" s="177">
        <f>VLOOKUP(A:A,'10月5日最新排行'!D:G,4,0)</f>
        <v>0.541</v>
      </c>
      <c r="C136" s="168">
        <f>VLOOKUP(B136,$G$4:$H$970,2,0)</f>
        <v>460</v>
      </c>
      <c r="D136" s="169">
        <f>VLOOKUP(C136,O:Q,3,0)</f>
        <v>1555.7524328384</v>
      </c>
      <c r="E136" s="178"/>
      <c r="G136" s="170">
        <v>0.128</v>
      </c>
      <c r="H136">
        <v>873</v>
      </c>
      <c r="J136" s="180"/>
      <c r="O136" s="4">
        <v>835</v>
      </c>
      <c r="P136" s="103">
        <f t="shared" si="5"/>
        <v>479.286969622504</v>
      </c>
      <c r="Q136" s="182">
        <f t="shared" si="4"/>
        <v>5158.17208360384</v>
      </c>
    </row>
    <row r="137" ht="16.5" spans="1:17">
      <c r="A137" s="143" t="s">
        <v>1053</v>
      </c>
      <c r="B137" s="177">
        <f>VLOOKUP(A:A,'10月5日最新排行'!D:G,4,0)</f>
        <v>0.546</v>
      </c>
      <c r="C137" s="168">
        <f>VLOOKUP(B137,$G$4:$H$970,2,0)</f>
        <v>455</v>
      </c>
      <c r="D137" s="169">
        <f>VLOOKUP(C137,O:Q,3,0)</f>
        <v>1529.09580662767</v>
      </c>
      <c r="E137" s="178"/>
      <c r="G137" s="170">
        <v>0.139</v>
      </c>
      <c r="H137">
        <v>862</v>
      </c>
      <c r="J137" s="180"/>
      <c r="O137" s="4">
        <v>834</v>
      </c>
      <c r="P137" s="103">
        <f t="shared" si="5"/>
        <v>477.578913408913</v>
      </c>
      <c r="Q137" s="182">
        <f t="shared" si="4"/>
        <v>5141.21515659424</v>
      </c>
    </row>
    <row r="138" ht="16.5" spans="1:17">
      <c r="A138" s="143" t="s">
        <v>1088</v>
      </c>
      <c r="B138" s="177">
        <f>VLOOKUP(A:A,'10月5日最新排行'!D:G,4,0)</f>
        <v>0.56</v>
      </c>
      <c r="C138" s="168">
        <f>VLOOKUP(B138,$G$4:$H$970,2,0)</f>
        <v>441</v>
      </c>
      <c r="D138" s="169">
        <f>VLOOKUP(C138,O:Q,3,0)</f>
        <v>1456.43376582464</v>
      </c>
      <c r="E138" s="178"/>
      <c r="G138" s="170">
        <v>0.178</v>
      </c>
      <c r="H138">
        <v>823</v>
      </c>
      <c r="J138" s="180"/>
      <c r="O138" s="4">
        <v>833</v>
      </c>
      <c r="P138" s="103">
        <f t="shared" si="5"/>
        <v>475.878833687653</v>
      </c>
      <c r="Q138" s="182">
        <f t="shared" si="4"/>
        <v>5124.33741714134</v>
      </c>
    </row>
    <row r="139" ht="16.5" spans="1:17">
      <c r="A139" s="143" t="s">
        <v>1038</v>
      </c>
      <c r="B139" s="177">
        <f>VLOOKUP(A:A,'10月5日最新排行'!D:G,4,0)</f>
        <v>0.56</v>
      </c>
      <c r="C139" s="168">
        <f>VLOOKUP(B139,$G$4:$H$970,2,0)</f>
        <v>441</v>
      </c>
      <c r="D139" s="169">
        <f>VLOOKUP(C139,O:Q,3,0)</f>
        <v>1456.43376582464</v>
      </c>
      <c r="E139" s="178"/>
      <c r="G139" s="170">
        <v>0.12</v>
      </c>
      <c r="H139">
        <v>881</v>
      </c>
      <c r="J139" s="180"/>
      <c r="O139" s="4">
        <v>832</v>
      </c>
      <c r="P139" s="103">
        <f t="shared" si="5"/>
        <v>474.186647908156</v>
      </c>
      <c r="Q139" s="182">
        <f t="shared" si="4"/>
        <v>5107.53804571475</v>
      </c>
    </row>
    <row r="140" ht="16.5" spans="1:17">
      <c r="A140" s="143" t="s">
        <v>1078</v>
      </c>
      <c r="B140" s="177">
        <f>VLOOKUP(A:A,'10月5日最新排行'!D:G,4,0)</f>
        <v>0.566</v>
      </c>
      <c r="C140" s="168">
        <f>VLOOKUP(B140,$G$4:$H$970,2,0)</f>
        <v>435</v>
      </c>
      <c r="D140" s="169">
        <f>VLOOKUP(C140,O:Q,3,0)</f>
        <v>1426.17106655669</v>
      </c>
      <c r="E140" s="178"/>
      <c r="G140" s="170">
        <v>0.168</v>
      </c>
      <c r="H140">
        <v>833</v>
      </c>
      <c r="J140" s="180"/>
      <c r="O140" s="4">
        <v>831</v>
      </c>
      <c r="P140" s="103">
        <f t="shared" si="5"/>
        <v>472.502275030511</v>
      </c>
      <c r="Q140" s="182">
        <f t="shared" si="4"/>
        <v>5090.81623778133</v>
      </c>
    </row>
    <row r="141" ht="16.5" spans="1:17">
      <c r="A141" s="143" t="s">
        <v>1039</v>
      </c>
      <c r="B141" s="177">
        <f>VLOOKUP(A:A,'10月5日最新排行'!D:G,4,0)</f>
        <v>0.567</v>
      </c>
      <c r="C141" s="168">
        <f>VLOOKUP(B141,$G$4:$H$970,2,0)</f>
        <v>434</v>
      </c>
      <c r="D141" s="169">
        <f>VLOOKUP(C141,O:Q,3,0)</f>
        <v>1421.17787179759</v>
      </c>
      <c r="E141" s="178"/>
      <c r="G141" s="170">
        <v>0.121</v>
      </c>
      <c r="H141">
        <v>880</v>
      </c>
      <c r="J141" s="180"/>
      <c r="O141" s="4">
        <v>830</v>
      </c>
      <c r="P141" s="103">
        <f t="shared" si="5"/>
        <v>470.825635486878</v>
      </c>
      <c r="Q141" s="182">
        <f t="shared" si="4"/>
        <v>5074.17120342206</v>
      </c>
    </row>
    <row r="142" ht="16.5" spans="1:17">
      <c r="A142" s="143" t="s">
        <v>1040</v>
      </c>
      <c r="B142" s="177">
        <f>VLOOKUP(A:A,'10月5日最新排行'!D:G,4,0)</f>
        <v>0.57</v>
      </c>
      <c r="C142" s="168">
        <f>VLOOKUP(B142,$G$4:$H$970,2,0)</f>
        <v>431</v>
      </c>
      <c r="D142" s="169">
        <f>VLOOKUP(C142,O:Q,3,0)</f>
        <v>1406.28450560147</v>
      </c>
      <c r="E142" s="178"/>
      <c r="G142" s="170">
        <v>0.122</v>
      </c>
      <c r="H142">
        <v>879</v>
      </c>
      <c r="J142" s="180"/>
      <c r="O142" s="4">
        <v>829</v>
      </c>
      <c r="P142" s="103">
        <f t="shared" si="5"/>
        <v>469.156651144158</v>
      </c>
      <c r="Q142" s="182">
        <f t="shared" si="4"/>
        <v>5057.6021669615</v>
      </c>
    </row>
    <row r="143" ht="16.5" spans="1:17">
      <c r="A143" s="143" t="s">
        <v>1090</v>
      </c>
      <c r="B143" s="177">
        <f>VLOOKUP(A:A,'10月5日最新排行'!D:G,4,0)</f>
        <v>0.57</v>
      </c>
      <c r="C143" s="168">
        <f>VLOOKUP(B143,$G$4:$H$970,2,0)</f>
        <v>431</v>
      </c>
      <c r="D143" s="169">
        <f>VLOOKUP(C143,O:Q,3,0)</f>
        <v>1406.28450560147</v>
      </c>
      <c r="E143" s="178"/>
      <c r="G143" s="170">
        <v>0.18</v>
      </c>
      <c r="H143">
        <v>821</v>
      </c>
      <c r="J143" s="180"/>
      <c r="O143" s="4">
        <v>828</v>
      </c>
      <c r="P143" s="103">
        <f t="shared" si="5"/>
        <v>467.495245267875</v>
      </c>
      <c r="Q143" s="182">
        <f t="shared" si="4"/>
        <v>5041.10836660923</v>
      </c>
    </row>
    <row r="144" ht="16.5" spans="1:17">
      <c r="A144" s="143" t="s">
        <v>1103</v>
      </c>
      <c r="B144" s="177">
        <f>VLOOKUP(A:A,'10月5日最新排行'!D:G,4,0)</f>
        <v>0.576</v>
      </c>
      <c r="C144" s="168">
        <f>VLOOKUP(B144,$G$4:$H$970,2,0)</f>
        <v>425</v>
      </c>
      <c r="D144" s="169">
        <f>VLOOKUP(C144,O:Q,3,0)</f>
        <v>1376.88352898999</v>
      </c>
      <c r="E144" s="178"/>
      <c r="G144" s="170">
        <v>0.192</v>
      </c>
      <c r="H144">
        <v>809</v>
      </c>
      <c r="J144" s="180"/>
      <c r="O144" s="4">
        <v>827</v>
      </c>
      <c r="P144" s="103">
        <f t="shared" si="5"/>
        <v>465.841342487232</v>
      </c>
      <c r="Q144" s="182">
        <f t="shared" si="4"/>
        <v>5024.68905411285</v>
      </c>
    </row>
    <row r="145" ht="16.5" spans="1:17">
      <c r="A145" s="143" t="s">
        <v>1045</v>
      </c>
      <c r="B145" s="177">
        <f>VLOOKUP(A:A,'10月5日最新排行'!D:G,4,0)</f>
        <v>0.576</v>
      </c>
      <c r="C145" s="168">
        <f>VLOOKUP(B145,$G$4:$H$970,2,0)</f>
        <v>425</v>
      </c>
      <c r="D145" s="169">
        <f>VLOOKUP(C145,O:Q,3,0)</f>
        <v>1376.88352898999</v>
      </c>
      <c r="E145" s="178"/>
      <c r="G145" s="170">
        <v>0.131</v>
      </c>
      <c r="H145">
        <v>870</v>
      </c>
      <c r="J145" s="180"/>
      <c r="O145" s="4">
        <v>826</v>
      </c>
      <c r="P145" s="103">
        <f t="shared" si="5"/>
        <v>464.194868761266</v>
      </c>
      <c r="Q145" s="182">
        <f t="shared" si="4"/>
        <v>5008.3434944221</v>
      </c>
    </row>
    <row r="146" ht="16.5" spans="1:17">
      <c r="A146" s="143" t="s">
        <v>1036</v>
      </c>
      <c r="B146" s="177">
        <f>VLOOKUP(A:A,'10月5日最新排行'!D:G,4,0)</f>
        <v>0.59</v>
      </c>
      <c r="C146" s="168">
        <f>VLOOKUP(B146,$G$4:$H$970,2,0)</f>
        <v>411</v>
      </c>
      <c r="D146" s="169">
        <f>VLOOKUP(C146,O:Q,3,0)</f>
        <v>1310.2557310836</v>
      </c>
      <c r="E146" s="178"/>
      <c r="G146" s="170">
        <v>0.117</v>
      </c>
      <c r="H146">
        <v>884</v>
      </c>
      <c r="J146" s="180"/>
      <c r="O146" s="4">
        <v>825</v>
      </c>
      <c r="P146" s="103">
        <f t="shared" si="5"/>
        <v>462.555751346098</v>
      </c>
      <c r="Q146" s="182">
        <f t="shared" si="4"/>
        <v>4992.07096536363</v>
      </c>
    </row>
    <row r="147" ht="16.5" spans="1:17">
      <c r="A147" s="143" t="s">
        <v>1050</v>
      </c>
      <c r="B147" s="177">
        <f>VLOOKUP(A:A,'10月5日最新排行'!D:G,4,0)</f>
        <v>0.611</v>
      </c>
      <c r="C147" s="168">
        <f>VLOOKUP(B147,$G$4:$H$970,2,0)</f>
        <v>390</v>
      </c>
      <c r="D147" s="169">
        <f>VLOOKUP(C147,O:Q,3,0)</f>
        <v>1215.38319982847</v>
      </c>
      <c r="E147" s="178"/>
      <c r="G147" s="170">
        <v>0.136</v>
      </c>
      <c r="H147">
        <v>865</v>
      </c>
      <c r="J147" s="180"/>
      <c r="O147" s="4">
        <v>824</v>
      </c>
      <c r="P147" s="103">
        <f t="shared" si="5"/>
        <v>460.923918763196</v>
      </c>
      <c r="Q147" s="182">
        <f t="shared" si="4"/>
        <v>4975.870757326</v>
      </c>
    </row>
    <row r="148" ht="16.5" spans="1:17">
      <c r="A148" s="143" t="s">
        <v>1085</v>
      </c>
      <c r="B148" s="177">
        <f>VLOOKUP(A:A,'10月5日最新排行'!D:G,4,0)</f>
        <v>0.64</v>
      </c>
      <c r="C148" s="168">
        <f>VLOOKUP(B148,$G$4:$H$970,2,0)</f>
        <v>361</v>
      </c>
      <c r="D148" s="169">
        <f>VLOOKUP(C148,O:Q,3,0)</f>
        <v>1094.04819128136</v>
      </c>
      <c r="E148" s="178"/>
      <c r="G148" s="170">
        <v>0.175</v>
      </c>
      <c r="H148">
        <v>826</v>
      </c>
      <c r="J148" s="180"/>
      <c r="O148" s="4">
        <v>823</v>
      </c>
      <c r="P148" s="103">
        <f t="shared" si="5"/>
        <v>459.299300768652</v>
      </c>
      <c r="Q148" s="182">
        <f t="shared" si="4"/>
        <v>4959.74217295462</v>
      </c>
    </row>
    <row r="149" ht="16.5" spans="1:17">
      <c r="A149" s="143" t="s">
        <v>1024</v>
      </c>
      <c r="B149" s="177">
        <v>0.645</v>
      </c>
      <c r="C149" s="168">
        <f>VLOOKUP(B149,$G$4:$H$970,2,0)</f>
        <v>356</v>
      </c>
      <c r="D149" s="169">
        <f>VLOOKUP(C149,O:Q,3,0)</f>
        <v>1074.23356210948</v>
      </c>
      <c r="E149" s="178"/>
      <c r="G149" s="170">
        <v>0.104</v>
      </c>
      <c r="H149">
        <v>897</v>
      </c>
      <c r="J149" s="180"/>
      <c r="O149" s="4">
        <v>822</v>
      </c>
      <c r="P149" s="103">
        <f t="shared" si="5"/>
        <v>457.681828323395</v>
      </c>
      <c r="Q149" s="182">
        <f t="shared" si="4"/>
        <v>4943.68452685608</v>
      </c>
    </row>
    <row r="150" ht="16.5" spans="1:17">
      <c r="A150" s="143" t="s">
        <v>1031</v>
      </c>
      <c r="B150" s="177">
        <f>VLOOKUP(A:A,'10月5日最新排行'!D:G,4,0)</f>
        <v>0.66</v>
      </c>
      <c r="C150" s="168">
        <f>VLOOKUP(B150,$G$4:$H$970,2,0)</f>
        <v>341</v>
      </c>
      <c r="D150" s="169">
        <f>VLOOKUP(C150,O:Q,3,0)</f>
        <v>1016.69738421545</v>
      </c>
      <c r="E150" s="178"/>
      <c r="G150" s="170">
        <v>0.112</v>
      </c>
      <c r="H150">
        <v>889</v>
      </c>
      <c r="J150" s="180"/>
      <c r="O150" s="4">
        <v>821</v>
      </c>
      <c r="P150" s="103">
        <f t="shared" si="5"/>
        <v>456.071433564339</v>
      </c>
      <c r="Q150" s="182">
        <f t="shared" si="4"/>
        <v>4927.69714531169</v>
      </c>
    </row>
    <row r="151" ht="16.5" spans="1:17">
      <c r="A151" s="143" t="s">
        <v>1087</v>
      </c>
      <c r="B151" s="177">
        <f>VLOOKUP(A:A,'10月5日最新排行'!D:G,4,0)</f>
        <v>0.66</v>
      </c>
      <c r="C151" s="168">
        <f>VLOOKUP(B151,$G$4:$H$970,2,0)</f>
        <v>341</v>
      </c>
      <c r="D151" s="169">
        <f>VLOOKUP(C151,O:Q,3,0)</f>
        <v>1016.69738421545</v>
      </c>
      <c r="E151" s="178"/>
      <c r="G151" s="170">
        <v>0.177</v>
      </c>
      <c r="H151">
        <v>824</v>
      </c>
      <c r="J151" s="180"/>
      <c r="O151" s="4">
        <v>820</v>
      </c>
      <c r="P151" s="103">
        <f t="shared" si="5"/>
        <v>454.468049776407</v>
      </c>
      <c r="Q151" s="182">
        <f t="shared" si="4"/>
        <v>4911.77936599975</v>
      </c>
    </row>
    <row r="152" ht="16.5" spans="1:17">
      <c r="A152" s="143" t="s">
        <v>1101</v>
      </c>
      <c r="B152" s="177">
        <f>VLOOKUP(A:A,'10月5日最新排行'!D:G,4,0)</f>
        <v>0.67</v>
      </c>
      <c r="C152" s="168">
        <f>VLOOKUP(B152,$G$4:$H$970,2,0)</f>
        <v>331</v>
      </c>
      <c r="D152" s="169">
        <f>VLOOKUP(C152,O:Q,3,0)</f>
        <v>979.90949325569</v>
      </c>
      <c r="E152" s="178"/>
      <c r="G152" s="170">
        <v>0.19</v>
      </c>
      <c r="H152">
        <v>811</v>
      </c>
      <c r="J152" s="180"/>
      <c r="O152" s="4">
        <v>819</v>
      </c>
      <c r="P152" s="103">
        <f t="shared" si="5"/>
        <v>452.87161136541</v>
      </c>
      <c r="Q152" s="182">
        <f t="shared" si="4"/>
        <v>4895.93053772631</v>
      </c>
    </row>
    <row r="153" ht="16.5" spans="1:17">
      <c r="A153" s="143" t="s">
        <v>1048</v>
      </c>
      <c r="B153" s="177">
        <f>VLOOKUP(A:A,'10月5日最新排行'!D:G,4,0)</f>
        <v>0.673</v>
      </c>
      <c r="C153" s="168">
        <f>VLOOKUP(B153,$G$4:$H$970,2,0)</f>
        <v>328</v>
      </c>
      <c r="D153" s="169">
        <f>VLOOKUP(C153,O:Q,3,0)</f>
        <v>969.115156110093</v>
      </c>
      <c r="E153" s="178"/>
      <c r="G153" s="170">
        <v>0.134</v>
      </c>
      <c r="H153">
        <v>867</v>
      </c>
      <c r="J153" s="180"/>
      <c r="O153" s="4">
        <v>818</v>
      </c>
      <c r="P153" s="103">
        <f t="shared" si="5"/>
        <v>451.282053831748</v>
      </c>
      <c r="Q153" s="182">
        <f t="shared" si="4"/>
        <v>4880.15002016408</v>
      </c>
    </row>
    <row r="154" ht="16.5" spans="1:17">
      <c r="A154" s="143" t="s">
        <v>1052</v>
      </c>
      <c r="B154" s="177">
        <f>VLOOKUP(A:A,'10月5日最新排行'!D:G,4,0)</f>
        <v>0.687</v>
      </c>
      <c r="C154" s="168">
        <f>VLOOKUP(B154,$G$4:$H$970,2,0)</f>
        <v>314</v>
      </c>
      <c r="D154" s="169">
        <f>VLOOKUP(C154,O:Q,3,0)</f>
        <v>920.202838554532</v>
      </c>
      <c r="E154" s="178"/>
      <c r="G154" s="170">
        <v>0.138</v>
      </c>
      <c r="H154">
        <v>863</v>
      </c>
      <c r="J154" s="180"/>
      <c r="O154" s="4">
        <v>817</v>
      </c>
      <c r="P154" s="103">
        <f t="shared" si="5"/>
        <v>449.699313744897</v>
      </c>
      <c r="Q154" s="182">
        <f t="shared" si="4"/>
        <v>4864.43718359914</v>
      </c>
    </row>
    <row r="155" ht="16.5" spans="1:17">
      <c r="A155" s="143" t="s">
        <v>1037</v>
      </c>
      <c r="B155" s="177">
        <f>VLOOKUP(A:A,'10月5日最新排行'!D:G,4,0)</f>
        <v>0.687</v>
      </c>
      <c r="C155" s="168">
        <f>VLOOKUP(B155,$G$4:$H$970,2,0)</f>
        <v>314</v>
      </c>
      <c r="D155" s="169">
        <f>VLOOKUP(C155,O:Q,3,0)</f>
        <v>920.202838554532</v>
      </c>
      <c r="E155" s="178"/>
      <c r="G155" s="170">
        <v>0.119</v>
      </c>
      <c r="H155">
        <v>882</v>
      </c>
      <c r="J155" s="180"/>
      <c r="O155" s="4">
        <v>816</v>
      </c>
      <c r="P155" s="103">
        <f t="shared" si="5"/>
        <v>448.123328718664</v>
      </c>
      <c r="Q155" s="182">
        <f t="shared" si="4"/>
        <v>4848.79140868528</v>
      </c>
    </row>
    <row r="156" ht="16.5" spans="1:17">
      <c r="A156" s="143" t="s">
        <v>1057</v>
      </c>
      <c r="B156" s="177">
        <f>VLOOKUP(A:A,'10月5日最新排行'!D:G,4,0)</f>
        <v>0.69</v>
      </c>
      <c r="C156" s="168">
        <f>VLOOKUP(B156,$G$4:$H$970,2,0)</f>
        <v>311</v>
      </c>
      <c r="D156" s="169">
        <f>VLOOKUP(C156,O:Q,3,0)</f>
        <v>910.032346883427</v>
      </c>
      <c r="E156" s="178"/>
      <c r="G156" s="170">
        <v>0.143</v>
      </c>
      <c r="H156">
        <v>858</v>
      </c>
      <c r="J156" s="180"/>
      <c r="O156" s="4">
        <v>815</v>
      </c>
      <c r="P156" s="103">
        <f t="shared" si="5"/>
        <v>446.554037387165</v>
      </c>
      <c r="Q156" s="182">
        <f t="shared" si="4"/>
        <v>4833.21208620558</v>
      </c>
    </row>
    <row r="157" ht="16.5" spans="1:17">
      <c r="A157" s="143" t="s">
        <v>1081</v>
      </c>
      <c r="B157" s="177">
        <f>VLOOKUP(A:A,'10月5日最新排行'!D:G,4,0)</f>
        <v>0.7</v>
      </c>
      <c r="C157" s="168">
        <f>VLOOKUP(B157,$G$4:$H$970,2,0)</f>
        <v>301</v>
      </c>
      <c r="D157" s="169">
        <f>VLOOKUP(C157,O:Q,3,0)</f>
        <v>876.914762184067</v>
      </c>
      <c r="E157" s="178"/>
      <c r="G157" s="170">
        <v>0.171</v>
      </c>
      <c r="H157">
        <v>830</v>
      </c>
      <c r="J157" s="180"/>
      <c r="O157" s="4">
        <v>814</v>
      </c>
      <c r="P157" s="103">
        <f t="shared" si="5"/>
        <v>444.991379381528</v>
      </c>
      <c r="Q157" s="182">
        <f t="shared" si="4"/>
        <v>4817.69861684098</v>
      </c>
    </row>
    <row r="158" ht="16.5" spans="1:17">
      <c r="A158" s="143" t="s">
        <v>1041</v>
      </c>
      <c r="B158" s="177">
        <f>VLOOKUP(A:A,'10月5日最新排行'!D:G,4,0)</f>
        <v>0.72</v>
      </c>
      <c r="C158" s="168">
        <f>VLOOKUP(B158,$G$4:$H$970,2,0)</f>
        <v>281</v>
      </c>
      <c r="D158" s="169">
        <f>VLOOKUP(C158,O:Q,3,0)</f>
        <v>814.255916987137</v>
      </c>
      <c r="E158" s="178"/>
      <c r="G158" s="170">
        <v>0.123</v>
      </c>
      <c r="H158">
        <v>878</v>
      </c>
      <c r="J158" s="180"/>
      <c r="O158" s="4">
        <v>813</v>
      </c>
      <c r="P158" s="103">
        <f t="shared" si="5"/>
        <v>443.435295307256</v>
      </c>
      <c r="Q158" s="182">
        <f t="shared" si="4"/>
        <v>4802.25041094573</v>
      </c>
    </row>
    <row r="159" ht="16.5" spans="1:17">
      <c r="A159" s="143" t="s">
        <v>1035</v>
      </c>
      <c r="B159" s="177">
        <f>VLOOKUP(A:A,'10月5日最新排行'!D:G,4,0)</f>
        <v>0.75</v>
      </c>
      <c r="C159" s="168">
        <f>VLOOKUP(B159,$G$4:$H$970,2,0)</f>
        <v>251</v>
      </c>
      <c r="D159" s="169">
        <f>VLOOKUP(C159,O:Q,3,0)</f>
        <v>729.030624661621</v>
      </c>
      <c r="E159" s="178"/>
      <c r="G159" s="170">
        <v>0.116</v>
      </c>
      <c r="H159">
        <v>885</v>
      </c>
      <c r="J159" s="180"/>
      <c r="O159" s="4">
        <v>812</v>
      </c>
      <c r="P159" s="103">
        <f t="shared" si="5"/>
        <v>441.885726722269</v>
      </c>
      <c r="Q159" s="182">
        <f t="shared" si="4"/>
        <v>4786.86688832925</v>
      </c>
    </row>
    <row r="160" ht="16.5" spans="1:17">
      <c r="A160" s="149" t="s">
        <v>1003</v>
      </c>
      <c r="B160" s="177">
        <f>VLOOKUP(A:A,'10月5日最新排行'!D:G,4,0)</f>
        <v>0.79</v>
      </c>
      <c r="C160" s="168">
        <f>VLOOKUP(B160,$G$4:$H$970,2,0)</f>
        <v>211</v>
      </c>
      <c r="D160" s="169">
        <f>VLOOKUP(C160,O:Q,3,0)</f>
        <v>631.317220015405</v>
      </c>
      <c r="E160" s="178"/>
      <c r="G160" s="170">
        <v>0.088</v>
      </c>
      <c r="H160">
        <v>913</v>
      </c>
      <c r="J160" s="180"/>
      <c r="O160" s="4">
        <v>811</v>
      </c>
      <c r="P160" s="103">
        <f t="shared" si="5"/>
        <v>440.342616115562</v>
      </c>
      <c r="Q160" s="182">
        <f t="shared" si="4"/>
        <v>4771.54747804437</v>
      </c>
    </row>
    <row r="161" ht="16.5" spans="1:17">
      <c r="A161" s="143" t="s">
        <v>1056</v>
      </c>
      <c r="B161" s="177">
        <f>VLOOKUP(A:A,'10月5日最新排行'!D:G,4,0)</f>
        <v>0.79</v>
      </c>
      <c r="C161" s="168">
        <f>VLOOKUP(B161,$G$4:$H$970,2,0)</f>
        <v>211</v>
      </c>
      <c r="D161" s="169">
        <f>VLOOKUP(C161,O:Q,3,0)</f>
        <v>631.317220015405</v>
      </c>
      <c r="E161" s="178"/>
      <c r="G161" s="170">
        <v>0.142</v>
      </c>
      <c r="H161">
        <v>859</v>
      </c>
      <c r="J161" s="180"/>
      <c r="O161" s="4">
        <v>810</v>
      </c>
      <c r="P161" s="103">
        <f t="shared" si="5"/>
        <v>438.805906886493</v>
      </c>
      <c r="Q161" s="182">
        <f t="shared" si="4"/>
        <v>4756.29161818159</v>
      </c>
    </row>
    <row r="162" ht="16.5" spans="1:17">
      <c r="A162" s="143" t="s">
        <v>1069</v>
      </c>
      <c r="B162" s="177">
        <f>VLOOKUP(A:A,'10月5日最新排行'!D:G,4,0)</f>
        <v>0.87</v>
      </c>
      <c r="C162" s="168">
        <f>VLOOKUP(B162,$G$4:$H$970,2,0)</f>
        <v>131</v>
      </c>
      <c r="D162" s="169">
        <f>VLOOKUP(C162,O:Q,3,0)</f>
        <v>488.493698816798</v>
      </c>
      <c r="E162" s="178"/>
      <c r="G162" s="170">
        <v>0.156</v>
      </c>
      <c r="H162">
        <v>845</v>
      </c>
      <c r="J162" s="180"/>
      <c r="O162" s="4">
        <v>809</v>
      </c>
      <c r="P162" s="103">
        <f t="shared" si="5"/>
        <v>437.275543324645</v>
      </c>
      <c r="Q162" s="182">
        <f t="shared" si="4"/>
        <v>4741.09875566927</v>
      </c>
    </row>
    <row r="163" ht="16.5" spans="1:17">
      <c r="A163" s="143" t="s">
        <v>1054</v>
      </c>
      <c r="B163" s="177">
        <f>VLOOKUP(A:A,'10月5日最新排行'!D:G,4,0)</f>
        <v>0.93</v>
      </c>
      <c r="C163" s="168">
        <f>VLOOKUP(B163,$G$4:$H$970,2,0)</f>
        <v>71</v>
      </c>
      <c r="D163" s="169">
        <f>VLOOKUP(C163,O:Q,3,0)</f>
        <v>425.906316905137</v>
      </c>
      <c r="E163" s="178"/>
      <c r="G163" s="170">
        <v>0.14</v>
      </c>
      <c r="H163">
        <v>861</v>
      </c>
      <c r="J163" s="180"/>
      <c r="O163" s="4">
        <v>808</v>
      </c>
      <c r="P163" s="103">
        <f t="shared" si="5"/>
        <v>435.751470590271</v>
      </c>
      <c r="Q163" s="182">
        <f t="shared" si="4"/>
        <v>4725.96834607943</v>
      </c>
    </row>
    <row r="164" ht="16.5" spans="1:17">
      <c r="A164" s="143" t="s">
        <v>1095</v>
      </c>
      <c r="B164" s="177">
        <f>VLOOKUP(A:A,'10月5日最新排行'!D:G,4,0)</f>
        <v>1</v>
      </c>
      <c r="C164" s="168">
        <f>VLOOKUP(B164,$G$4:$H$970,2,0)</f>
        <v>1</v>
      </c>
      <c r="D164" s="169">
        <f>VLOOKUP(C164,O:Q,3,0)</f>
        <v>400</v>
      </c>
      <c r="E164" s="178"/>
      <c r="G164" s="170">
        <v>0.185</v>
      </c>
      <c r="H164">
        <v>816</v>
      </c>
      <c r="J164" s="180"/>
      <c r="O164" s="4">
        <v>807</v>
      </c>
      <c r="P164" s="103">
        <f t="shared" si="5"/>
        <v>434.233634695282</v>
      </c>
      <c r="Q164" s="182">
        <f t="shared" si="4"/>
        <v>4710.89985343905</v>
      </c>
    </row>
    <row r="165" ht="16.5" spans="1:17">
      <c r="A165" s="143" t="s">
        <v>1106</v>
      </c>
      <c r="B165" s="183"/>
      <c r="C165" s="168" t="e">
        <f t="shared" ref="C133:C196" si="6">VLOOKUP(B165,$G$4:$H$970,2,0)</f>
        <v>#N/A</v>
      </c>
      <c r="D165" s="169">
        <f>VLOOKUP(A165,'10月5日排名(经验排名0.7+录取率排名0.2+录取人数)'!D:G,4,0)</f>
        <v>392.067515683943</v>
      </c>
      <c r="E165" s="178"/>
      <c r="G165" s="170">
        <v>0.195</v>
      </c>
      <c r="H165">
        <v>806</v>
      </c>
      <c r="J165" s="180"/>
      <c r="O165" s="4">
        <v>806</v>
      </c>
      <c r="P165" s="103">
        <f t="shared" si="5"/>
        <v>432.721982484774</v>
      </c>
      <c r="Q165" s="182">
        <f t="shared" si="4"/>
        <v>4695.8927500466</v>
      </c>
    </row>
    <row r="166" ht="16.5" spans="1:17">
      <c r="A166" s="143" t="s">
        <v>1107</v>
      </c>
      <c r="B166" s="183"/>
      <c r="C166" s="168" t="e">
        <f t="shared" si="6"/>
        <v>#N/A</v>
      </c>
      <c r="D166" s="169">
        <f>VLOOKUP(A166,'10月5日排名(经验排名0.7+录取率排名0.2+录取人数)'!D:G,4,0)</f>
        <v>390.968001158253</v>
      </c>
      <c r="E166" s="178"/>
      <c r="G166" s="170">
        <v>0.196</v>
      </c>
      <c r="H166">
        <v>805</v>
      </c>
      <c r="J166" s="180"/>
      <c r="O166" s="4">
        <v>805</v>
      </c>
      <c r="P166" s="103">
        <f t="shared" si="5"/>
        <v>431.21646161906</v>
      </c>
      <c r="Q166" s="182">
        <f t="shared" si="4"/>
        <v>4680.94651629375</v>
      </c>
    </row>
    <row r="167" ht="16.5" spans="1:17">
      <c r="A167" s="143" t="s">
        <v>1108</v>
      </c>
      <c r="B167" s="183"/>
      <c r="C167" s="168" t="e">
        <f t="shared" si="6"/>
        <v>#N/A</v>
      </c>
      <c r="D167" s="169">
        <f>VLOOKUP(A167,'10月5日排名(经验排名0.7+录取率排名0.2+录取人数)'!D:G,4,0)</f>
        <v>389.873063742306</v>
      </c>
      <c r="E167" s="178"/>
      <c r="G167" s="170">
        <v>0.197</v>
      </c>
      <c r="H167">
        <v>804</v>
      </c>
      <c r="J167" s="180"/>
      <c r="O167" s="4">
        <v>804</v>
      </c>
      <c r="P167" s="103">
        <f t="shared" si="5"/>
        <v>429.717020556206</v>
      </c>
      <c r="Q167" s="182">
        <f t="shared" si="4"/>
        <v>4666.06064049196</v>
      </c>
    </row>
    <row r="168" ht="16.5" spans="1:17">
      <c r="A168" s="143" t="s">
        <v>1109</v>
      </c>
      <c r="B168" s="183"/>
      <c r="C168" s="168" t="e">
        <f t="shared" si="6"/>
        <v>#N/A</v>
      </c>
      <c r="D168" s="169">
        <f>VLOOKUP(A168,'10月5日排名(经验排名0.7+录取率排名0.2+录取人数)'!D:G,4,0)</f>
        <v>388.782665335436</v>
      </c>
      <c r="E168" s="178"/>
      <c r="G168" s="170">
        <v>0.198</v>
      </c>
      <c r="H168">
        <v>803</v>
      </c>
      <c r="J168" s="180"/>
      <c r="O168" s="4">
        <v>803</v>
      </c>
      <c r="P168" s="103">
        <f t="shared" si="5"/>
        <v>428.223608535044</v>
      </c>
      <c r="Q168" s="182">
        <f t="shared" si="4"/>
        <v>4651.23461870379</v>
      </c>
    </row>
    <row r="169" ht="16.5" spans="1:17">
      <c r="A169" s="143" t="s">
        <v>1110</v>
      </c>
      <c r="B169" s="183"/>
      <c r="C169" s="168" t="e">
        <f t="shared" si="6"/>
        <v>#N/A</v>
      </c>
      <c r="D169" s="169">
        <f>VLOOKUP(A169,'10月5日排名(经验排名0.7+录取率排名0.2+录取人数)'!D:G,4,0)</f>
        <v>387.696768414019</v>
      </c>
      <c r="E169" s="178"/>
      <c r="G169" s="170">
        <v>0.199</v>
      </c>
      <c r="H169">
        <v>802</v>
      </c>
      <c r="J169" s="180"/>
      <c r="O169" s="4">
        <v>802</v>
      </c>
      <c r="P169" s="103">
        <f t="shared" si="5"/>
        <v>426.736175558644</v>
      </c>
      <c r="Q169" s="182">
        <f t="shared" si="4"/>
        <v>4636.46795457894</v>
      </c>
    </row>
    <row r="170" ht="16.5" spans="1:17">
      <c r="A170" s="143" t="s">
        <v>1111</v>
      </c>
      <c r="B170" s="183"/>
      <c r="C170" s="168" t="e">
        <f t="shared" si="6"/>
        <v>#N/A</v>
      </c>
      <c r="D170" s="169">
        <f>VLOOKUP(A170,'10月5日排名(经验排名0.7+录取率排名0.2+录取人数)'!D:G,4,0)</f>
        <v>386.615336019275</v>
      </c>
      <c r="E170" s="178"/>
      <c r="G170" s="170">
        <v>0.2</v>
      </c>
      <c r="H170">
        <v>801</v>
      </c>
      <c r="J170" s="180"/>
      <c r="O170" s="4">
        <v>801</v>
      </c>
      <c r="P170" s="103">
        <f t="shared" si="5"/>
        <v>425.254672378248</v>
      </c>
      <c r="Q170" s="182">
        <f t="shared" si="4"/>
        <v>4621.76015919459</v>
      </c>
    </row>
    <row r="171" ht="16.5" spans="1:17">
      <c r="A171" s="143" t="s">
        <v>1112</v>
      </c>
      <c r="B171" s="183"/>
      <c r="C171" s="168" t="e">
        <f t="shared" si="6"/>
        <v>#N/A</v>
      </c>
      <c r="D171" s="169">
        <f>VLOOKUP(A171,'10月5日排名(经验排名0.7+录取率排名0.2+录取人数)'!D:G,4,0)</f>
        <v>385.538331745388</v>
      </c>
      <c r="E171" s="178"/>
      <c r="G171" s="170">
        <v>0.201</v>
      </c>
      <c r="H171">
        <v>800</v>
      </c>
      <c r="J171" s="180"/>
      <c r="O171" s="4">
        <v>800</v>
      </c>
      <c r="P171" s="103">
        <f t="shared" si="5"/>
        <v>423.779050477616</v>
      </c>
      <c r="Q171" s="182">
        <f t="shared" si="4"/>
        <v>4607.11075090014</v>
      </c>
    </row>
    <row r="172" ht="16.5" spans="1:17">
      <c r="A172" s="143" t="s">
        <v>1113</v>
      </c>
      <c r="B172" s="183"/>
      <c r="C172" s="168" t="e">
        <f t="shared" si="6"/>
        <v>#N/A</v>
      </c>
      <c r="D172" s="169">
        <f>VLOOKUP(A172,'10月5日排名(经验排名0.7+录取率排名0.2+录取人数)'!D:G,4,0)</f>
        <v>384.465719727959</v>
      </c>
      <c r="E172" s="178"/>
      <c r="G172" s="170">
        <v>0.202</v>
      </c>
      <c r="H172">
        <v>799</v>
      </c>
      <c r="J172" s="180"/>
      <c r="O172" s="4">
        <v>799</v>
      </c>
      <c r="P172" s="103">
        <f t="shared" si="5"/>
        <v>422.309262057817</v>
      </c>
      <c r="Q172" s="182">
        <f t="shared" si="4"/>
        <v>4592.51925516612</v>
      </c>
    </row>
    <row r="173" ht="16.5" spans="1:17">
      <c r="A173" s="143" t="s">
        <v>1114</v>
      </c>
      <c r="B173" s="183"/>
      <c r="C173" s="168" t="e">
        <f t="shared" si="6"/>
        <v>#N/A</v>
      </c>
      <c r="D173" s="169">
        <f>VLOOKUP(A173,'10月5日排名(经验排名0.7+录取率排名0.2+录取人数)'!D:G,4,0)</f>
        <v>383.397464632757</v>
      </c>
      <c r="E173" s="178"/>
      <c r="G173" s="170">
        <v>0.203</v>
      </c>
      <c r="H173">
        <v>798</v>
      </c>
      <c r="J173" s="180"/>
      <c r="O173" s="4">
        <v>798</v>
      </c>
      <c r="P173" s="103">
        <f t="shared" si="5"/>
        <v>420.8452600224</v>
      </c>
      <c r="Q173" s="182">
        <f t="shared" si="4"/>
        <v>4577.98520443703</v>
      </c>
    </row>
    <row r="174" ht="16.5" spans="1:17">
      <c r="A174" s="143" t="s">
        <v>214</v>
      </c>
      <c r="B174" s="183"/>
      <c r="C174" s="168" t="e">
        <f t="shared" si="6"/>
        <v>#N/A</v>
      </c>
      <c r="D174" s="169">
        <f>VLOOKUP(A174,'10月5日排名(经验排名0.7+录取率排名0.2+录取人数)'!D:G,4,0)</f>
        <v>382.333531644781</v>
      </c>
      <c r="E174" s="178"/>
      <c r="G174" s="170">
        <v>0.204</v>
      </c>
      <c r="H174">
        <v>797</v>
      </c>
      <c r="J174" s="180"/>
      <c r="O174" s="4">
        <v>797</v>
      </c>
      <c r="P174" s="103">
        <f t="shared" si="5"/>
        <v>419.386997962977</v>
      </c>
      <c r="Q174" s="182">
        <f t="shared" si="4"/>
        <v>4563.50813798821</v>
      </c>
    </row>
    <row r="175" ht="16.5" spans="1:17">
      <c r="A175" s="143" t="s">
        <v>1115</v>
      </c>
      <c r="B175" s="183"/>
      <c r="C175" s="168" t="e">
        <f t="shared" si="6"/>
        <v>#N/A</v>
      </c>
      <c r="D175" s="169">
        <f>VLOOKUP(A175,'10月5日排名(经验排名0.7+录取率排名0.2+录取人数)'!D:G,4,0)</f>
        <v>381.273886457602</v>
      </c>
      <c r="E175" s="178"/>
      <c r="G175" s="170">
        <v>0.205</v>
      </c>
      <c r="H175">
        <v>796</v>
      </c>
      <c r="J175" s="180"/>
      <c r="O175" s="4">
        <v>796</v>
      </c>
      <c r="P175" s="103">
        <f t="shared" si="5"/>
        <v>417.934430145178</v>
      </c>
      <c r="Q175" s="182">
        <f t="shared" si="4"/>
        <v>4549.08760178635</v>
      </c>
    </row>
    <row r="176" ht="16.5" spans="1:17">
      <c r="A176" s="143" t="s">
        <v>1116</v>
      </c>
      <c r="B176" s="183"/>
      <c r="C176" s="168" t="e">
        <f t="shared" si="6"/>
        <v>#N/A</v>
      </c>
      <c r="D176" s="169">
        <f>VLOOKUP(A176,'10月5日排名(经验排名0.7+录取率排名0.2+录取人数)'!D:G,4,0)</f>
        <v>380.218495262989</v>
      </c>
      <c r="E176" s="178"/>
      <c r="G176" s="170">
        <v>0.206</v>
      </c>
      <c r="H176">
        <v>795</v>
      </c>
      <c r="J176" s="180"/>
      <c r="O176" s="4">
        <v>795</v>
      </c>
      <c r="P176" s="103">
        <f t="shared" si="5"/>
        <v>416.487511494971</v>
      </c>
      <c r="Q176" s="182">
        <f t="shared" si="4"/>
        <v>4534.72314835375</v>
      </c>
    </row>
    <row r="177" ht="16.5" spans="1:17">
      <c r="A177" s="143" t="s">
        <v>1117</v>
      </c>
      <c r="B177" s="183"/>
      <c r="C177" s="168" t="e">
        <f t="shared" si="6"/>
        <v>#N/A</v>
      </c>
      <c r="D177" s="169">
        <f>VLOOKUP(A177,'10月5日排名(经验排名0.7+录取率排名0.2+录取人数)'!D:G,4,0)</f>
        <v>379.167324740811</v>
      </c>
      <c r="E177" s="178"/>
      <c r="G177" s="170">
        <v>0.207</v>
      </c>
      <c r="H177">
        <v>794</v>
      </c>
      <c r="J177" s="180"/>
      <c r="O177" s="4">
        <v>794</v>
      </c>
      <c r="P177" s="103">
        <f t="shared" si="5"/>
        <v>415.046197585341</v>
      </c>
      <c r="Q177" s="182">
        <f t="shared" si="4"/>
        <v>4520.41433663606</v>
      </c>
    </row>
    <row r="178" ht="16.5" spans="1:17">
      <c r="A178" s="143" t="s">
        <v>1118</v>
      </c>
      <c r="B178" s="183"/>
      <c r="C178" s="168" t="e">
        <f t="shared" si="6"/>
        <v>#N/A</v>
      </c>
      <c r="D178" s="169">
        <f>VLOOKUP(A178,'10月5日排名(经验排名0.7+录取率排名0.2+录取人数)'!D:G,4,0)</f>
        <v>378.12034204919</v>
      </c>
      <c r="E178" s="178"/>
      <c r="G178" s="170">
        <v>0.208</v>
      </c>
      <c r="H178">
        <v>793</v>
      </c>
      <c r="J178" s="180"/>
      <c r="O178" s="4">
        <v>793</v>
      </c>
      <c r="P178" s="103">
        <f t="shared" si="5"/>
        <v>413.61044462332</v>
      </c>
      <c r="Q178" s="182">
        <f t="shared" si="4"/>
        <v>4506.16073187347</v>
      </c>
    </row>
    <row r="179" ht="16.5" spans="1:17">
      <c r="A179" s="143" t="s">
        <v>1119</v>
      </c>
      <c r="B179" s="183"/>
      <c r="C179" s="168" t="e">
        <f t="shared" si="6"/>
        <v>#N/A</v>
      </c>
      <c r="D179" s="169">
        <f>VLOOKUP(A179,'10月5日排名(经验排名0.7+录取率排名0.2+录取人数)'!D:G,4,0)</f>
        <v>377.077514814927</v>
      </c>
      <c r="E179" s="178"/>
      <c r="G179" s="170">
        <v>0.209</v>
      </c>
      <c r="H179">
        <v>792</v>
      </c>
      <c r="J179" s="180"/>
      <c r="O179" s="4">
        <v>792</v>
      </c>
      <c r="P179" s="103">
        <f t="shared" si="5"/>
        <v>412.180209437334</v>
      </c>
      <c r="Q179" s="182">
        <f t="shared" ref="Q179:Q242" si="7">P179*($N$4-$N$970)/($P$4-$P$970)+$N$970-$P$970*($N$4-$N$970)/($P$4-$P$970)</f>
        <v>4491.96190547518</v>
      </c>
    </row>
    <row r="180" ht="16.5" spans="1:17">
      <c r="A180" s="143" t="s">
        <v>1120</v>
      </c>
      <c r="B180" s="183"/>
      <c r="C180" s="168" t="e">
        <f t="shared" si="6"/>
        <v>#N/A</v>
      </c>
      <c r="D180" s="169">
        <f>VLOOKUP(A180,'10月5日排名(经验排名0.7+录取率排名0.2+录取人数)'!D:G,4,0)</f>
        <v>376.038811124152</v>
      </c>
      <c r="E180" s="178"/>
      <c r="G180" s="170">
        <v>0.21</v>
      </c>
      <c r="H180">
        <v>791</v>
      </c>
      <c r="J180" s="180"/>
      <c r="O180" s="4">
        <v>791</v>
      </c>
      <c r="P180" s="103">
        <f t="shared" si="5"/>
        <v>410.755449464896</v>
      </c>
      <c r="Q180" s="182">
        <f t="shared" si="7"/>
        <v>4477.81743489711</v>
      </c>
    </row>
    <row r="181" ht="16.5" spans="1:17">
      <c r="A181" s="143" t="s">
        <v>1121</v>
      </c>
      <c r="B181" s="183"/>
      <c r="C181" s="168" t="e">
        <f t="shared" si="6"/>
        <v>#N/A</v>
      </c>
      <c r="D181" s="169">
        <f>VLOOKUP(A181,'10月5日排名(经验排名0.7+录取率排名0.2+录取人数)'!D:G,4,0)</f>
        <v>375.004199513233</v>
      </c>
      <c r="E181" s="178"/>
      <c r="G181" s="170">
        <v>0.211</v>
      </c>
      <c r="H181">
        <v>790</v>
      </c>
      <c r="J181" s="180"/>
      <c r="O181" s="4">
        <v>790</v>
      </c>
      <c r="P181" s="103">
        <f t="shared" si="5"/>
        <v>409.336122740589</v>
      </c>
      <c r="Q181" s="182">
        <f t="shared" si="7"/>
        <v>4463.72690352271</v>
      </c>
    </row>
    <row r="182" ht="16.5" spans="1:17">
      <c r="A182" s="143" t="s">
        <v>1122</v>
      </c>
      <c r="B182" s="183"/>
      <c r="C182" s="168" t="e">
        <f t="shared" si="6"/>
        <v>#N/A</v>
      </c>
      <c r="D182" s="169">
        <f>VLOOKUP(A182,'10月5日排名(经验排名0.7+录取率排名0.2+录取人数)'!D:G,4,0)</f>
        <v>373.973648959905</v>
      </c>
      <c r="E182" s="178"/>
      <c r="G182" s="170">
        <v>0.212</v>
      </c>
      <c r="H182">
        <v>789</v>
      </c>
      <c r="J182" s="180"/>
      <c r="O182" s="4">
        <v>789</v>
      </c>
      <c r="P182" s="103">
        <f t="shared" si="5"/>
        <v>407.92218788437</v>
      </c>
      <c r="Q182" s="182">
        <f t="shared" si="7"/>
        <v>4449.68990054678</v>
      </c>
    </row>
    <row r="183" ht="16.5" spans="1:17">
      <c r="A183" s="143" t="s">
        <v>1123</v>
      </c>
      <c r="B183" s="183"/>
      <c r="C183" s="168" t="e">
        <f t="shared" si="6"/>
        <v>#N/A</v>
      </c>
      <c r="D183" s="169">
        <f>VLOOKUP(A183,'10月5日排名(经验排名0.7+录取率排名0.2+录取人数)'!D:G,4,0)</f>
        <v>372.947128874623</v>
      </c>
      <c r="E183" s="178"/>
      <c r="G183" s="170">
        <v>0.213</v>
      </c>
      <c r="H183">
        <v>788</v>
      </c>
      <c r="J183" s="180"/>
      <c r="O183" s="4">
        <v>788</v>
      </c>
      <c r="P183" s="103">
        <f t="shared" si="5"/>
        <v>406.513604090162</v>
      </c>
      <c r="Q183" s="182">
        <f t="shared" si="7"/>
        <v>4435.70602086225</v>
      </c>
    </row>
    <row r="184" ht="16.5" spans="1:17">
      <c r="A184" s="143" t="s">
        <v>1124</v>
      </c>
      <c r="B184" s="183"/>
      <c r="C184" s="168" t="e">
        <f t="shared" si="6"/>
        <v>#N/A</v>
      </c>
      <c r="D184" s="169">
        <f>VLOOKUP(A184,'10月5日排名(经验排名0.7+录取率排名0.2+录取人数)'!D:G,4,0)</f>
        <v>371.92460909214</v>
      </c>
      <c r="E184" s="178"/>
      <c r="G184" s="170">
        <v>0.214</v>
      </c>
      <c r="H184">
        <v>787</v>
      </c>
      <c r="J184" s="180"/>
      <c r="O184" s="4">
        <v>787</v>
      </c>
      <c r="P184" s="103">
        <f t="shared" si="5"/>
        <v>405.110331114729</v>
      </c>
      <c r="Q184" s="182">
        <f t="shared" si="7"/>
        <v>4421.77486494968</v>
      </c>
    </row>
    <row r="185" ht="16.5" spans="1:17">
      <c r="A185" s="143" t="s">
        <v>1125</v>
      </c>
      <c r="B185" s="183"/>
      <c r="C185" s="168" t="e">
        <f t="shared" si="6"/>
        <v>#N/A</v>
      </c>
      <c r="D185" s="169">
        <f>VLOOKUP(A185,'10月5日排名(经验排名0.7+录取率排名0.2+录取人数)'!D:G,4,0)</f>
        <v>370.906059863289</v>
      </c>
      <c r="E185" s="178"/>
      <c r="G185" s="170">
        <v>0.215</v>
      </c>
      <c r="H185">
        <v>786</v>
      </c>
      <c r="J185" s="180"/>
      <c r="O185" s="4">
        <v>786</v>
      </c>
      <c r="P185" s="103">
        <f t="shared" si="5"/>
        <v>403.71232926683</v>
      </c>
      <c r="Q185" s="182">
        <f t="shared" si="7"/>
        <v>4407.89603876969</v>
      </c>
    </row>
    <row r="186" ht="16.5" spans="1:17">
      <c r="A186" s="143" t="s">
        <v>1126</v>
      </c>
      <c r="B186" s="183"/>
      <c r="C186" s="168" t="e">
        <f t="shared" si="6"/>
        <v>#N/A</v>
      </c>
      <c r="D186" s="169">
        <f>VLOOKUP(A186,'10月5日排名(经验排名0.7+录取率排名0.2+录取人数)'!D:G,4,0)</f>
        <v>369.891451846968</v>
      </c>
      <c r="E186" s="178"/>
      <c r="G186" s="170">
        <v>0.216</v>
      </c>
      <c r="H186">
        <v>785</v>
      </c>
      <c r="J186" s="180"/>
      <c r="O186" s="4">
        <v>785</v>
      </c>
      <c r="P186" s="103">
        <f t="shared" si="5"/>
        <v>402.319559396644</v>
      </c>
      <c r="Q186" s="182">
        <f t="shared" si="7"/>
        <v>4394.06915365784</v>
      </c>
    </row>
    <row r="187" ht="16.5" spans="1:17">
      <c r="A187" s="143" t="s">
        <v>1127</v>
      </c>
      <c r="B187" s="183"/>
      <c r="C187" s="168" t="e">
        <f t="shared" si="6"/>
        <v>#N/A</v>
      </c>
      <c r="D187" s="169">
        <f>VLOOKUP(A187,'10月5日排名(经验排名0.7+录取率排名0.2+录取人数)'!D:G,4,0)</f>
        <v>368.880756102332</v>
      </c>
      <c r="E187" s="178"/>
      <c r="G187" s="170">
        <v>0.217</v>
      </c>
      <c r="H187">
        <v>784</v>
      </c>
      <c r="J187" s="180"/>
      <c r="O187" s="4">
        <v>784</v>
      </c>
      <c r="P187" s="103">
        <f t="shared" si="5"/>
        <v>400.931982885449</v>
      </c>
      <c r="Q187" s="182">
        <f t="shared" si="7"/>
        <v>4380.29382622227</v>
      </c>
    </row>
    <row r="188" ht="16.5" spans="1:17">
      <c r="A188" s="143" t="s">
        <v>1128</v>
      </c>
      <c r="B188" s="183"/>
      <c r="C188" s="168" t="e">
        <f t="shared" si="6"/>
        <v>#N/A</v>
      </c>
      <c r="D188" s="169">
        <f>VLOOKUP(A188,'10月5日排名(经验排名0.7+录取率排名0.2+录取人数)'!D:G,4,0)</f>
        <v>367.873944081167</v>
      </c>
      <c r="E188" s="178"/>
      <c r="G188" s="170">
        <v>0.218</v>
      </c>
      <c r="H188">
        <v>783</v>
      </c>
      <c r="J188" s="180"/>
      <c r="O188" s="4">
        <v>783</v>
      </c>
      <c r="P188" s="103">
        <f t="shared" si="5"/>
        <v>399.549561635556</v>
      </c>
      <c r="Q188" s="182">
        <f t="shared" si="7"/>
        <v>4366.56967824376</v>
      </c>
    </row>
    <row r="189" ht="16.5" spans="1:17">
      <c r="A189" s="143" t="s">
        <v>1129</v>
      </c>
      <c r="B189" s="183"/>
      <c r="C189" s="168" t="e">
        <f t="shared" si="6"/>
        <v>#N/A</v>
      </c>
      <c r="D189" s="169">
        <f>VLOOKUP(A189,'10月5日排名(经验排名0.7+录取率排名0.2+录取人数)'!D:G,4,0)</f>
        <v>366.870987620456</v>
      </c>
      <c r="E189" s="178"/>
      <c r="G189" s="170">
        <v>0.219</v>
      </c>
      <c r="H189">
        <v>782</v>
      </c>
      <c r="J189" s="180"/>
      <c r="O189" s="4">
        <v>782</v>
      </c>
      <c r="P189" s="103">
        <f t="shared" si="5"/>
        <v>398.172258060492</v>
      </c>
      <c r="Q189" s="182">
        <f t="shared" si="7"/>
        <v>4352.8963365782</v>
      </c>
    </row>
    <row r="190" ht="16.5" spans="1:17">
      <c r="A190" s="143" t="s">
        <v>1130</v>
      </c>
      <c r="B190" s="183"/>
      <c r="C190" s="168" t="e">
        <f t="shared" si="6"/>
        <v>#N/A</v>
      </c>
      <c r="D190" s="169">
        <f>VLOOKUP(A190,'10月5日排名(经验排名0.7+录取率排名0.2+录取人数)'!D:G,4,0)</f>
        <v>365.871858935123</v>
      </c>
      <c r="E190" s="178"/>
      <c r="G190" s="170">
        <v>0.22</v>
      </c>
      <c r="H190">
        <v>781</v>
      </c>
      <c r="J190" s="180"/>
      <c r="O190" s="4">
        <v>781</v>
      </c>
      <c r="P190" s="103">
        <f t="shared" si="5"/>
        <v>396.800035075413</v>
      </c>
      <c r="Q190" s="182">
        <f t="shared" si="7"/>
        <v>4339.27343306149</v>
      </c>
    </row>
    <row r="191" ht="16.5" spans="1:17">
      <c r="A191" s="143" t="s">
        <v>1131</v>
      </c>
      <c r="B191" s="183"/>
      <c r="C191" s="168" t="e">
        <f t="shared" si="6"/>
        <v>#N/A</v>
      </c>
      <c r="D191" s="169">
        <f>VLOOKUP(A191,'10月5日排名(经验排名0.7+录取率排名0.2+录取人数)'!D:G,4,0)</f>
        <v>364.876530610956</v>
      </c>
      <c r="E191" s="178"/>
      <c r="G191" s="170">
        <v>0.221</v>
      </c>
      <c r="H191">
        <v>780</v>
      </c>
      <c r="J191" s="180"/>
      <c r="O191" s="4">
        <v>780</v>
      </c>
      <c r="P191" s="103">
        <f t="shared" si="5"/>
        <v>395.432856087756</v>
      </c>
      <c r="Q191" s="182">
        <f t="shared" si="7"/>
        <v>4325.70060441669</v>
      </c>
    </row>
    <row r="192" ht="16.5" spans="1:17">
      <c r="A192" s="143" t="s">
        <v>1132</v>
      </c>
      <c r="B192" s="183"/>
      <c r="C192" s="168" t="e">
        <f t="shared" si="6"/>
        <v>#N/A</v>
      </c>
      <c r="D192" s="169">
        <f>VLOOKUP(A192,'10月5日排名(经验排名0.7+录取率排名0.2+录取人数)'!D:G,4,0)</f>
        <v>363.884975597696</v>
      </c>
      <c r="E192" s="178"/>
      <c r="G192" s="170">
        <v>0.222</v>
      </c>
      <c r="H192">
        <v>779</v>
      </c>
      <c r="J192" s="180"/>
      <c r="O192" s="4">
        <v>779</v>
      </c>
      <c r="P192" s="103">
        <f t="shared" si="5"/>
        <v>394.070684988104</v>
      </c>
      <c r="Q192" s="182">
        <f t="shared" si="7"/>
        <v>4312.17749216337</v>
      </c>
    </row>
    <row r="193" ht="16.5" spans="1:17">
      <c r="A193" s="143" t="s">
        <v>1133</v>
      </c>
      <c r="B193" s="183"/>
      <c r="C193" s="168" t="e">
        <f t="shared" si="6"/>
        <v>#N/A</v>
      </c>
      <c r="D193" s="169">
        <f>VLOOKUP(A193,'10月5日排名(经验排名0.7+录取率排名0.2+录取人数)'!D:G,4,0)</f>
        <v>362.897167202297</v>
      </c>
      <c r="E193" s="178"/>
      <c r="G193" s="170">
        <v>0.223</v>
      </c>
      <c r="H193">
        <v>778</v>
      </c>
      <c r="J193" s="180"/>
      <c r="O193" s="4">
        <v>778</v>
      </c>
      <c r="P193" s="103">
        <f t="shared" si="5"/>
        <v>392.713486141282</v>
      </c>
      <c r="Q193" s="182">
        <f t="shared" si="7"/>
        <v>4298.70374252916</v>
      </c>
    </row>
    <row r="194" ht="16.5" spans="1:17">
      <c r="A194" s="143" t="s">
        <v>1134</v>
      </c>
      <c r="B194" s="183"/>
      <c r="C194" s="168" t="e">
        <f t="shared" si="6"/>
        <v>#N/A</v>
      </c>
      <c r="D194" s="169">
        <f>VLOOKUP(A194,'10月5日排名(经验排名0.7+录取率排名0.2+录取人数)'!D:G,4,0)</f>
        <v>361.913079082338</v>
      </c>
      <c r="E194" s="178"/>
      <c r="G194" s="170">
        <v>0.224</v>
      </c>
      <c r="H194">
        <v>777</v>
      </c>
      <c r="J194" s="180"/>
      <c r="O194" s="4">
        <v>777</v>
      </c>
      <c r="P194" s="103">
        <f t="shared" si="5"/>
        <v>391.361224377648</v>
      </c>
      <c r="Q194" s="182">
        <f t="shared" si="7"/>
        <v>4285.27900636338</v>
      </c>
    </row>
    <row r="195" ht="16.5" spans="1:17">
      <c r="A195" s="143" t="s">
        <v>1135</v>
      </c>
      <c r="B195" s="183"/>
      <c r="C195" s="168" t="e">
        <f t="shared" si="6"/>
        <v>#N/A</v>
      </c>
      <c r="D195" s="169">
        <f>VLOOKUP(A195,'10月5日排名(经验排名0.7+录取率排名0.2+录取人数)'!D:G,4,0)</f>
        <v>360.932685239597</v>
      </c>
      <c r="E195" s="178"/>
      <c r="G195" s="170">
        <v>0.225</v>
      </c>
      <c r="H195">
        <v>776</v>
      </c>
      <c r="J195" s="180"/>
      <c r="O195" s="4">
        <v>776</v>
      </c>
      <c r="P195" s="103">
        <f t="shared" si="5"/>
        <v>390.013864984608</v>
      </c>
      <c r="Q195" s="182">
        <f t="shared" si="7"/>
        <v>4271.90293905267</v>
      </c>
    </row>
    <row r="196" ht="16.5" spans="1:17">
      <c r="A196" s="143" t="s">
        <v>1136</v>
      </c>
      <c r="B196" s="183"/>
      <c r="C196" s="168" t="e">
        <f t="shared" si="6"/>
        <v>#N/A</v>
      </c>
      <c r="D196" s="169">
        <f>VLOOKUP(A196,'10月5日排名(经验排名0.7+录取率排名0.2+录取人数)'!D:G,4,0)</f>
        <v>359.955960013779</v>
      </c>
      <c r="E196" s="178"/>
      <c r="G196" s="170">
        <v>0.226</v>
      </c>
      <c r="H196">
        <v>775</v>
      </c>
      <c r="J196" s="180"/>
      <c r="O196" s="4">
        <v>775</v>
      </c>
      <c r="P196" s="103">
        <f t="shared" si="5"/>
        <v>388.67137369831</v>
      </c>
      <c r="Q196" s="182">
        <f t="shared" si="7"/>
        <v>4258.57520043866</v>
      </c>
    </row>
    <row r="197" ht="16.5" spans="1:17">
      <c r="A197" s="143" t="s">
        <v>1137</v>
      </c>
      <c r="B197" s="183"/>
      <c r="C197" s="168" t="e">
        <f t="shared" ref="C197:C260" si="8">VLOOKUP(B197,$G$4:$H$970,2,0)</f>
        <v>#N/A</v>
      </c>
      <c r="D197" s="169">
        <f>VLOOKUP(A197,'10月5日排名(经验排名0.7+录取率排名0.2+录取人数)'!D:G,4,0)</f>
        <v>358.982878076382</v>
      </c>
      <c r="E197" s="178"/>
      <c r="G197" s="170">
        <v>0.227</v>
      </c>
      <c r="H197">
        <v>774</v>
      </c>
      <c r="J197" s="180"/>
      <c r="O197" s="4">
        <v>774</v>
      </c>
      <c r="P197" s="103">
        <f t="shared" ref="P197:P260" si="9">-(($U$2^2-O197^2)^(1/2))+$U$2</f>
        <v>387.333716695546</v>
      </c>
      <c r="Q197" s="182">
        <f t="shared" si="7"/>
        <v>4245.29545473751</v>
      </c>
    </row>
    <row r="198" ht="16.5" spans="1:17">
      <c r="A198" s="143" t="s">
        <v>1138</v>
      </c>
      <c r="B198" s="183"/>
      <c r="C198" s="168" t="e">
        <f t="shared" si="8"/>
        <v>#N/A</v>
      </c>
      <c r="D198" s="169">
        <f>VLOOKUP(A198,'10月5日排名(经验排名0.7+录取率排名0.2+录取人数)'!D:G,4,0)</f>
        <v>358.013414424712</v>
      </c>
      <c r="E198" s="178"/>
      <c r="G198" s="170">
        <v>0.228</v>
      </c>
      <c r="H198">
        <v>773</v>
      </c>
      <c r="J198" s="180"/>
      <c r="O198" s="4">
        <v>773</v>
      </c>
      <c r="P198" s="103">
        <f t="shared" si="9"/>
        <v>386.000860585835</v>
      </c>
      <c r="Q198" s="182">
        <f t="shared" si="7"/>
        <v>4232.06337046136</v>
      </c>
    </row>
    <row r="199" ht="16.5" spans="1:17">
      <c r="A199" s="143" t="s">
        <v>1139</v>
      </c>
      <c r="B199" s="183"/>
      <c r="C199" s="168" t="e">
        <f t="shared" si="8"/>
        <v>#N/A</v>
      </c>
      <c r="D199" s="169">
        <f>VLOOKUP(A199,'10月5日排名(经验排名0.7+录取率排名0.2+录取人数)'!D:G,4,0)</f>
        <v>357.04754437604</v>
      </c>
      <c r="E199" s="178"/>
      <c r="G199" s="170">
        <v>0.229</v>
      </c>
      <c r="H199">
        <v>772</v>
      </c>
      <c r="J199" s="180"/>
      <c r="O199" s="4">
        <v>772</v>
      </c>
      <c r="P199" s="103">
        <f t="shared" si="9"/>
        <v>384.672772403694</v>
      </c>
      <c r="Q199" s="182">
        <f t="shared" si="7"/>
        <v>4218.8786203415</v>
      </c>
    </row>
    <row r="200" ht="16.5" spans="1:17">
      <c r="A200" s="143" t="s">
        <v>1140</v>
      </c>
      <c r="B200" s="183"/>
      <c r="C200" s="168" t="e">
        <f t="shared" si="8"/>
        <v>#N/A</v>
      </c>
      <c r="D200" s="169">
        <f>VLOOKUP(A200,'10月5日排名(经验排名0.7+录取率排名0.2+录取人数)'!D:G,4,0)</f>
        <v>356.085243561882</v>
      </c>
      <c r="E200" s="178"/>
      <c r="G200" s="170">
        <v>0.23</v>
      </c>
      <c r="H200">
        <v>771</v>
      </c>
      <c r="J200" s="180"/>
      <c r="O200" s="4">
        <v>771</v>
      </c>
      <c r="P200" s="103">
        <f t="shared" si="9"/>
        <v>383.349419601077</v>
      </c>
      <c r="Q200" s="182">
        <f t="shared" si="7"/>
        <v>4205.74088125342</v>
      </c>
    </row>
    <row r="201" ht="16.5" spans="1:17">
      <c r="A201" s="143" t="s">
        <v>1141</v>
      </c>
      <c r="B201" s="183"/>
      <c r="C201" s="168" t="e">
        <f t="shared" si="8"/>
        <v>#N/A</v>
      </c>
      <c r="D201" s="169">
        <f>VLOOKUP(A201,'10月5日排名(经验排名0.7+录取率排名0.2+录取人数)'!D:G,4,0)</f>
        <v>355.126487922422</v>
      </c>
      <c r="E201" s="178"/>
      <c r="G201" s="170">
        <v>0.231</v>
      </c>
      <c r="H201">
        <v>770</v>
      </c>
      <c r="J201" s="180"/>
      <c r="O201" s="4">
        <v>770</v>
      </c>
      <c r="P201" s="103">
        <f t="shared" si="9"/>
        <v>382.030770039996</v>
      </c>
      <c r="Q201" s="182">
        <f t="shared" si="7"/>
        <v>4192.64983414352</v>
      </c>
    </row>
    <row r="202" ht="16.5" spans="1:17">
      <c r="A202" s="143" t="s">
        <v>1142</v>
      </c>
      <c r="B202" s="183"/>
      <c r="C202" s="168" t="e">
        <f t="shared" si="8"/>
        <v>#N/A</v>
      </c>
      <c r="D202" s="169">
        <f>VLOOKUP(A202,'10月5日排名(经验排名0.7+录取率排名0.2+录取人数)'!D:G,4,0)</f>
        <v>354.17125370106</v>
      </c>
      <c r="E202" s="178"/>
      <c r="G202" s="170">
        <v>0.232</v>
      </c>
      <c r="H202">
        <v>769</v>
      </c>
      <c r="J202" s="180"/>
      <c r="O202" s="4">
        <v>769</v>
      </c>
      <c r="P202" s="103">
        <f t="shared" si="9"/>
        <v>380.716791985307</v>
      </c>
      <c r="Q202" s="182">
        <f t="shared" si="7"/>
        <v>4179.60516395745</v>
      </c>
    </row>
    <row r="203" ht="16.5" spans="1:17">
      <c r="A203" s="143" t="s">
        <v>1143</v>
      </c>
      <c r="B203" s="183"/>
      <c r="C203" s="168" t="e">
        <f t="shared" si="8"/>
        <v>#N/A</v>
      </c>
      <c r="D203" s="169">
        <f>VLOOKUP(A203,'10月5日排名(经验排名0.7+录取率排名0.2+录取人数)'!D:G,4,0)</f>
        <v>353.219517439075</v>
      </c>
      <c r="E203" s="178"/>
      <c r="G203" s="170">
        <v>0.233</v>
      </c>
      <c r="H203">
        <v>768</v>
      </c>
      <c r="J203" s="180"/>
      <c r="O203" s="4">
        <v>768</v>
      </c>
      <c r="P203" s="103">
        <f t="shared" si="9"/>
        <v>379.407454097655</v>
      </c>
      <c r="Q203" s="182">
        <f t="shared" si="7"/>
        <v>4166.6065595701</v>
      </c>
    </row>
    <row r="204" ht="16.5" spans="1:17">
      <c r="A204" s="143" t="s">
        <v>1144</v>
      </c>
      <c r="B204" s="183"/>
      <c r="C204" s="168" t="e">
        <f t="shared" si="8"/>
        <v>#N/A</v>
      </c>
      <c r="D204" s="169">
        <f>VLOOKUP(A204,'10月5日排名(经验排名0.7+录取率排名0.2+录取人数)'!D:G,4,0)</f>
        <v>352.27125597042</v>
      </c>
      <c r="E204" s="178"/>
      <c r="G204" s="170">
        <v>0.234</v>
      </c>
      <c r="H204">
        <v>767</v>
      </c>
      <c r="J204" s="180"/>
      <c r="O204" s="4">
        <v>767</v>
      </c>
      <c r="P204" s="103">
        <f t="shared" si="9"/>
        <v>378.102725426582</v>
      </c>
      <c r="Q204" s="182">
        <f t="shared" si="7"/>
        <v>4153.65371371722</v>
      </c>
    </row>
    <row r="205" ht="16.5" spans="1:17">
      <c r="A205" s="143" t="s">
        <v>245</v>
      </c>
      <c r="B205" s="183"/>
      <c r="C205" s="168" t="e">
        <f t="shared" si="8"/>
        <v>#N/A</v>
      </c>
      <c r="D205" s="169">
        <f>VLOOKUP(A205,'10月5日排名(经验排名0.7+录取率排名0.2+录取人数)'!D:G,4,0)</f>
        <v>351.326446416631</v>
      </c>
      <c r="E205" s="178"/>
      <c r="G205" s="170">
        <v>0.235</v>
      </c>
      <c r="H205">
        <v>766</v>
      </c>
      <c r="J205" s="180"/>
      <c r="O205" s="4">
        <v>766</v>
      </c>
      <c r="P205" s="103">
        <f t="shared" si="9"/>
        <v>376.802575403789</v>
      </c>
      <c r="Q205" s="182">
        <f t="shared" si="7"/>
        <v>4140.74632292844</v>
      </c>
    </row>
    <row r="206" ht="16.5" spans="1:17">
      <c r="A206" s="143" t="s">
        <v>1145</v>
      </c>
      <c r="B206" s="183"/>
      <c r="C206" s="168" t="e">
        <f t="shared" si="8"/>
        <v>#N/A</v>
      </c>
      <c r="D206" s="169">
        <f>VLOOKUP(A206,'10月5日排名(经验排名0.7+录取率排名0.2+录取人数)'!D:G,4,0)</f>
        <v>350.385066181841</v>
      </c>
      <c r="E206" s="178"/>
      <c r="G206" s="170">
        <v>0.236</v>
      </c>
      <c r="H206">
        <v>765</v>
      </c>
      <c r="J206" s="180"/>
      <c r="O206" s="4">
        <v>765</v>
      </c>
      <c r="P206" s="103">
        <f t="shared" si="9"/>
        <v>375.506973836546</v>
      </c>
      <c r="Q206" s="182">
        <f t="shared" si="7"/>
        <v>4127.88408746193</v>
      </c>
    </row>
    <row r="207" ht="16.5" spans="1:17">
      <c r="A207" s="143" t="s">
        <v>1146</v>
      </c>
      <c r="B207" s="183"/>
      <c r="C207" s="168" t="e">
        <f t="shared" si="8"/>
        <v>#N/A</v>
      </c>
      <c r="D207" s="169">
        <f>VLOOKUP(A207,'10月5日排名(经验排名0.7+录取率排名0.2+录取人数)'!D:G,4,0)</f>
        <v>349.447092947918</v>
      </c>
      <c r="E207" s="178"/>
      <c r="G207" s="170">
        <v>0.237</v>
      </c>
      <c r="H207">
        <v>764</v>
      </c>
      <c r="J207" s="180"/>
      <c r="O207" s="4">
        <v>764</v>
      </c>
      <c r="P207" s="103">
        <f t="shared" si="9"/>
        <v>374.215890901249</v>
      </c>
      <c r="Q207" s="182">
        <f t="shared" si="7"/>
        <v>4115.06671124037</v>
      </c>
    </row>
    <row r="208" ht="16.5" spans="1:17">
      <c r="A208" s="143" t="s">
        <v>1147</v>
      </c>
      <c r="B208" s="183"/>
      <c r="C208" s="168" t="e">
        <f t="shared" si="8"/>
        <v>#N/A</v>
      </c>
      <c r="D208" s="169">
        <f>VLOOKUP(A208,'10月5日排名(经验排名0.7+录取率排名0.2+录取人数)'!D:G,4,0)</f>
        <v>348.512504669703</v>
      </c>
      <c r="E208" s="178"/>
      <c r="G208" s="170">
        <v>0.238</v>
      </c>
      <c r="H208">
        <v>763</v>
      </c>
      <c r="J208" s="180"/>
      <c r="O208" s="4">
        <v>763</v>
      </c>
      <c r="P208" s="103">
        <f t="shared" si="9"/>
        <v>372.929297137117</v>
      </c>
      <c r="Q208" s="182">
        <f t="shared" si="7"/>
        <v>4102.29390178843</v>
      </c>
    </row>
    <row r="209" ht="16.5" spans="1:17">
      <c r="A209" s="143" t="s">
        <v>1148</v>
      </c>
      <c r="B209" s="183"/>
      <c r="C209" s="168" t="e">
        <f t="shared" si="8"/>
        <v>#N/A</v>
      </c>
      <c r="D209" s="169">
        <f>VLOOKUP(A209,'10月5日排名(经验排名0.7+录取率排名0.2+录取人数)'!D:G,4,0)</f>
        <v>347.581279570355</v>
      </c>
      <c r="E209" s="178"/>
      <c r="G209" s="170">
        <v>0.239</v>
      </c>
      <c r="H209">
        <v>762</v>
      </c>
      <c r="J209" s="180"/>
      <c r="O209" s="4">
        <v>762</v>
      </c>
      <c r="P209" s="103">
        <f t="shared" si="9"/>
        <v>371.647163440032</v>
      </c>
      <c r="Q209" s="182">
        <f t="shared" si="7"/>
        <v>4089.56537017161</v>
      </c>
    </row>
    <row r="210" ht="16.5" spans="1:17">
      <c r="A210" s="143" t="s">
        <v>250</v>
      </c>
      <c r="B210" s="183"/>
      <c r="C210" s="168" t="e">
        <f t="shared" si="8"/>
        <v>#N/A</v>
      </c>
      <c r="D210" s="169">
        <f>VLOOKUP(A210,'10月5日排名(经验排名0.7+录取率排名0.2+录取人数)'!D:G,4,0)</f>
        <v>346.653396136796</v>
      </c>
      <c r="E210" s="178"/>
      <c r="G210" s="170">
        <v>0.24</v>
      </c>
      <c r="H210">
        <v>761</v>
      </c>
      <c r="J210" s="180"/>
      <c r="O210" s="4">
        <v>761</v>
      </c>
      <c r="P210" s="103">
        <f t="shared" si="9"/>
        <v>370.369461056509</v>
      </c>
      <c r="Q210" s="182">
        <f t="shared" si="7"/>
        <v>4076.88083093632</v>
      </c>
    </row>
    <row r="211" ht="16.5" spans="1:17">
      <c r="A211" s="143" t="s">
        <v>1149</v>
      </c>
      <c r="B211" s="183"/>
      <c r="C211" s="168" t="e">
        <f t="shared" si="8"/>
        <v>#N/A</v>
      </c>
      <c r="D211" s="169">
        <f>VLOOKUP(A211,'10月5日排名(经验排名0.7+录取率排名0.2+录取人数)'!D:G,4,0)</f>
        <v>345.728833115258</v>
      </c>
      <c r="E211" s="178"/>
      <c r="G211" s="170">
        <v>0.241</v>
      </c>
      <c r="H211">
        <v>760</v>
      </c>
      <c r="J211" s="180"/>
      <c r="O211" s="4">
        <v>760</v>
      </c>
      <c r="P211" s="103">
        <f t="shared" si="9"/>
        <v>369.0961615778</v>
      </c>
      <c r="Q211" s="182">
        <f t="shared" si="7"/>
        <v>4064.2400020514</v>
      </c>
    </row>
    <row r="212" ht="16.5" spans="1:17">
      <c r="A212" s="143" t="s">
        <v>1150</v>
      </c>
      <c r="B212" s="183"/>
      <c r="C212" s="168" t="e">
        <f t="shared" si="8"/>
        <v>#N/A</v>
      </c>
      <c r="D212" s="169">
        <f>VLOOKUP(A212,'10月5日排名(经验排名0.7+录取率排名0.2+录取人数)'!D:G,4,0)</f>
        <v>344.807569506927</v>
      </c>
      <c r="E212" s="178"/>
      <c r="G212" s="170">
        <v>0.242</v>
      </c>
      <c r="H212">
        <v>759</v>
      </c>
      <c r="J212" s="180"/>
      <c r="O212" s="4">
        <v>759</v>
      </c>
      <c r="P212" s="103">
        <f t="shared" si="9"/>
        <v>367.827236934121</v>
      </c>
      <c r="Q212" s="182">
        <f t="shared" si="7"/>
        <v>4051.64260485081</v>
      </c>
    </row>
    <row r="213" ht="16.5" spans="1:17">
      <c r="A213" s="143" t="s">
        <v>1151</v>
      </c>
      <c r="B213" s="183"/>
      <c r="C213" s="168" t="e">
        <f t="shared" si="8"/>
        <v>#N/A</v>
      </c>
      <c r="D213" s="169">
        <f>VLOOKUP(A213,'10月5日排名(经验排名0.7+录取率排名0.2+录取人数)'!D:G,4,0)</f>
        <v>343.889584563677</v>
      </c>
      <c r="E213" s="178"/>
      <c r="G213" s="170">
        <v>0.243</v>
      </c>
      <c r="H213">
        <v>758</v>
      </c>
      <c r="J213" s="180"/>
      <c r="O213" s="4">
        <v>758</v>
      </c>
      <c r="P213" s="103">
        <f t="shared" si="9"/>
        <v>366.562659389008</v>
      </c>
      <c r="Q213" s="182">
        <f t="shared" si="7"/>
        <v>4039.08836397758</v>
      </c>
    </row>
    <row r="214" ht="16.5" spans="1:17">
      <c r="A214" s="143" t="s">
        <v>1152</v>
      </c>
      <c r="B214" s="183"/>
      <c r="C214" s="168" t="e">
        <f t="shared" si="8"/>
        <v>#N/A</v>
      </c>
      <c r="D214" s="169">
        <f>VLOOKUP(A214,'10月5日排名(经验排名0.7+录取率排名0.2+录取人数)'!D:G,4,0)</f>
        <v>342.974857783903</v>
      </c>
      <c r="E214" s="178"/>
      <c r="G214" s="170">
        <v>0.244</v>
      </c>
      <c r="H214">
        <v>757</v>
      </c>
      <c r="J214" s="180"/>
      <c r="O214" s="4">
        <v>757</v>
      </c>
      <c r="P214" s="103">
        <f t="shared" si="9"/>
        <v>365.302401533794</v>
      </c>
      <c r="Q214" s="182">
        <f t="shared" si="7"/>
        <v>4026.57700732895</v>
      </c>
    </row>
    <row r="215" ht="16.5" spans="1:17">
      <c r="A215" s="143" t="s">
        <v>1153</v>
      </c>
      <c r="B215" s="183"/>
      <c r="C215" s="168" t="e">
        <f t="shared" si="8"/>
        <v>#N/A</v>
      </c>
      <c r="D215" s="169">
        <f>VLOOKUP(A215,'10月5日排名(经验排名0.7+录取率排名0.2+录取人数)'!D:G,4,0)</f>
        <v>342.063368908432</v>
      </c>
      <c r="E215" s="178"/>
      <c r="G215" s="170">
        <v>0.245</v>
      </c>
      <c r="H215">
        <v>756</v>
      </c>
      <c r="J215" s="180"/>
      <c r="O215" s="4">
        <v>756</v>
      </c>
      <c r="P215" s="103">
        <f t="shared" si="9"/>
        <v>364.046436282196</v>
      </c>
      <c r="Q215" s="182">
        <f t="shared" si="7"/>
        <v>4014.10826600272</v>
      </c>
    </row>
    <row r="216" ht="16.5" spans="1:17">
      <c r="A216" s="143" t="s">
        <v>1154</v>
      </c>
      <c r="B216" s="183"/>
      <c r="C216" s="168" t="e">
        <f t="shared" si="8"/>
        <v>#N/A</v>
      </c>
      <c r="D216" s="169">
        <f>VLOOKUP(A216,'10月5日排名(经验排名0.7+录取率排名0.2+录取人数)'!D:G,4,0)</f>
        <v>341.155097916535</v>
      </c>
      <c r="E216" s="178"/>
      <c r="G216" s="170">
        <v>0.246</v>
      </c>
      <c r="H216">
        <v>755</v>
      </c>
      <c r="J216" s="180"/>
      <c r="O216" s="4">
        <v>755</v>
      </c>
      <c r="P216" s="103">
        <f t="shared" si="9"/>
        <v>362.794736865029</v>
      </c>
      <c r="Q216" s="182">
        <f t="shared" si="7"/>
        <v>4001.68187424466</v>
      </c>
    </row>
    <row r="217" ht="16.5" spans="1:17">
      <c r="A217" s="143" t="s">
        <v>1155</v>
      </c>
      <c r="B217" s="183"/>
      <c r="C217" s="168" t="e">
        <f t="shared" si="8"/>
        <v>#N/A</v>
      </c>
      <c r="D217" s="169">
        <f>VLOOKUP(A217,'10月5日排名(经验排名0.7+录取率排名0.2+录取人数)'!D:G,4,0)</f>
        <v>340.250025022012</v>
      </c>
      <c r="E217" s="178"/>
      <c r="G217" s="170">
        <v>0.247</v>
      </c>
      <c r="H217">
        <v>754</v>
      </c>
      <c r="J217" s="180"/>
      <c r="O217" s="4">
        <v>754</v>
      </c>
      <c r="P217" s="103">
        <f t="shared" si="9"/>
        <v>361.547276825019</v>
      </c>
      <c r="Q217" s="182">
        <f t="shared" si="7"/>
        <v>3989.29756939714</v>
      </c>
    </row>
    <row r="218" ht="16.5" spans="1:17">
      <c r="A218" s="143" t="s">
        <v>1156</v>
      </c>
      <c r="B218" s="183"/>
      <c r="C218" s="168" t="e">
        <f t="shared" si="8"/>
        <v>#N/A</v>
      </c>
      <c r="D218" s="169">
        <f>VLOOKUP(A218,'10月5日排名(经验排名0.7+录取率排名0.2+录取人数)'!D:G,4,0)</f>
        <v>339.348130669364</v>
      </c>
      <c r="E218" s="178"/>
      <c r="G218" s="170">
        <v>0.248</v>
      </c>
      <c r="H218">
        <v>753</v>
      </c>
      <c r="J218" s="180"/>
      <c r="O218" s="4">
        <v>753</v>
      </c>
      <c r="P218" s="103">
        <f t="shared" si="9"/>
        <v>360.304030011736</v>
      </c>
      <c r="Q218" s="182">
        <f t="shared" si="7"/>
        <v>3976.95509184868</v>
      </c>
    </row>
    <row r="219" ht="16.5" spans="1:17">
      <c r="A219" s="143" t="s">
        <v>1157</v>
      </c>
      <c r="B219" s="183"/>
      <c r="C219" s="168" t="e">
        <f t="shared" si="8"/>
        <v>#N/A</v>
      </c>
      <c r="D219" s="169">
        <f>VLOOKUP(A219,'10月5日排名(经验排名0.7+录取率排名0.2+录取人数)'!D:G,4,0)</f>
        <v>338.44939553005</v>
      </c>
      <c r="E219" s="178"/>
      <c r="G219" s="170">
        <v>0.249</v>
      </c>
      <c r="H219">
        <v>752</v>
      </c>
      <c r="J219" s="180"/>
      <c r="O219" s="4">
        <v>752</v>
      </c>
      <c r="P219" s="103">
        <f t="shared" si="9"/>
        <v>359.064970576625</v>
      </c>
      <c r="Q219" s="182">
        <f t="shared" si="7"/>
        <v>3964.65418498476</v>
      </c>
    </row>
    <row r="220" ht="16.5" spans="1:17">
      <c r="A220" s="143" t="s">
        <v>1158</v>
      </c>
      <c r="B220" s="183"/>
      <c r="C220" s="168" t="e">
        <f t="shared" si="8"/>
        <v>#N/A</v>
      </c>
      <c r="D220" s="169">
        <f>VLOOKUP(A220,'10月5日排名(经验排名0.7+录取率排名0.2+录取人数)'!D:G,4,0)</f>
        <v>337.553800498808</v>
      </c>
      <c r="E220" s="178"/>
      <c r="G220" s="170">
        <v>0.25</v>
      </c>
      <c r="H220">
        <v>751</v>
      </c>
      <c r="J220" s="180"/>
      <c r="O220" s="4">
        <v>751</v>
      </c>
      <c r="P220" s="103">
        <f t="shared" si="9"/>
        <v>357.830072968141</v>
      </c>
      <c r="Q220" s="182">
        <f t="shared" si="7"/>
        <v>3952.39459513944</v>
      </c>
    </row>
    <row r="221" ht="16.5" spans="1:17">
      <c r="A221" s="143" t="s">
        <v>1159</v>
      </c>
      <c r="B221" s="183"/>
      <c r="C221" s="168" t="e">
        <f t="shared" si="8"/>
        <v>#N/A</v>
      </c>
      <c r="D221" s="169">
        <f>VLOOKUP(A221,'10月5日排名(经验排名0.7+录取率排名0.2+录取人数)'!D:G,4,0)</f>
        <v>336.661326690074</v>
      </c>
      <c r="E221" s="178"/>
      <c r="G221" s="170">
        <v>0.251</v>
      </c>
      <c r="H221">
        <v>750</v>
      </c>
      <c r="J221" s="180"/>
      <c r="O221" s="4">
        <v>750</v>
      </c>
      <c r="P221" s="103">
        <f t="shared" si="9"/>
        <v>356.599311926993</v>
      </c>
      <c r="Q221" s="182">
        <f t="shared" si="7"/>
        <v>3940.17607154815</v>
      </c>
    </row>
    <row r="222" ht="16.5" spans="1:17">
      <c r="A222" s="143" t="s">
        <v>1160</v>
      </c>
      <c r="B222" s="183"/>
      <c r="C222" s="168" t="e">
        <f t="shared" si="8"/>
        <v>#N/A</v>
      </c>
      <c r="D222" s="169">
        <f>VLOOKUP(A222,'10月5日排名(经验排名0.7+录取率排名0.2+录取人数)'!D:G,4,0)</f>
        <v>335.771955434453</v>
      </c>
      <c r="E222" s="178"/>
      <c r="G222" s="170">
        <v>0.252</v>
      </c>
      <c r="H222">
        <v>749</v>
      </c>
      <c r="J222" s="180"/>
      <c r="O222" s="4">
        <v>749</v>
      </c>
      <c r="P222" s="103">
        <f t="shared" si="9"/>
        <v>355.372662481475</v>
      </c>
      <c r="Q222" s="182">
        <f t="shared" si="7"/>
        <v>3927.99836630139</v>
      </c>
    </row>
    <row r="223" ht="16.5" spans="1:17">
      <c r="A223" s="143" t="s">
        <v>1161</v>
      </c>
      <c r="B223" s="183"/>
      <c r="C223" s="168" t="e">
        <f t="shared" si="8"/>
        <v>#N/A</v>
      </c>
      <c r="D223" s="169">
        <f>VLOOKUP(A223,'10月5日排名(经验排名0.7+录取率排名0.2+录取人数)'!D:G,4,0)</f>
        <v>334.885668275278</v>
      </c>
      <c r="E223" s="178"/>
      <c r="G223" s="170">
        <v>0.253</v>
      </c>
      <c r="H223">
        <v>748</v>
      </c>
      <c r="J223" s="180"/>
      <c r="O223" s="4">
        <v>748</v>
      </c>
      <c r="P223" s="103">
        <f t="shared" si="9"/>
        <v>354.150099942898</v>
      </c>
      <c r="Q223" s="182">
        <f t="shared" si="7"/>
        <v>3915.86123429932</v>
      </c>
    </row>
    <row r="224" ht="16.5" spans="1:17">
      <c r="A224" s="143" t="s">
        <v>1162</v>
      </c>
      <c r="B224" s="183"/>
      <c r="C224" s="168" t="e">
        <f t="shared" si="8"/>
        <v>#N/A</v>
      </c>
      <c r="D224" s="169">
        <f>VLOOKUP(A224,'10月5日排名(经验排名0.7+录取率排名0.2+录取人数)'!D:G,4,0)</f>
        <v>334.002446965235</v>
      </c>
      <c r="E224" s="178"/>
      <c r="G224" s="170">
        <v>0.254</v>
      </c>
      <c r="H224">
        <v>747</v>
      </c>
      <c r="J224" s="180"/>
      <c r="O224" s="4">
        <v>747</v>
      </c>
      <c r="P224" s="103">
        <f t="shared" si="9"/>
        <v>352.931599901118</v>
      </c>
      <c r="Q224" s="182">
        <f t="shared" si="7"/>
        <v>3903.76443320739</v>
      </c>
    </row>
    <row r="225" ht="16.5" spans="1:17">
      <c r="A225" s="143" t="s">
        <v>1163</v>
      </c>
      <c r="B225" s="183"/>
      <c r="C225" s="168" t="e">
        <f t="shared" si="8"/>
        <v>#N/A</v>
      </c>
      <c r="D225" s="169">
        <f>VLOOKUP(A225,'10月5日排名(经验排名0.7+录取率排名0.2+录取人数)'!D:G,4,0)</f>
        <v>333.122273463054</v>
      </c>
      <c r="E225" s="178"/>
      <c r="G225" s="170">
        <v>0.255</v>
      </c>
      <c r="H225">
        <v>746</v>
      </c>
      <c r="J225" s="180"/>
      <c r="O225" s="4">
        <v>746</v>
      </c>
      <c r="P225" s="103">
        <f t="shared" si="9"/>
        <v>351.717138220152</v>
      </c>
      <c r="Q225" s="182">
        <f t="shared" si="7"/>
        <v>3891.70772341281</v>
      </c>
    </row>
    <row r="226" ht="16.5" spans="1:17">
      <c r="A226" s="143" t="s">
        <v>1164</v>
      </c>
      <c r="B226" s="183"/>
      <c r="C226" s="168" t="e">
        <f t="shared" si="8"/>
        <v>#N/A</v>
      </c>
      <c r="D226" s="169">
        <f>VLOOKUP(A226,'10月5日排名(经验排名0.7+录取率排名0.2+录取人数)'!D:G,4,0)</f>
        <v>332.245129930269</v>
      </c>
      <c r="E226" s="178"/>
      <c r="G226" s="170">
        <v>0.256</v>
      </c>
      <c r="H226">
        <v>745</v>
      </c>
      <c r="J226" s="180"/>
      <c r="O226" s="4">
        <v>745</v>
      </c>
      <c r="P226" s="103">
        <f t="shared" si="9"/>
        <v>350.506691033877</v>
      </c>
      <c r="Q226" s="182">
        <f t="shared" si="7"/>
        <v>3879.69086798187</v>
      </c>
    </row>
    <row r="227" ht="16.5" spans="1:17">
      <c r="A227" s="143" t="s">
        <v>1165</v>
      </c>
      <c r="B227" s="183"/>
      <c r="C227" s="168" t="e">
        <f t="shared" si="8"/>
        <v>#N/A</v>
      </c>
      <c r="D227" s="169">
        <f>VLOOKUP(A227,'10月5日排名(经验排名0.7+录取率排名0.2+录取人数)'!D:G,4,0)</f>
        <v>331.370998728048</v>
      </c>
      <c r="E227" s="178"/>
      <c r="G227" s="170">
        <v>0.257</v>
      </c>
      <c r="H227">
        <v>744</v>
      </c>
      <c r="J227" s="180"/>
      <c r="O227" s="4">
        <v>744</v>
      </c>
      <c r="P227" s="103">
        <f t="shared" si="9"/>
        <v>349.300234741829</v>
      </c>
      <c r="Q227" s="182">
        <f t="shared" si="7"/>
        <v>3867.71363261822</v>
      </c>
    </row>
    <row r="228" ht="16.5" spans="1:17">
      <c r="A228" s="143" t="s">
        <v>1166</v>
      </c>
      <c r="B228" s="183"/>
      <c r="C228" s="168" t="e">
        <f t="shared" si="8"/>
        <v>#N/A</v>
      </c>
      <c r="D228" s="169">
        <f>VLOOKUP(A228,'10月5日排名(经验排名0.7+录取率排名0.2+录取人数)'!D:G,4,0)</f>
        <v>330.499862414082</v>
      </c>
      <c r="E228" s="178"/>
      <c r="G228" s="170">
        <v>0.258</v>
      </c>
      <c r="H228">
        <v>743</v>
      </c>
      <c r="J228" s="180"/>
      <c r="O228" s="4">
        <v>743</v>
      </c>
      <c r="P228" s="103">
        <f t="shared" si="9"/>
        <v>348.097746005074</v>
      </c>
      <c r="Q228" s="182">
        <f t="shared" si="7"/>
        <v>3855.77578562187</v>
      </c>
    </row>
    <row r="229" ht="16.5" spans="1:17">
      <c r="A229" s="143" t="s">
        <v>1167</v>
      </c>
      <c r="B229" s="183"/>
      <c r="C229" s="168" t="e">
        <f t="shared" si="8"/>
        <v>#N/A</v>
      </c>
      <c r="D229" s="169">
        <f>VLOOKUP(A229,'10月5日排名(经验排名0.7+录取率排名0.2+录取人数)'!D:G,4,0)</f>
        <v>329.631703739532</v>
      </c>
      <c r="E229" s="178"/>
      <c r="G229" s="170">
        <v>0.259</v>
      </c>
      <c r="H229">
        <v>742</v>
      </c>
      <c r="J229" s="180"/>
      <c r="O229" s="4">
        <v>742</v>
      </c>
      <c r="P229" s="103">
        <f t="shared" si="9"/>
        <v>346.899201742168</v>
      </c>
      <c r="Q229" s="182">
        <f t="shared" si="7"/>
        <v>3843.87709784911</v>
      </c>
    </row>
    <row r="230" ht="16.5" spans="1:17">
      <c r="A230" s="143" t="s">
        <v>1168</v>
      </c>
      <c r="B230" s="183"/>
      <c r="C230" s="168" t="e">
        <f t="shared" si="8"/>
        <v>#N/A</v>
      </c>
      <c r="D230" s="169">
        <f>VLOOKUP(A230,'10月5日排名(经验排名0.7+录取率排名0.2+录取人数)'!D:G,4,0)</f>
        <v>328.766505646051</v>
      </c>
      <c r="E230" s="178"/>
      <c r="G230" s="170">
        <v>0.26</v>
      </c>
      <c r="H230">
        <v>741</v>
      </c>
      <c r="J230" s="180"/>
      <c r="O230" s="4">
        <v>741</v>
      </c>
      <c r="P230" s="103">
        <f t="shared" si="9"/>
        <v>345.704579125196</v>
      </c>
      <c r="Q230" s="182">
        <f t="shared" si="7"/>
        <v>3832.01734267312</v>
      </c>
    </row>
    <row r="231" ht="16.5" spans="1:17">
      <c r="A231" s="143" t="s">
        <v>1169</v>
      </c>
      <c r="B231" s="183"/>
      <c r="C231" s="168" t="e">
        <f t="shared" si="8"/>
        <v>#N/A</v>
      </c>
      <c r="D231" s="169">
        <f>VLOOKUP(A231,'10月5日排名(经验排名0.7+录取率排名0.2+录取人数)'!D:G,4,0)</f>
        <v>327.904251262851</v>
      </c>
      <c r="E231" s="178"/>
      <c r="G231" s="170">
        <v>0.261</v>
      </c>
      <c r="H231">
        <v>740</v>
      </c>
      <c r="J231" s="180"/>
      <c r="O231" s="4">
        <v>740</v>
      </c>
      <c r="P231" s="103">
        <f t="shared" si="9"/>
        <v>344.513855575885</v>
      </c>
      <c r="Q231" s="182">
        <f t="shared" si="7"/>
        <v>3820.1962959455</v>
      </c>
    </row>
    <row r="232" ht="16.5" spans="1:17">
      <c r="A232" s="143" t="s">
        <v>1170</v>
      </c>
      <c r="B232" s="183"/>
      <c r="C232" s="168" t="e">
        <f t="shared" si="8"/>
        <v>#N/A</v>
      </c>
      <c r="D232" s="169">
        <f>VLOOKUP(A232,'10月5日排名(经验排名0.7+录取率排名0.2+录取人数)'!D:G,4,0)</f>
        <v>327.044923903834</v>
      </c>
      <c r="E232" s="178"/>
      <c r="G232" s="170">
        <v>0.262</v>
      </c>
      <c r="H232">
        <v>739</v>
      </c>
      <c r="J232" s="180"/>
      <c r="O232" s="4">
        <v>739</v>
      </c>
      <c r="P232" s="103">
        <f t="shared" si="9"/>
        <v>343.327008761803</v>
      </c>
      <c r="Q232" s="182">
        <f t="shared" si="7"/>
        <v>3808.41373595841</v>
      </c>
    </row>
    <row r="233" ht="16.5" spans="1:17">
      <c r="A233" s="143" t="s">
        <v>1171</v>
      </c>
      <c r="B233" s="183"/>
      <c r="C233" s="168" t="e">
        <f t="shared" si="8"/>
        <v>#N/A</v>
      </c>
      <c r="D233" s="169">
        <f>VLOOKUP(A233,'10月5日排名(经验排名0.7+录取率排名0.2+录取人数)'!D:G,4,0)</f>
        <v>326.188507064782</v>
      </c>
      <c r="E233" s="178"/>
      <c r="G233" s="170">
        <v>0.263</v>
      </c>
      <c r="H233">
        <v>738</v>
      </c>
      <c r="J233" s="180"/>
      <c r="O233" s="4">
        <v>738</v>
      </c>
      <c r="P233" s="103">
        <f t="shared" si="9"/>
        <v>342.144016592623</v>
      </c>
      <c r="Q233" s="182">
        <f t="shared" si="7"/>
        <v>3796.66944340756</v>
      </c>
    </row>
    <row r="234" ht="16.5" spans="1:17">
      <c r="A234" s="143" t="s">
        <v>1172</v>
      </c>
      <c r="B234" s="183"/>
      <c r="C234" s="168" t="e">
        <f t="shared" si="8"/>
        <v>#N/A</v>
      </c>
      <c r="D234" s="169">
        <f>VLOOKUP(A234,'10月5日排名(经验排名0.7+录取率排名0.2+录取人数)'!D:G,4,0)</f>
        <v>325.334984420597</v>
      </c>
      <c r="E234" s="178"/>
      <c r="G234" s="170">
        <v>0.264</v>
      </c>
      <c r="H234">
        <v>737</v>
      </c>
      <c r="J234" s="180"/>
      <c r="O234" s="4">
        <v>737</v>
      </c>
      <c r="P234" s="103">
        <f t="shared" si="9"/>
        <v>340.964857216466</v>
      </c>
      <c r="Q234" s="182">
        <f t="shared" si="7"/>
        <v>3784.96320135588</v>
      </c>
    </row>
    <row r="235" ht="16.5" spans="1:17">
      <c r="A235" s="143" t="s">
        <v>1173</v>
      </c>
      <c r="B235" s="183"/>
      <c r="C235" s="168" t="e">
        <f t="shared" si="8"/>
        <v>#N/A</v>
      </c>
      <c r="D235" s="169">
        <f>VLOOKUP(A235,'10月5日排名(经验排名0.7+录取率排名0.2+录取人数)'!D:G,4,0)</f>
        <v>324.484339822596</v>
      </c>
      <c r="E235" s="178"/>
      <c r="G235" s="170">
        <v>0.265</v>
      </c>
      <c r="H235">
        <v>736</v>
      </c>
      <c r="J235" s="180"/>
      <c r="O235" s="4">
        <v>736</v>
      </c>
      <c r="P235" s="103">
        <f t="shared" si="9"/>
        <v>339.789509016311</v>
      </c>
      <c r="Q235" s="182">
        <f t="shared" si="7"/>
        <v>3773.29479519787</v>
      </c>
    </row>
    <row r="236" ht="16.5" spans="1:17">
      <c r="A236" s="143" t="s">
        <v>1174</v>
      </c>
      <c r="B236" s="183"/>
      <c r="C236" s="168" t="e">
        <f t="shared" si="8"/>
        <v>#N/A</v>
      </c>
      <c r="D236" s="169">
        <f>VLOOKUP(A236,'10月5日排名(经验排名0.7+录取率排名0.2+录取人数)'!D:G,4,0)</f>
        <v>323.636557295864</v>
      </c>
      <c r="E236" s="178"/>
      <c r="G236" s="170">
        <v>0.266</v>
      </c>
      <c r="H236">
        <v>735</v>
      </c>
      <c r="J236" s="180"/>
      <c r="O236" s="4">
        <v>735</v>
      </c>
      <c r="P236" s="103">
        <f t="shared" si="9"/>
        <v>338.61795060648</v>
      </c>
      <c r="Q236" s="182">
        <f t="shared" si="7"/>
        <v>3761.66401262473</v>
      </c>
    </row>
    <row r="237" ht="16.5" spans="1:17">
      <c r="A237" s="143" t="s">
        <v>1175</v>
      </c>
      <c r="B237" s="183"/>
      <c r="C237" s="168" t="e">
        <f t="shared" si="8"/>
        <v>#N/A</v>
      </c>
      <c r="D237" s="169">
        <f>VLOOKUP(A237,'10月5日排名(经验排名0.7+录取率排名0.2+录取人数)'!D:G,4,0)</f>
        <v>322.791621036647</v>
      </c>
      <c r="E237" s="178"/>
      <c r="G237" s="170">
        <v>0.267</v>
      </c>
      <c r="H237">
        <v>734</v>
      </c>
      <c r="J237" s="180"/>
      <c r="O237" s="4">
        <v>734</v>
      </c>
      <c r="P237" s="103">
        <f t="shared" si="9"/>
        <v>337.450160829184</v>
      </c>
      <c r="Q237" s="182">
        <f t="shared" si="7"/>
        <v>3750.07064359004</v>
      </c>
    </row>
    <row r="238" ht="16.5" spans="1:17">
      <c r="A238" s="143" t="s">
        <v>1176</v>
      </c>
      <c r="B238" s="183"/>
      <c r="C238" s="168" t="e">
        <f t="shared" si="8"/>
        <v>#N/A</v>
      </c>
      <c r="D238" s="169">
        <f>VLOOKUP(A238,'10月5日排名(经验排名0.7+录取率排名0.2+录取人数)'!D:G,4,0)</f>
        <v>321.949515409811</v>
      </c>
      <c r="E238" s="178"/>
      <c r="G238" s="170">
        <v>0.268</v>
      </c>
      <c r="H238">
        <v>733</v>
      </c>
      <c r="J238" s="180"/>
      <c r="O238" s="4">
        <v>733</v>
      </c>
      <c r="P238" s="103">
        <f t="shared" si="9"/>
        <v>336.286118751141</v>
      </c>
      <c r="Q238" s="182">
        <f t="shared" si="7"/>
        <v>3738.5144802762</v>
      </c>
    </row>
    <row r="239" ht="16.5" spans="1:17">
      <c r="A239" s="143" t="s">
        <v>1177</v>
      </c>
      <c r="B239" s="183"/>
      <c r="C239" s="168" t="e">
        <f t="shared" si="8"/>
        <v>#N/A</v>
      </c>
      <c r="D239" s="169">
        <f>VLOOKUP(A239,'10月5日排名(经验排名0.7+录取率排名0.2+录取人数)'!D:G,4,0)</f>
        <v>321.110224946334</v>
      </c>
      <c r="E239" s="178"/>
      <c r="G239" s="170">
        <v>0.269</v>
      </c>
      <c r="H239">
        <v>732</v>
      </c>
      <c r="J239" s="180"/>
      <c r="O239" s="4">
        <v>732</v>
      </c>
      <c r="P239" s="103">
        <f t="shared" si="9"/>
        <v>335.125803660254</v>
      </c>
      <c r="Q239" s="182">
        <f t="shared" si="7"/>
        <v>3726.99531706147</v>
      </c>
    </row>
    <row r="240" ht="16.5" spans="1:17">
      <c r="A240" s="143" t="s">
        <v>1178</v>
      </c>
      <c r="B240" s="183"/>
      <c r="C240" s="168" t="e">
        <f t="shared" si="8"/>
        <v>#N/A</v>
      </c>
      <c r="D240" s="169">
        <f>VLOOKUP(A240,'10月5日排名(经验排名0.7+录取率排名0.2+录取人数)'!D:G,4,0)</f>
        <v>320.273734340854</v>
      </c>
      <c r="E240" s="178"/>
      <c r="G240" s="170">
        <v>0.27</v>
      </c>
      <c r="H240">
        <v>731</v>
      </c>
      <c r="J240" s="180"/>
      <c r="O240" s="4">
        <v>731</v>
      </c>
      <c r="P240" s="103">
        <f t="shared" si="9"/>
        <v>333.969195062357</v>
      </c>
      <c r="Q240" s="182">
        <f t="shared" si="7"/>
        <v>3715.51295048761</v>
      </c>
    </row>
    <row r="241" ht="16.5" spans="1:17">
      <c r="A241" s="143" t="s">
        <v>1179</v>
      </c>
      <c r="B241" s="183"/>
      <c r="C241" s="168" t="e">
        <f t="shared" si="8"/>
        <v>#N/A</v>
      </c>
      <c r="D241" s="169">
        <f>VLOOKUP(A241,'10月5日排名(经验排名0.7+录取率排名0.2+录取人数)'!D:G,4,0)</f>
        <v>319.440028449267</v>
      </c>
      <c r="E241" s="178"/>
      <c r="G241" s="170">
        <v>0.271</v>
      </c>
      <c r="H241">
        <v>730</v>
      </c>
      <c r="J241" s="180"/>
      <c r="O241" s="4">
        <v>730</v>
      </c>
      <c r="P241" s="103">
        <f t="shared" si="9"/>
        <v>332.81627267802</v>
      </c>
      <c r="Q241" s="182">
        <f t="shared" si="7"/>
        <v>3704.06717922822</v>
      </c>
    </row>
    <row r="242" ht="16.5" spans="1:17">
      <c r="A242" s="143" t="s">
        <v>1180</v>
      </c>
      <c r="B242" s="183"/>
      <c r="C242" s="168" t="e">
        <f t="shared" si="8"/>
        <v>#N/A</v>
      </c>
      <c r="D242" s="169">
        <f>VLOOKUP(A242,'10月5日排名(经验排名0.7+录取率排名0.2+录取人数)'!D:G,4,0)</f>
        <v>318.609092286359</v>
      </c>
      <c r="E242" s="178"/>
      <c r="G242" s="170">
        <v>0.272</v>
      </c>
      <c r="H242">
        <v>729</v>
      </c>
      <c r="J242" s="180"/>
      <c r="O242" s="4">
        <v>729</v>
      </c>
      <c r="P242" s="103">
        <f t="shared" si="9"/>
        <v>331.667016439411</v>
      </c>
      <c r="Q242" s="182">
        <f t="shared" si="7"/>
        <v>3692.65780405758</v>
      </c>
    </row>
    <row r="243" ht="16.5" spans="1:17">
      <c r="A243" s="143" t="s">
        <v>1181</v>
      </c>
      <c r="B243" s="183"/>
      <c r="C243" s="168" t="e">
        <f t="shared" si="8"/>
        <v>#N/A</v>
      </c>
      <c r="D243" s="169">
        <f>VLOOKUP(A243,'10月5日排名(经验排名0.7+录取率排名0.2+录取人数)'!D:G,4,0)</f>
        <v>317.780911023497</v>
      </c>
      <c r="E243" s="178"/>
      <c r="G243" s="170">
        <v>0.273</v>
      </c>
      <c r="H243">
        <v>728</v>
      </c>
      <c r="J243" s="180"/>
      <c r="O243" s="4">
        <v>728</v>
      </c>
      <c r="P243" s="103">
        <f t="shared" si="9"/>
        <v>330.521406487225</v>
      </c>
      <c r="Q243" s="182">
        <f t="shared" ref="Q243:Q306" si="10">P243*($N$4-$N$970)/($P$4-$P$970)+$N$970-$P$970*($N$4-$N$970)/($P$4-$P$970)</f>
        <v>3681.28462782011</v>
      </c>
    </row>
    <row r="244" ht="16.5" spans="1:17">
      <c r="A244" s="143" t="s">
        <v>1182</v>
      </c>
      <c r="B244" s="183"/>
      <c r="C244" s="168" t="e">
        <f t="shared" si="8"/>
        <v>#N/A</v>
      </c>
      <c r="D244" s="169">
        <f>VLOOKUP(A244,'10月5日排名(经验排名0.7+录取率排名0.2+录取人数)'!D:G,4,0)</f>
        <v>316.955469986351</v>
      </c>
      <c r="E244" s="178"/>
      <c r="G244" s="170">
        <v>0.274</v>
      </c>
      <c r="H244">
        <v>727</v>
      </c>
      <c r="J244" s="180"/>
      <c r="O244" s="4">
        <v>727</v>
      </c>
      <c r="P244" s="103">
        <f t="shared" si="9"/>
        <v>329.379423167665</v>
      </c>
      <c r="Q244" s="182">
        <f t="shared" si="10"/>
        <v>3669.94745540045</v>
      </c>
    </row>
    <row r="245" ht="16.5" spans="1:17">
      <c r="A245" s="143" t="s">
        <v>1183</v>
      </c>
      <c r="B245" s="183"/>
      <c r="C245" s="168" t="e">
        <f t="shared" si="8"/>
        <v>#N/A</v>
      </c>
      <c r="D245" s="169">
        <f>VLOOKUP(A245,'10月5日排名(经验排名0.7+录取率排名0.2+录取人数)'!D:G,4,0)</f>
        <v>316.132754652663</v>
      </c>
      <c r="E245" s="178"/>
      <c r="G245" s="170">
        <v>0.275</v>
      </c>
      <c r="H245">
        <v>726</v>
      </c>
      <c r="J245" s="180"/>
      <c r="O245" s="4">
        <v>726</v>
      </c>
      <c r="P245" s="103">
        <f t="shared" si="9"/>
        <v>328.241047029476</v>
      </c>
      <c r="Q245" s="182">
        <f t="shared" si="10"/>
        <v>3658.646093694</v>
      </c>
    </row>
    <row r="246" ht="16.5" spans="1:17">
      <c r="A246" s="143" t="s">
        <v>1184</v>
      </c>
      <c r="B246" s="183"/>
      <c r="C246" s="168" t="e">
        <f t="shared" si="8"/>
        <v>#N/A</v>
      </c>
      <c r="D246" s="169">
        <f>VLOOKUP(A246,'10月5日排名(经验排名0.7+录取率排名0.2+录取人数)'!D:G,4,0)</f>
        <v>315.312750650064</v>
      </c>
      <c r="E246" s="178"/>
      <c r="G246" s="170">
        <v>0.276</v>
      </c>
      <c r="H246">
        <v>725</v>
      </c>
      <c r="J246" s="180"/>
      <c r="O246" s="4">
        <v>725</v>
      </c>
      <c r="P246" s="103">
        <f t="shared" si="9"/>
        <v>327.106258821045</v>
      </c>
      <c r="Q246" s="182">
        <f t="shared" si="10"/>
        <v>3647.38035157814</v>
      </c>
    </row>
    <row r="247" ht="16.5" spans="1:17">
      <c r="A247" s="143" t="s">
        <v>1185</v>
      </c>
      <c r="B247" s="183"/>
      <c r="C247" s="168" t="e">
        <f t="shared" si="8"/>
        <v>#N/A</v>
      </c>
      <c r="D247" s="169">
        <f>VLOOKUP(A247,'10月5日排名(经验排名0.7+录取率排名0.2+录取人数)'!D:G,4,0)</f>
        <v>314.495443753919</v>
      </c>
      <c r="E247" s="178"/>
      <c r="G247" s="170">
        <v>0.277</v>
      </c>
      <c r="H247">
        <v>724</v>
      </c>
      <c r="J247" s="180"/>
      <c r="O247" s="4">
        <v>724</v>
      </c>
      <c r="P247" s="103">
        <f t="shared" si="9"/>
        <v>325.975039487541</v>
      </c>
      <c r="Q247" s="182">
        <f t="shared" si="10"/>
        <v>3636.1500398838</v>
      </c>
    </row>
    <row r="248" ht="16.5" spans="1:17">
      <c r="A248" s="143" t="s">
        <v>1186</v>
      </c>
      <c r="B248" s="183"/>
      <c r="C248" s="168" t="e">
        <f t="shared" si="8"/>
        <v>#N/A</v>
      </c>
      <c r="D248" s="169">
        <f>VLOOKUP(A248,'10月5日排名(经验排名0.7+录取率排名0.2+录取人数)'!D:G,4,0)</f>
        <v>313.680819885224</v>
      </c>
      <c r="E248" s="178"/>
      <c r="G248" s="170">
        <v>0.278</v>
      </c>
      <c r="H248">
        <v>723</v>
      </c>
      <c r="J248" s="180"/>
      <c r="O248" s="4">
        <v>723</v>
      </c>
      <c r="P248" s="103">
        <f t="shared" si="9"/>
        <v>324.84737016812</v>
      </c>
      <c r="Q248" s="182">
        <f t="shared" si="10"/>
        <v>3624.95497136777</v>
      </c>
    </row>
    <row r="249" ht="16.5" spans="1:17">
      <c r="A249" s="143" t="s">
        <v>1187</v>
      </c>
      <c r="B249" s="183"/>
      <c r="C249" s="168" t="e">
        <f t="shared" si="8"/>
        <v>#N/A</v>
      </c>
      <c r="D249" s="169">
        <f>VLOOKUP(A249,'10月5日排名(经验排名0.7+录取率排名0.2+录取人数)'!D:G,4,0)</f>
        <v>312.868865108533</v>
      </c>
      <c r="E249" s="178"/>
      <c r="G249" s="170">
        <v>0.279</v>
      </c>
      <c r="H249">
        <v>722</v>
      </c>
      <c r="J249" s="180"/>
      <c r="O249" s="4">
        <v>722</v>
      </c>
      <c r="P249" s="103">
        <f t="shared" si="9"/>
        <v>323.723232193172</v>
      </c>
      <c r="Q249" s="182">
        <f t="shared" si="10"/>
        <v>3613.79496068532</v>
      </c>
    </row>
    <row r="250" ht="16.5" spans="1:17">
      <c r="A250" s="143" t="s">
        <v>1188</v>
      </c>
      <c r="B250" s="183"/>
      <c r="C250" s="168" t="e">
        <f t="shared" si="8"/>
        <v>#N/A</v>
      </c>
      <c r="D250" s="169">
        <f>VLOOKUP(A250,'10月5日排名(经验排名0.7+录取率排名0.2+录取人数)'!D:G,4,0)</f>
        <v>312.059565629926</v>
      </c>
      <c r="E250" s="178"/>
      <c r="G250" s="170">
        <v>0.28</v>
      </c>
      <c r="H250">
        <v>721</v>
      </c>
      <c r="J250" s="180"/>
      <c r="O250" s="4">
        <v>721</v>
      </c>
      <c r="P250" s="103">
        <f t="shared" si="9"/>
        <v>322.602607081624</v>
      </c>
      <c r="Q250" s="182">
        <f t="shared" si="10"/>
        <v>3602.66982436344</v>
      </c>
    </row>
    <row r="251" ht="16.5" spans="1:17">
      <c r="A251" s="143" t="s">
        <v>1189</v>
      </c>
      <c r="B251" s="183"/>
      <c r="C251" s="168" t="e">
        <f t="shared" si="8"/>
        <v>#N/A</v>
      </c>
      <c r="D251" s="169">
        <f>VLOOKUP(A251,'10月5日排名(经验排名0.7+录取率排名0.2+录取人数)'!D:G,4,0)</f>
        <v>311.252907795018</v>
      </c>
      <c r="E251" s="178"/>
      <c r="G251" s="170">
        <v>0.281</v>
      </c>
      <c r="H251">
        <v>720</v>
      </c>
      <c r="J251" s="180"/>
      <c r="O251" s="4">
        <v>720</v>
      </c>
      <c r="P251" s="103">
        <f t="shared" si="9"/>
        <v>321.485476538289</v>
      </c>
      <c r="Q251" s="182">
        <f t="shared" si="10"/>
        <v>3591.57938077453</v>
      </c>
    </row>
    <row r="252" ht="16.5" spans="1:17">
      <c r="A252" s="143" t="s">
        <v>1190</v>
      </c>
      <c r="B252" s="183"/>
      <c r="C252" s="168" t="e">
        <f t="shared" si="8"/>
        <v>#N/A</v>
      </c>
      <c r="D252" s="169">
        <f>VLOOKUP(A252,'10月5日排名(经验排名0.7+录取率排名0.2+录取人数)'!D:G,4,0)</f>
        <v>310.448878086994</v>
      </c>
      <c r="E252" s="178"/>
      <c r="G252" s="170">
        <v>0.282</v>
      </c>
      <c r="H252">
        <v>719</v>
      </c>
      <c r="J252" s="180"/>
      <c r="O252" s="4">
        <v>719</v>
      </c>
      <c r="P252" s="103">
        <f t="shared" si="9"/>
        <v>320.371822451264</v>
      </c>
      <c r="Q252" s="182">
        <f t="shared" si="10"/>
        <v>3580.52345011057</v>
      </c>
    </row>
    <row r="253" ht="16.5" spans="1:17">
      <c r="A253" s="143" t="s">
        <v>1191</v>
      </c>
      <c r="B253" s="183"/>
      <c r="C253" s="168" t="e">
        <f t="shared" si="8"/>
        <v>#N/A</v>
      </c>
      <c r="D253" s="169">
        <f>VLOOKUP(A253,'10月5日排名(经验排名0.7+录取率排名0.2+录取人数)'!D:G,4,0)</f>
        <v>309.647463124694</v>
      </c>
      <c r="E253" s="178"/>
      <c r="G253" s="170">
        <v>0.283</v>
      </c>
      <c r="H253">
        <v>718</v>
      </c>
      <c r="J253" s="180"/>
      <c r="O253" s="4">
        <v>718</v>
      </c>
      <c r="P253" s="103">
        <f t="shared" si="9"/>
        <v>319.261626889374</v>
      </c>
      <c r="Q253" s="182">
        <f t="shared" si="10"/>
        <v>3569.50185435772</v>
      </c>
    </row>
    <row r="254" ht="16.5" spans="1:17">
      <c r="A254" s="143" t="s">
        <v>1192</v>
      </c>
      <c r="B254" s="183"/>
      <c r="C254" s="168" t="e">
        <f t="shared" si="8"/>
        <v>#N/A</v>
      </c>
      <c r="D254" s="169">
        <f>VLOOKUP(A254,'10月5日排名(经验排名0.7+录取率排名0.2+录取人数)'!D:G,4,0)</f>
        <v>308.848649660716</v>
      </c>
      <c r="E254" s="178"/>
      <c r="G254" s="170">
        <v>0.284</v>
      </c>
      <c r="H254">
        <v>717</v>
      </c>
      <c r="J254" s="180"/>
      <c r="O254" s="4">
        <v>717</v>
      </c>
      <c r="P254" s="103">
        <f t="shared" si="9"/>
        <v>318.154872099667</v>
      </c>
      <c r="Q254" s="182">
        <f t="shared" si="10"/>
        <v>3558.51441727148</v>
      </c>
    </row>
    <row r="255" ht="16.5" spans="1:17">
      <c r="A255" s="143" t="s">
        <v>1193</v>
      </c>
      <c r="B255" s="183"/>
      <c r="C255" s="168" t="e">
        <f t="shared" si="8"/>
        <v>#N/A</v>
      </c>
      <c r="D255" s="169">
        <f>VLOOKUP(A255,'10月5日排名(经验排名0.7+录取率排名0.2+录取人数)'!D:G,4,0)</f>
        <v>308.05242457957</v>
      </c>
      <c r="E255" s="178"/>
      <c r="G255" s="170">
        <v>0.285</v>
      </c>
      <c r="H255">
        <v>716</v>
      </c>
      <c r="J255" s="180"/>
      <c r="O255" s="4">
        <v>716</v>
      </c>
      <c r="P255" s="103">
        <f t="shared" si="9"/>
        <v>317.051540504941</v>
      </c>
      <c r="Q255" s="182">
        <f t="shared" si="10"/>
        <v>3547.56096435215</v>
      </c>
    </row>
    <row r="256" ht="16.5" spans="1:17">
      <c r="A256" s="143" t="s">
        <v>1194</v>
      </c>
      <c r="B256" s="183"/>
      <c r="C256" s="168" t="e">
        <f t="shared" si="8"/>
        <v>#N/A</v>
      </c>
      <c r="D256" s="169">
        <f>VLOOKUP(A256,'10月5日排名(经验排名0.7+录取率排名0.2+录取人数)'!D:G,4,0)</f>
        <v>307.258774895851</v>
      </c>
      <c r="E256" s="178"/>
      <c r="G256" s="170">
        <v>0.286</v>
      </c>
      <c r="H256">
        <v>715</v>
      </c>
      <c r="J256" s="180"/>
      <c r="O256" s="4">
        <v>715</v>
      </c>
      <c r="P256" s="103">
        <f t="shared" si="9"/>
        <v>315.951614701334</v>
      </c>
      <c r="Q256" s="182">
        <f t="shared" si="10"/>
        <v>3536.64132282085</v>
      </c>
    </row>
    <row r="257" ht="16.5" spans="1:17">
      <c r="A257" s="143" t="s">
        <v>1195</v>
      </c>
      <c r="B257" s="183"/>
      <c r="C257" s="168" t="e">
        <f t="shared" si="8"/>
        <v>#N/A</v>
      </c>
      <c r="D257" s="169">
        <f>VLOOKUP(A257,'10月5日排名(经验排名0.7+录取率排名0.2+录取人数)'!D:G,4,0)</f>
        <v>306.46768775245</v>
      </c>
      <c r="E257" s="178"/>
      <c r="G257" s="170">
        <v>0.287</v>
      </c>
      <c r="H257">
        <v>714</v>
      </c>
      <c r="J257" s="180"/>
      <c r="O257" s="4">
        <v>714</v>
      </c>
      <c r="P257" s="103">
        <f t="shared" si="9"/>
        <v>314.855077455938</v>
      </c>
      <c r="Q257" s="182">
        <f t="shared" si="10"/>
        <v>3525.75532159587</v>
      </c>
    </row>
    <row r="258" ht="16.5" spans="1:17">
      <c r="A258" s="143" t="s">
        <v>1196</v>
      </c>
      <c r="B258" s="183"/>
      <c r="C258" s="168" t="e">
        <f t="shared" si="8"/>
        <v>#N/A</v>
      </c>
      <c r="D258" s="169">
        <f>VLOOKUP(A258,'10月5日排名(经验排名0.7+录取率排名0.2+录取人数)'!D:G,4,0)</f>
        <v>305.679150418801</v>
      </c>
      <c r="E258" s="178"/>
      <c r="G258" s="170">
        <v>0.288</v>
      </c>
      <c r="H258">
        <v>713</v>
      </c>
      <c r="J258" s="180"/>
      <c r="O258" s="4">
        <v>713</v>
      </c>
      <c r="P258" s="103">
        <f t="shared" si="9"/>
        <v>313.761911704469</v>
      </c>
      <c r="Q258" s="182">
        <f t="shared" si="10"/>
        <v>3514.90279126955</v>
      </c>
    </row>
    <row r="259" ht="16.5" spans="1:17">
      <c r="A259" s="143" t="s">
        <v>1197</v>
      </c>
      <c r="B259" s="183"/>
      <c r="C259" s="168" t="e">
        <f t="shared" si="8"/>
        <v>#N/A</v>
      </c>
      <c r="D259" s="169">
        <f>VLOOKUP(A259,'10月5日排名(经验排名0.7+录取率排名0.2+录取人数)'!D:G,4,0)</f>
        <v>304.893150289151</v>
      </c>
      <c r="E259" s="178"/>
      <c r="G259" s="170">
        <v>0.289</v>
      </c>
      <c r="H259">
        <v>712</v>
      </c>
      <c r="J259" s="180"/>
      <c r="O259" s="4">
        <v>712</v>
      </c>
      <c r="P259" s="103">
        <f t="shared" si="9"/>
        <v>312.672100548968</v>
      </c>
      <c r="Q259" s="182">
        <f t="shared" si="10"/>
        <v>3504.08356408544</v>
      </c>
    </row>
    <row r="260" ht="16.5" spans="1:17">
      <c r="A260" s="143" t="s">
        <v>1198</v>
      </c>
      <c r="B260" s="183"/>
      <c r="C260" s="168" t="e">
        <f t="shared" si="8"/>
        <v>#N/A</v>
      </c>
      <c r="D260" s="169">
        <f>VLOOKUP(A260,'10月5日排名(经验排名0.7+录取率排名0.2+录取人数)'!D:G,4,0)</f>
        <v>304.109674880867</v>
      </c>
      <c r="E260" s="178"/>
      <c r="G260" s="170">
        <v>0.29</v>
      </c>
      <c r="H260">
        <v>711</v>
      </c>
      <c r="J260" s="180"/>
      <c r="O260" s="4">
        <v>711</v>
      </c>
      <c r="P260" s="103">
        <f t="shared" si="9"/>
        <v>311.585627255551</v>
      </c>
      <c r="Q260" s="182">
        <f t="shared" si="10"/>
        <v>3493.29747391595</v>
      </c>
    </row>
    <row r="261" ht="16.5" spans="1:17">
      <c r="A261" s="143" t="s">
        <v>301</v>
      </c>
      <c r="B261" s="183"/>
      <c r="C261" s="168" t="e">
        <f t="shared" ref="C261:C324" si="11">VLOOKUP(B261,$G$4:$H$970,2,0)</f>
        <v>#N/A</v>
      </c>
      <c r="D261" s="169">
        <f>VLOOKUP(A261,'10月5日排名(经验排名0.7+录取率排名0.2+录取人数)'!D:G,4,0)</f>
        <v>303.328711832767</v>
      </c>
      <c r="E261" s="178"/>
      <c r="G261" s="170">
        <v>0.291</v>
      </c>
      <c r="H261">
        <v>710</v>
      </c>
      <c r="J261" s="180"/>
      <c r="O261" s="4">
        <v>710</v>
      </c>
      <c r="P261" s="103">
        <f t="shared" ref="P261:P324" si="12">-(($U$2^2-O261^2)^(1/2))+$U$2</f>
        <v>310.502475252191</v>
      </c>
      <c r="Q261" s="182">
        <f t="shared" si="10"/>
        <v>3482.54435624037</v>
      </c>
    </row>
    <row r="262" ht="16.5" spans="1:17">
      <c r="A262" s="143" t="s">
        <v>1199</v>
      </c>
      <c r="B262" s="183"/>
      <c r="C262" s="168" t="e">
        <f t="shared" si="11"/>
        <v>#N/A</v>
      </c>
      <c r="D262" s="169">
        <f>VLOOKUP(A262,'10月5日排名(经验排名0.7+录取率排名0.2+录取人数)'!D:G,4,0)</f>
        <v>302.550248903486</v>
      </c>
      <c r="E262" s="178"/>
      <c r="G262" s="170">
        <v>0.292</v>
      </c>
      <c r="H262">
        <v>709</v>
      </c>
      <c r="J262" s="180"/>
      <c r="O262" s="4">
        <v>709</v>
      </c>
      <c r="P262" s="103">
        <f t="shared" si="12"/>
        <v>309.422628126545</v>
      </c>
      <c r="Q262" s="182">
        <f t="shared" si="10"/>
        <v>3471.82404812322</v>
      </c>
    </row>
    <row r="263" ht="16.5" spans="1:17">
      <c r="A263" s="143" t="s">
        <v>1200</v>
      </c>
      <c r="B263" s="183"/>
      <c r="C263" s="168" t="e">
        <f t="shared" si="11"/>
        <v>#N/A</v>
      </c>
      <c r="D263" s="169">
        <f>VLOOKUP(A263,'10月5日排名(经验排名0.7+录取率排名0.2+录取人数)'!D:G,4,0)</f>
        <v>301.774273969865</v>
      </c>
      <c r="E263" s="178"/>
      <c r="G263" s="170">
        <v>0.293</v>
      </c>
      <c r="H263">
        <v>708</v>
      </c>
      <c r="J263" s="180"/>
      <c r="O263" s="4">
        <v>708</v>
      </c>
      <c r="P263" s="103">
        <f t="shared" si="12"/>
        <v>308.346069623812</v>
      </c>
      <c r="Q263" s="182">
        <f t="shared" si="10"/>
        <v>3461.1363881931</v>
      </c>
    </row>
    <row r="264" ht="16.5" spans="1:17">
      <c r="A264" s="143" t="s">
        <v>1201</v>
      </c>
      <c r="B264" s="183"/>
      <c r="C264" s="168" t="e">
        <f t="shared" si="11"/>
        <v>#N/A</v>
      </c>
      <c r="D264" s="169">
        <f>VLOOKUP(A264,'10月5日排名(经验排名0.7+录取率排名0.2+录取人数)'!D:G,4,0)</f>
        <v>301.000775025374</v>
      </c>
      <c r="E264" s="178"/>
      <c r="G264" s="170">
        <v>0.294</v>
      </c>
      <c r="H264">
        <v>707</v>
      </c>
      <c r="J264" s="180"/>
      <c r="O264" s="4">
        <v>707</v>
      </c>
      <c r="P264" s="103">
        <f t="shared" si="12"/>
        <v>307.272783644634</v>
      </c>
      <c r="Q264" s="182">
        <f t="shared" si="10"/>
        <v>3450.48121662173</v>
      </c>
    </row>
    <row r="265" ht="16.5" spans="1:17">
      <c r="A265" s="143" t="s">
        <v>1202</v>
      </c>
      <c r="B265" s="183"/>
      <c r="C265" s="168" t="e">
        <f t="shared" si="11"/>
        <v>#N/A</v>
      </c>
      <c r="D265" s="169">
        <f>VLOOKUP(A265,'10月5日排名(经验排名0.7+录取率排名0.2+录取人数)'!D:G,4,0)</f>
        <v>300.229740178554</v>
      </c>
      <c r="E265" s="178"/>
      <c r="G265" s="170">
        <v>0.295</v>
      </c>
      <c r="H265">
        <v>706</v>
      </c>
      <c r="J265" s="180"/>
      <c r="O265" s="4">
        <v>706</v>
      </c>
      <c r="P265" s="103">
        <f t="shared" si="12"/>
        <v>306.202754243028</v>
      </c>
      <c r="Q265" s="182">
        <f t="shared" si="10"/>
        <v>3439.85837510353</v>
      </c>
    </row>
    <row r="266" ht="16.5" spans="1:17">
      <c r="A266" s="143" t="s">
        <v>1203</v>
      </c>
      <c r="B266" s="183"/>
      <c r="C266" s="168" t="e">
        <f t="shared" si="11"/>
        <v>#N/A</v>
      </c>
      <c r="D266" s="169">
        <f>VLOOKUP(A266,'10月5日排名(经验排名0.7+录取率排名0.2+录取人数)'!D:G,4,0)</f>
        <v>299.461157651494</v>
      </c>
      <c r="E266" s="178"/>
      <c r="G266" s="170">
        <v>0.296</v>
      </c>
      <c r="H266">
        <v>705</v>
      </c>
      <c r="J266" s="180"/>
      <c r="O266" s="4">
        <v>705</v>
      </c>
      <c r="P266" s="103">
        <f t="shared" si="12"/>
        <v>305.135965624359</v>
      </c>
      <c r="Q266" s="182">
        <f t="shared" si="10"/>
        <v>3429.26770683542</v>
      </c>
    </row>
    <row r="267" ht="16.5" spans="1:17">
      <c r="A267" s="143" t="s">
        <v>1204</v>
      </c>
      <c r="B267" s="183"/>
      <c r="C267" s="168" t="e">
        <f t="shared" si="11"/>
        <v>#N/A</v>
      </c>
      <c r="D267" s="169">
        <f>VLOOKUP(A267,'10月5日排名(经验排名0.7+录取率排名0.2+录取人数)'!D:G,4,0)</f>
        <v>298.695015778328</v>
      </c>
      <c r="E267" s="178"/>
      <c r="G267" s="170">
        <v>0.297</v>
      </c>
      <c r="H267">
        <v>704</v>
      </c>
      <c r="J267" s="180"/>
      <c r="O267" s="4">
        <v>704</v>
      </c>
      <c r="P267" s="103">
        <f t="shared" si="12"/>
        <v>304.072402143341</v>
      </c>
      <c r="Q267" s="182">
        <f t="shared" si="10"/>
        <v>3418.70905649699</v>
      </c>
    </row>
    <row r="268" ht="16.5" spans="1:17">
      <c r="A268" s="143" t="s">
        <v>1205</v>
      </c>
      <c r="B268" s="183"/>
      <c r="C268" s="168" t="e">
        <f t="shared" si="11"/>
        <v>#N/A</v>
      </c>
      <c r="D268" s="169">
        <f>VLOOKUP(A268,'10月5日排名(经验排名0.7+录取率排名0.2+录取人数)'!D:G,4,0)</f>
        <v>297.931303003764</v>
      </c>
      <c r="E268" s="178"/>
      <c r="G268" s="170">
        <v>0.298</v>
      </c>
      <c r="H268">
        <v>703</v>
      </c>
      <c r="J268" s="180"/>
      <c r="O268" s="4">
        <v>703</v>
      </c>
      <c r="P268" s="103">
        <f t="shared" si="12"/>
        <v>303.01204830208</v>
      </c>
      <c r="Q268" s="182">
        <f t="shared" si="10"/>
        <v>3408.18227023109</v>
      </c>
    </row>
    <row r="269" ht="16.5" spans="1:17">
      <c r="A269" s="143" t="s">
        <v>1206</v>
      </c>
      <c r="B269" s="183"/>
      <c r="C269" s="168" t="e">
        <f t="shared" si="11"/>
        <v>#N/A</v>
      </c>
      <c r="D269" s="169">
        <f>VLOOKUP(A269,'10月5日排名(经验排名0.7+录取率排名0.2+录取人数)'!D:G,4,0)</f>
        <v>297.17000788163</v>
      </c>
      <c r="E269" s="178"/>
      <c r="G269" s="170">
        <v>0.299</v>
      </c>
      <c r="H269">
        <v>702</v>
      </c>
      <c r="J269" s="180"/>
      <c r="O269" s="4">
        <v>702</v>
      </c>
      <c r="P269" s="103">
        <f t="shared" si="12"/>
        <v>301.954888748139</v>
      </c>
      <c r="Q269" s="182">
        <f t="shared" si="10"/>
        <v>3397.68719562463</v>
      </c>
    </row>
    <row r="270" ht="16.5" spans="1:17">
      <c r="A270" s="143" t="s">
        <v>1207</v>
      </c>
      <c r="B270" s="183"/>
      <c r="C270" s="168" t="e">
        <f t="shared" si="11"/>
        <v>#N/A</v>
      </c>
      <c r="D270" s="169">
        <f>VLOOKUP(A270,'10月5日排名(经验排名0.7+录取率排名0.2+录取人数)'!D:G,4,0)</f>
        <v>296.41111907345</v>
      </c>
      <c r="E270" s="178"/>
      <c r="G270" s="170">
        <v>0.3</v>
      </c>
      <c r="H270">
        <v>701</v>
      </c>
      <c r="J270" s="180"/>
      <c r="O270" s="4">
        <v>701</v>
      </c>
      <c r="P270" s="103">
        <f t="shared" si="12"/>
        <v>300.90090827265</v>
      </c>
      <c r="Q270" s="182">
        <f t="shared" si="10"/>
        <v>3387.22368168979</v>
      </c>
    </row>
    <row r="271" ht="16.5" spans="1:17">
      <c r="A271" s="143" t="s">
        <v>1208</v>
      </c>
      <c r="B271" s="183"/>
      <c r="C271" s="168" t="e">
        <f t="shared" si="11"/>
        <v>#N/A</v>
      </c>
      <c r="D271" s="169">
        <f>VLOOKUP(A271,'10月5日排名(经验排名0.7+录取率排名0.2+录取人数)'!D:G,4,0)</f>
        <v>295.654625347043</v>
      </c>
      <c r="E271" s="178"/>
      <c r="G271" s="170">
        <v>0.301</v>
      </c>
      <c r="H271">
        <v>700</v>
      </c>
      <c r="J271" s="180"/>
      <c r="O271" s="4">
        <v>700</v>
      </c>
      <c r="P271" s="103">
        <f t="shared" si="12"/>
        <v>299.850091808445</v>
      </c>
      <c r="Q271" s="182">
        <f t="shared" si="10"/>
        <v>3376.7915788455</v>
      </c>
    </row>
    <row r="272" ht="16.5" spans="1:17">
      <c r="A272" s="143" t="s">
        <v>1209</v>
      </c>
      <c r="B272" s="183"/>
      <c r="C272" s="168" t="e">
        <f t="shared" si="11"/>
        <v>#N/A</v>
      </c>
      <c r="D272" s="169">
        <f>VLOOKUP(A272,'10月5日排名(经验排名0.7+录取率排名0.2+录取人数)'!D:G,4,0)</f>
        <v>294.900515575147</v>
      </c>
      <c r="E272" s="178"/>
      <c r="G272" s="170">
        <v>0.302</v>
      </c>
      <c r="H272">
        <v>699</v>
      </c>
      <c r="J272" s="180"/>
      <c r="O272" s="4">
        <v>699</v>
      </c>
      <c r="P272" s="103">
        <f t="shared" si="12"/>
        <v>298.802424428224</v>
      </c>
      <c r="Q272" s="182">
        <f t="shared" si="10"/>
        <v>3366.39073889926</v>
      </c>
    </row>
    <row r="273" ht="16.5" spans="1:17">
      <c r="A273" s="143" t="s">
        <v>1210</v>
      </c>
      <c r="B273" s="183"/>
      <c r="C273" s="168" t="e">
        <f t="shared" si="11"/>
        <v>#N/A</v>
      </c>
      <c r="D273" s="169">
        <f>VLOOKUP(A273,'10月5日排名(经验排名0.7+录取率排名0.2+录取人数)'!D:G,4,0)</f>
        <v>294.148778734062</v>
      </c>
      <c r="E273" s="178"/>
      <c r="G273" s="170">
        <v>0.303</v>
      </c>
      <c r="H273">
        <v>698</v>
      </c>
      <c r="J273" s="180"/>
      <c r="O273" s="4">
        <v>698</v>
      </c>
      <c r="P273" s="103">
        <f t="shared" si="12"/>
        <v>297.757891342752</v>
      </c>
      <c r="Q273" s="182">
        <f t="shared" si="10"/>
        <v>3356.02101502921</v>
      </c>
    </row>
    <row r="274" ht="16.5" spans="1:17">
      <c r="A274" s="143" t="s">
        <v>314</v>
      </c>
      <c r="B274" s="183"/>
      <c r="C274" s="168" t="e">
        <f t="shared" si="11"/>
        <v>#N/A</v>
      </c>
      <c r="D274" s="169">
        <f>VLOOKUP(A274,'10月5日排名(经验排名0.7+录取率排名0.2+录取人数)'!D:G,4,0)</f>
        <v>293.399403902318</v>
      </c>
      <c r="E274" s="178"/>
      <c r="G274" s="170">
        <v>0.304</v>
      </c>
      <c r="H274">
        <v>697</v>
      </c>
      <c r="J274" s="180"/>
      <c r="O274" s="4">
        <v>697</v>
      </c>
      <c r="P274" s="103">
        <f t="shared" si="12"/>
        <v>296.716477899091</v>
      </c>
      <c r="Q274" s="182">
        <f t="shared" si="10"/>
        <v>3345.68226176661</v>
      </c>
    </row>
    <row r="275" ht="16.5" spans="1:17">
      <c r="A275" s="143" t="s">
        <v>1211</v>
      </c>
      <c r="B275" s="183"/>
      <c r="C275" s="168" t="e">
        <f t="shared" si="11"/>
        <v>#N/A</v>
      </c>
      <c r="D275" s="169">
        <f>VLOOKUP(A275,'10月5日排名(经验排名0.7+录取率排名0.2+录取人数)'!D:G,4,0)</f>
        <v>292.652380259368</v>
      </c>
      <c r="E275" s="178"/>
      <c r="G275" s="170">
        <v>0.305</v>
      </c>
      <c r="H275">
        <v>696</v>
      </c>
      <c r="J275" s="180"/>
      <c r="O275" s="4">
        <v>696</v>
      </c>
      <c r="P275" s="103">
        <f t="shared" si="12"/>
        <v>295.678169578852</v>
      </c>
      <c r="Q275" s="182">
        <f t="shared" si="10"/>
        <v>3335.37433497847</v>
      </c>
    </row>
    <row r="276" ht="16.5" spans="1:17">
      <c r="A276" s="143" t="s">
        <v>1212</v>
      </c>
      <c r="B276" s="183"/>
      <c r="C276" s="168" t="e">
        <f t="shared" si="11"/>
        <v>#N/A</v>
      </c>
      <c r="D276" s="169">
        <f>VLOOKUP(A276,'10月5日排名(经验排名0.7+录取率排名0.2+录取人数)'!D:G,4,0)</f>
        <v>291.907697084295</v>
      </c>
      <c r="E276" s="178"/>
      <c r="G276" s="170">
        <v>0.306</v>
      </c>
      <c r="H276">
        <v>695</v>
      </c>
      <c r="J276" s="180"/>
      <c r="O276" s="4">
        <v>695</v>
      </c>
      <c r="P276" s="103">
        <f t="shared" si="12"/>
        <v>294.642951996486</v>
      </c>
      <c r="Q276" s="182">
        <f t="shared" si="10"/>
        <v>3325.09709185054</v>
      </c>
    </row>
    <row r="277" ht="16.5" spans="1:17">
      <c r="A277" s="143" t="s">
        <v>1213</v>
      </c>
      <c r="B277" s="183"/>
      <c r="C277" s="168" t="e">
        <f t="shared" si="11"/>
        <v>#N/A</v>
      </c>
      <c r="D277" s="169">
        <f>VLOOKUP(A277,'10月5日排名(经验排名0.7+录取率排名0.2+录取人数)'!D:G,4,0)</f>
        <v>291.165343754549</v>
      </c>
      <c r="E277" s="178"/>
      <c r="G277" s="170">
        <v>0.307</v>
      </c>
      <c r="H277">
        <v>694</v>
      </c>
      <c r="J277" s="180"/>
      <c r="O277" s="4">
        <v>694</v>
      </c>
      <c r="P277" s="103">
        <f t="shared" si="12"/>
        <v>293.610810897591</v>
      </c>
      <c r="Q277" s="182">
        <f t="shared" si="10"/>
        <v>3314.85039087062</v>
      </c>
    </row>
    <row r="278" ht="16.5" spans="1:17">
      <c r="A278" s="143" t="s">
        <v>1214</v>
      </c>
      <c r="B278" s="183"/>
      <c r="C278" s="168" t="e">
        <f t="shared" si="11"/>
        <v>#N/A</v>
      </c>
      <c r="D278" s="169">
        <f>VLOOKUP(A278,'10月5日排名(经验排名0.7+录取率排名0.2+录取人数)'!D:G,4,0)</f>
        <v>290.425309744701</v>
      </c>
      <c r="E278" s="178"/>
      <c r="G278" s="170">
        <v>0.308</v>
      </c>
      <c r="H278">
        <v>693</v>
      </c>
      <c r="J278" s="180"/>
      <c r="O278" s="4">
        <v>693</v>
      </c>
      <c r="P278" s="103">
        <f t="shared" si="12"/>
        <v>292.581732157261</v>
      </c>
      <c r="Q278" s="182">
        <f t="shared" si="10"/>
        <v>3304.63409181205</v>
      </c>
    </row>
    <row r="279" ht="16.5" spans="1:17">
      <c r="A279" s="143" t="s">
        <v>1215</v>
      </c>
      <c r="B279" s="183"/>
      <c r="C279" s="168" t="e">
        <f t="shared" si="11"/>
        <v>#N/A</v>
      </c>
      <c r="D279" s="169">
        <f>VLOOKUP(A279,'10月5日排名(经验排名0.7+录取率排名0.2+录取人数)'!D:G,4,0)</f>
        <v>289.687584625213</v>
      </c>
      <c r="E279" s="178"/>
      <c r="G279" s="170">
        <v>0.309</v>
      </c>
      <c r="H279">
        <v>692</v>
      </c>
      <c r="J279" s="180"/>
      <c r="O279" s="4">
        <v>692</v>
      </c>
      <c r="P279" s="103">
        <f t="shared" si="12"/>
        <v>291.555701778452</v>
      </c>
      <c r="Q279" s="182">
        <f t="shared" si="10"/>
        <v>3294.44805571753</v>
      </c>
    </row>
    <row r="280" ht="16.5" spans="1:17">
      <c r="A280" s="143" t="s">
        <v>1216</v>
      </c>
      <c r="B280" s="183"/>
      <c r="C280" s="168" t="e">
        <f t="shared" si="11"/>
        <v>#N/A</v>
      </c>
      <c r="D280" s="169">
        <f>VLOOKUP(A280,'10月5日排名(经验排名0.7+录取率排名0.2+录取人数)'!D:G,4,0)</f>
        <v>288.952158061238</v>
      </c>
      <c r="E280" s="178"/>
      <c r="G280" s="170">
        <v>0.31</v>
      </c>
      <c r="H280">
        <v>691</v>
      </c>
      <c r="J280" s="180"/>
      <c r="O280" s="4">
        <v>691</v>
      </c>
      <c r="P280" s="103">
        <f t="shared" si="12"/>
        <v>290.532705890373</v>
      </c>
      <c r="Q280" s="182">
        <f t="shared" si="10"/>
        <v>3284.2921448832</v>
      </c>
    </row>
    <row r="281" ht="16.5" spans="1:17">
      <c r="A281" s="143" t="s">
        <v>1217</v>
      </c>
      <c r="B281" s="183"/>
      <c r="C281" s="168" t="e">
        <f t="shared" si="11"/>
        <v>#N/A</v>
      </c>
      <c r="D281" s="169">
        <f>VLOOKUP(A281,'10月5日排名(经验排名0.7+录取率排名0.2+录取人数)'!D:G,4,0)</f>
        <v>288.219019811429</v>
      </c>
      <c r="E281" s="178"/>
      <c r="G281" s="170">
        <v>0.311</v>
      </c>
      <c r="H281">
        <v>690</v>
      </c>
      <c r="J281" s="180"/>
      <c r="O281" s="4">
        <v>690</v>
      </c>
      <c r="P281" s="103">
        <f t="shared" si="12"/>
        <v>289.512730746917</v>
      </c>
      <c r="Q281" s="182">
        <f t="shared" si="10"/>
        <v>3274.16622284295</v>
      </c>
    </row>
    <row r="282" ht="16.5" spans="1:17">
      <c r="A282" s="143" t="s">
        <v>1218</v>
      </c>
      <c r="B282" s="183"/>
      <c r="C282" s="168" t="e">
        <f t="shared" si="11"/>
        <v>#N/A</v>
      </c>
      <c r="D282" s="169">
        <f>VLOOKUP(A282,'10月5日排名(经验排名0.7+录取率排名0.2+录取人数)'!D:G,4,0)</f>
        <v>287.488159726774</v>
      </c>
      <c r="E282" s="178"/>
      <c r="G282" s="170">
        <v>0.312</v>
      </c>
      <c r="H282">
        <v>689</v>
      </c>
      <c r="J282" s="180"/>
      <c r="O282" s="4">
        <v>689</v>
      </c>
      <c r="P282" s="103">
        <f t="shared" si="12"/>
        <v>288.495762725095</v>
      </c>
      <c r="Q282" s="182">
        <f t="shared" si="10"/>
        <v>3264.07015435299</v>
      </c>
    </row>
    <row r="283" ht="16.5" spans="1:17">
      <c r="A283" s="143" t="s">
        <v>1219</v>
      </c>
      <c r="B283" s="183"/>
      <c r="C283" s="168" t="e">
        <f t="shared" si="11"/>
        <v>#N/A</v>
      </c>
      <c r="D283" s="169">
        <f>VLOOKUP(A283,'10月5日排名(经验排名0.7+录取率排名0.2+录取人数)'!D:G,4,0)</f>
        <v>286.759567749448</v>
      </c>
      <c r="E283" s="178"/>
      <c r="G283" s="170">
        <v>0.313</v>
      </c>
      <c r="H283">
        <v>688</v>
      </c>
      <c r="J283" s="180"/>
      <c r="O283" s="4">
        <v>688</v>
      </c>
      <c r="P283" s="103">
        <f t="shared" si="12"/>
        <v>287.481788323521</v>
      </c>
      <c r="Q283" s="182">
        <f t="shared" si="10"/>
        <v>3254.00380537672</v>
      </c>
    </row>
    <row r="284" ht="16.5" spans="1:17">
      <c r="A284" s="143" t="s">
        <v>1220</v>
      </c>
      <c r="B284" s="183"/>
      <c r="C284" s="168" t="e">
        <f t="shared" si="11"/>
        <v>#N/A</v>
      </c>
      <c r="D284" s="169">
        <f>VLOOKUP(A284,'10月5日排名(经验排名0.7+录取率排名0.2+录取人数)'!D:G,4,0)</f>
        <v>286.033233911684</v>
      </c>
      <c r="E284" s="178"/>
      <c r="G284" s="170">
        <v>0.314</v>
      </c>
      <c r="H284">
        <v>687</v>
      </c>
      <c r="J284" s="180"/>
      <c r="O284" s="4">
        <v>687</v>
      </c>
      <c r="P284" s="103">
        <f t="shared" si="12"/>
        <v>286.470794160897</v>
      </c>
      <c r="Q284" s="182">
        <f t="shared" si="10"/>
        <v>3243.96704306976</v>
      </c>
    </row>
    <row r="285" ht="16.5" spans="1:17">
      <c r="A285" s="143" t="s">
        <v>1221</v>
      </c>
      <c r="B285" s="183"/>
      <c r="C285" s="168" t="e">
        <f t="shared" si="11"/>
        <v>#N/A</v>
      </c>
      <c r="D285" s="169">
        <f>VLOOKUP(A285,'10月5日排名(经验排名0.7+录取率排名0.2+录取人数)'!D:G,4,0)</f>
        <v>285.30914833466</v>
      </c>
      <c r="E285" s="178"/>
      <c r="G285" s="170">
        <v>0.315</v>
      </c>
      <c r="H285">
        <v>686</v>
      </c>
      <c r="J285" s="180"/>
      <c r="O285" s="4">
        <v>686</v>
      </c>
      <c r="P285" s="103">
        <f t="shared" si="12"/>
        <v>285.46276697454</v>
      </c>
      <c r="Q285" s="182">
        <f t="shared" si="10"/>
        <v>3233.95973576527</v>
      </c>
    </row>
    <row r="286" ht="16.5" spans="1:17">
      <c r="A286" s="143" t="s">
        <v>1222</v>
      </c>
      <c r="B286" s="183"/>
      <c r="C286" s="168" t="e">
        <f t="shared" si="11"/>
        <v>#N/A</v>
      </c>
      <c r="D286" s="169">
        <f>VLOOKUP(A286,'10月5日排名(经验排名0.7+录取率排名0.2+录取人数)'!D:G,4,0)</f>
        <v>284.587301227405</v>
      </c>
      <c r="E286" s="178"/>
      <c r="G286" s="170">
        <v>0.316</v>
      </c>
      <c r="H286">
        <v>685</v>
      </c>
      <c r="J286" s="180"/>
      <c r="O286" s="4">
        <v>685</v>
      </c>
      <c r="P286" s="103">
        <f t="shared" si="12"/>
        <v>284.457693618923</v>
      </c>
      <c r="Q286" s="182">
        <f t="shared" si="10"/>
        <v>3223.98175295951</v>
      </c>
    </row>
    <row r="287" ht="16.5" spans="1:17">
      <c r="A287" s="143" t="s">
        <v>1223</v>
      </c>
      <c r="B287" s="183"/>
      <c r="C287" s="168" t="e">
        <f t="shared" si="11"/>
        <v>#N/A</v>
      </c>
      <c r="D287" s="169">
        <f>VLOOKUP(A287,'10月5日排名(经验排名0.7+录取率排名0.2+录取人数)'!D:G,4,0)</f>
        <v>283.867682885723</v>
      </c>
      <c r="E287" s="178"/>
      <c r="G287" s="170">
        <v>0.317</v>
      </c>
      <c r="H287">
        <v>684</v>
      </c>
      <c r="J287" s="180"/>
      <c r="O287" s="4">
        <v>684</v>
      </c>
      <c r="P287" s="103">
        <f t="shared" si="12"/>
        <v>283.455561064242</v>
      </c>
      <c r="Q287" s="182">
        <f t="shared" si="10"/>
        <v>3214.03296529758</v>
      </c>
    </row>
    <row r="288" ht="16.5" spans="1:17">
      <c r="A288" s="143" t="s">
        <v>1224</v>
      </c>
      <c r="B288" s="183"/>
      <c r="C288" s="168" t="e">
        <f t="shared" si="11"/>
        <v>#N/A</v>
      </c>
      <c r="D288" s="169">
        <f>VLOOKUP(A288,'10月5日排名(经验排名0.7+录取率排名0.2+录取人数)'!D:G,4,0)</f>
        <v>283.150283691136</v>
      </c>
      <c r="E288" s="178"/>
      <c r="G288" s="170">
        <v>0.318</v>
      </c>
      <c r="H288">
        <v>683</v>
      </c>
      <c r="J288" s="180"/>
      <c r="O288" s="4">
        <v>683</v>
      </c>
      <c r="P288" s="103">
        <f t="shared" si="12"/>
        <v>282.456356395007</v>
      </c>
      <c r="Q288" s="182">
        <f t="shared" si="10"/>
        <v>3204.11324455944</v>
      </c>
    </row>
    <row r="289" ht="16.5" spans="1:17">
      <c r="A289" s="143" t="s">
        <v>1225</v>
      </c>
      <c r="B289" s="183"/>
      <c r="C289" s="168" t="e">
        <f t="shared" si="11"/>
        <v>#N/A</v>
      </c>
      <c r="D289" s="169">
        <f>VLOOKUP(A289,'10月5日排名(经验排名0.7+录取率排名0.2+录取人数)'!D:G,4,0)</f>
        <v>282.435094109838</v>
      </c>
      <c r="E289" s="178"/>
      <c r="G289" s="170">
        <v>0.319</v>
      </c>
      <c r="H289">
        <v>682</v>
      </c>
      <c r="J289" s="180"/>
      <c r="O289" s="4">
        <v>682</v>
      </c>
      <c r="P289" s="103">
        <f t="shared" si="12"/>
        <v>281.46006680865</v>
      </c>
      <c r="Q289" s="182">
        <f t="shared" si="10"/>
        <v>3194.22246364612</v>
      </c>
    </row>
    <row r="290" ht="16.5" spans="1:17">
      <c r="A290" s="143" t="s">
        <v>1226</v>
      </c>
      <c r="B290" s="183"/>
      <c r="C290" s="168" t="e">
        <f t="shared" si="11"/>
        <v>#N/A</v>
      </c>
      <c r="D290" s="169">
        <f>VLOOKUP(A290,'10月5日排名(经验排名0.7+录取率排名0.2+录取人数)'!D:G,4,0)</f>
        <v>281.722104691669</v>
      </c>
      <c r="E290" s="178"/>
      <c r="G290" s="170">
        <v>0.32</v>
      </c>
      <c r="H290">
        <v>681</v>
      </c>
      <c r="J290" s="180"/>
      <c r="O290" s="4">
        <v>681</v>
      </c>
      <c r="P290" s="103">
        <f t="shared" si="12"/>
        <v>280.466679614165</v>
      </c>
      <c r="Q290" s="182">
        <f t="shared" si="10"/>
        <v>3184.36049656616</v>
      </c>
    </row>
    <row r="291" ht="16.5" spans="1:17">
      <c r="A291" s="143" t="s">
        <v>1227</v>
      </c>
      <c r="B291" s="183"/>
      <c r="C291" s="168" t="e">
        <f t="shared" si="11"/>
        <v>#N/A</v>
      </c>
      <c r="D291" s="169">
        <f>VLOOKUP(A291,'10月5日排名(经验排名0.7+录取率排名0.2+录取人数)'!D:G,4,0)</f>
        <v>281.011306069107</v>
      </c>
      <c r="E291" s="178"/>
      <c r="G291" s="170">
        <v>0.321</v>
      </c>
      <c r="H291">
        <v>680</v>
      </c>
      <c r="J291" s="180"/>
      <c r="O291" s="4">
        <v>680</v>
      </c>
      <c r="P291" s="103">
        <f t="shared" si="12"/>
        <v>279.476182230754</v>
      </c>
      <c r="Q291" s="182">
        <f t="shared" si="10"/>
        <v>3174.52721842223</v>
      </c>
    </row>
    <row r="292" ht="16.5" spans="1:17">
      <c r="A292" s="143" t="s">
        <v>1228</v>
      </c>
      <c r="B292" s="183"/>
      <c r="C292" s="168" t="e">
        <f t="shared" si="11"/>
        <v>#N/A</v>
      </c>
      <c r="D292" s="169">
        <f>VLOOKUP(A292,'10月5日排名(经验排名0.7+录取率排名0.2+录取人数)'!D:G,4,0)</f>
        <v>280.302688956271</v>
      </c>
      <c r="E292" s="178"/>
      <c r="G292" s="170">
        <v>0.322</v>
      </c>
      <c r="H292">
        <v>679</v>
      </c>
      <c r="J292" s="180"/>
      <c r="O292" s="4">
        <v>679</v>
      </c>
      <c r="P292" s="103">
        <f t="shared" si="12"/>
        <v>278.48856218651</v>
      </c>
      <c r="Q292" s="182">
        <f t="shared" si="10"/>
        <v>3164.72250539804</v>
      </c>
    </row>
    <row r="293" ht="16.5" spans="1:17">
      <c r="A293" s="143" t="s">
        <v>1229</v>
      </c>
      <c r="B293" s="183"/>
      <c r="C293" s="168" t="e">
        <f t="shared" si="11"/>
        <v>#N/A</v>
      </c>
      <c r="D293" s="169">
        <f>VLOOKUP(A293,'10月5日排名(经验排名0.7+录取率排名0.2+录取人数)'!D:G,4,0)</f>
        <v>279.596244147947</v>
      </c>
      <c r="E293" s="178"/>
      <c r="G293" s="170">
        <v>0.323</v>
      </c>
      <c r="H293">
        <v>678</v>
      </c>
      <c r="J293" s="180"/>
      <c r="O293" s="4">
        <v>678</v>
      </c>
      <c r="P293" s="103">
        <f t="shared" si="12"/>
        <v>277.50380711711</v>
      </c>
      <c r="Q293" s="182">
        <f t="shared" si="10"/>
        <v>3154.94623474531</v>
      </c>
    </row>
    <row r="294" ht="16.5" spans="1:17">
      <c r="A294" s="143" t="s">
        <v>1230</v>
      </c>
      <c r="B294" s="183"/>
      <c r="C294" s="168" t="e">
        <f t="shared" si="11"/>
        <v>#N/A</v>
      </c>
      <c r="D294" s="169">
        <f>VLOOKUP(A294,'10月5日排名(经验排名0.7+录取率排名0.2+录取人数)'!D:G,4,0)</f>
        <v>278.891962518616</v>
      </c>
      <c r="E294" s="178"/>
      <c r="G294" s="170">
        <v>0.324</v>
      </c>
      <c r="H294">
        <v>677</v>
      </c>
      <c r="J294" s="180"/>
      <c r="O294" s="4">
        <v>677</v>
      </c>
      <c r="P294" s="103">
        <f t="shared" si="12"/>
        <v>276.521904764532</v>
      </c>
      <c r="Q294" s="182">
        <f t="shared" si="10"/>
        <v>3145.19828477111</v>
      </c>
    </row>
    <row r="295" ht="16.5" spans="1:17">
      <c r="A295" s="143" t="s">
        <v>1231</v>
      </c>
      <c r="B295" s="183"/>
      <c r="C295" s="168" t="e">
        <f t="shared" si="11"/>
        <v>#N/A</v>
      </c>
      <c r="D295" s="169">
        <f>VLOOKUP(A295,'10月5日排名(经验排名0.7+录取率排名0.2+录取人数)'!D:G,4,0)</f>
        <v>278.189835021514</v>
      </c>
      <c r="E295" s="178"/>
      <c r="G295" s="170">
        <v>0.325</v>
      </c>
      <c r="H295">
        <v>676</v>
      </c>
      <c r="J295" s="180"/>
      <c r="O295" s="4">
        <v>676</v>
      </c>
      <c r="P295" s="103">
        <f t="shared" si="12"/>
        <v>275.542842975792</v>
      </c>
      <c r="Q295" s="182">
        <f t="shared" si="10"/>
        <v>3135.47853482527</v>
      </c>
    </row>
    <row r="296" ht="16.5" spans="1:17">
      <c r="A296" s="143" t="s">
        <v>1232</v>
      </c>
      <c r="B296" s="183"/>
      <c r="C296" s="168" t="e">
        <f t="shared" si="11"/>
        <v>#N/A</v>
      </c>
      <c r="D296" s="169">
        <f>VLOOKUP(A296,'10月5日排名(经验排名0.7+录取率排名0.2+录取人数)'!D:G,4,0)</f>
        <v>277.489852687692</v>
      </c>
      <c r="E296" s="178"/>
      <c r="G296" s="170">
        <v>0.326</v>
      </c>
      <c r="H296">
        <v>675</v>
      </c>
      <c r="J296" s="180"/>
      <c r="O296" s="4">
        <v>675</v>
      </c>
      <c r="P296" s="103">
        <f t="shared" si="12"/>
        <v>274.566609701698</v>
      </c>
      <c r="Q296" s="182">
        <f t="shared" si="10"/>
        <v>3125.78686528803</v>
      </c>
    </row>
    <row r="297" ht="16.5" spans="1:17">
      <c r="A297" s="143" t="s">
        <v>337</v>
      </c>
      <c r="B297" s="183"/>
      <c r="C297" s="168" t="e">
        <f t="shared" si="11"/>
        <v>#N/A</v>
      </c>
      <c r="D297" s="169">
        <f>VLOOKUP(A297,'10月5日排名(经验排名0.7+录取率排名0.2+录取人数)'!D:G,4,0)</f>
        <v>276.792006625097</v>
      </c>
      <c r="E297" s="178"/>
      <c r="G297" s="170">
        <v>0.327</v>
      </c>
      <c r="H297">
        <v>674</v>
      </c>
      <c r="J297" s="180"/>
      <c r="O297" s="4">
        <v>674</v>
      </c>
      <c r="P297" s="103">
        <f t="shared" si="12"/>
        <v>273.593192995627</v>
      </c>
      <c r="Q297" s="182">
        <f t="shared" si="10"/>
        <v>3116.1231575579</v>
      </c>
    </row>
    <row r="298" ht="16.5" spans="1:17">
      <c r="A298" s="143" t="s">
        <v>1233</v>
      </c>
      <c r="B298" s="183"/>
      <c r="C298" s="168" t="e">
        <f t="shared" si="11"/>
        <v>#N/A</v>
      </c>
      <c r="D298" s="169">
        <f>VLOOKUP(A298,'10月5日排名(经验排名0.7+录取率排名0.2+录取人数)'!D:G,4,0)</f>
        <v>276.096288017671</v>
      </c>
      <c r="E298" s="178"/>
      <c r="G298" s="170">
        <v>0.328</v>
      </c>
      <c r="H298">
        <v>673</v>
      </c>
      <c r="J298" s="180"/>
      <c r="O298" s="4">
        <v>673</v>
      </c>
      <c r="P298" s="103">
        <f t="shared" si="12"/>
        <v>272.622581012314</v>
      </c>
      <c r="Q298" s="182">
        <f t="shared" si="10"/>
        <v>3106.48729403965</v>
      </c>
    </row>
    <row r="299" ht="16.5" spans="1:17">
      <c r="A299" s="143" t="s">
        <v>1234</v>
      </c>
      <c r="B299" s="183"/>
      <c r="C299" s="168" t="e">
        <f t="shared" si="11"/>
        <v>#N/A</v>
      </c>
      <c r="D299" s="169">
        <f>VLOOKUP(A299,'10月5日排名(经验排名0.7+录取率排名0.2+录取人数)'!D:G,4,0)</f>
        <v>275.40268812445</v>
      </c>
      <c r="E299" s="178"/>
      <c r="G299" s="170">
        <v>0.329</v>
      </c>
      <c r="H299">
        <v>672</v>
      </c>
      <c r="J299" s="180"/>
      <c r="O299" s="4">
        <v>672</v>
      </c>
      <c r="P299" s="103">
        <f t="shared" si="12"/>
        <v>271.654762006671</v>
      </c>
      <c r="Q299" s="182">
        <f t="shared" si="10"/>
        <v>3096.87915813252</v>
      </c>
    </row>
    <row r="300" ht="16.5" spans="1:17">
      <c r="A300" s="143" t="s">
        <v>1235</v>
      </c>
      <c r="B300" s="183"/>
      <c r="C300" s="168" t="e">
        <f t="shared" si="11"/>
        <v>#N/A</v>
      </c>
      <c r="D300" s="169">
        <f>VLOOKUP(A300,'10月5日排名(经验排名0.7+录取率排名0.2+录取人数)'!D:G,4,0)</f>
        <v>274.711198278696</v>
      </c>
      <c r="E300" s="178"/>
      <c r="G300" s="170">
        <v>0.33</v>
      </c>
      <c r="H300">
        <v>671</v>
      </c>
      <c r="J300" s="180"/>
      <c r="O300" s="4">
        <v>671</v>
      </c>
      <c r="P300" s="103">
        <f t="shared" si="12"/>
        <v>270.689724332608</v>
      </c>
      <c r="Q300" s="182">
        <f t="shared" si="10"/>
        <v>3087.29863421862</v>
      </c>
    </row>
    <row r="301" ht="16.5" spans="1:17">
      <c r="A301" s="143" t="s">
        <v>1236</v>
      </c>
      <c r="B301" s="183"/>
      <c r="C301" s="168" t="e">
        <f t="shared" si="11"/>
        <v>#N/A</v>
      </c>
      <c r="D301" s="169">
        <f>VLOOKUP(A301,'10月5日排名(经验排名0.7+录取率排名0.2+录取人数)'!D:G,4,0)</f>
        <v>274.021809887024</v>
      </c>
      <c r="E301" s="178"/>
      <c r="G301" s="170">
        <v>0.331</v>
      </c>
      <c r="H301">
        <v>670</v>
      </c>
      <c r="J301" s="180"/>
      <c r="O301" s="4">
        <v>670</v>
      </c>
      <c r="P301" s="103">
        <f t="shared" si="12"/>
        <v>269.727456441887</v>
      </c>
      <c r="Q301" s="182">
        <f t="shared" si="10"/>
        <v>3077.74560765147</v>
      </c>
    </row>
    <row r="302" ht="16.5" spans="1:17">
      <c r="A302" s="143" t="s">
        <v>1237</v>
      </c>
      <c r="B302" s="183"/>
      <c r="C302" s="168" t="e">
        <f t="shared" si="11"/>
        <v>#N/A</v>
      </c>
      <c r="D302" s="169">
        <f>VLOOKUP(A302,'10月5日排名(经验排名0.7+录取率排名0.2+录取人数)'!D:G,4,0)</f>
        <v>273.334514428552</v>
      </c>
      <c r="E302" s="178"/>
      <c r="G302" s="170">
        <v>0.332</v>
      </c>
      <c r="H302">
        <v>669</v>
      </c>
      <c r="J302" s="180"/>
      <c r="O302" s="4">
        <v>669</v>
      </c>
      <c r="P302" s="103">
        <f t="shared" si="12"/>
        <v>268.767946882987</v>
      </c>
      <c r="Q302" s="182">
        <f t="shared" si="10"/>
        <v>3068.21996474474</v>
      </c>
    </row>
    <row r="303" ht="16.5" spans="1:17">
      <c r="A303" s="143" t="s">
        <v>1238</v>
      </c>
      <c r="B303" s="183"/>
      <c r="C303" s="168" t="e">
        <f t="shared" si="11"/>
        <v>#N/A</v>
      </c>
      <c r="D303" s="169">
        <f>VLOOKUP(A303,'10月5日排名(经验排名0.7+录取率排名0.2+录取人数)'!D:G,4,0)</f>
        <v>272.649303454066</v>
      </c>
      <c r="E303" s="178"/>
      <c r="G303" s="170">
        <v>0.333</v>
      </c>
      <c r="H303">
        <v>668</v>
      </c>
      <c r="J303" s="180"/>
      <c r="O303" s="4">
        <v>668</v>
      </c>
      <c r="P303" s="103">
        <f t="shared" si="12"/>
        <v>267.811184299978</v>
      </c>
      <c r="Q303" s="182">
        <f t="shared" si="10"/>
        <v>3058.72159276114</v>
      </c>
    </row>
    <row r="304" ht="16.5" spans="1:17">
      <c r="A304" s="143" t="s">
        <v>1239</v>
      </c>
      <c r="B304" s="183"/>
      <c r="C304" s="168" t="e">
        <f t="shared" si="11"/>
        <v>#N/A</v>
      </c>
      <c r="D304" s="169">
        <f>VLOOKUP(A304,'10月5日排名(经验排名0.7+录取率排名0.2+录取人数)'!D:G,4,0)</f>
        <v>271.966168585186</v>
      </c>
      <c r="E304" s="178"/>
      <c r="G304" s="170">
        <v>0.334</v>
      </c>
      <c r="H304">
        <v>667</v>
      </c>
      <c r="J304" s="180"/>
      <c r="O304" s="4">
        <v>667</v>
      </c>
      <c r="P304" s="103">
        <f t="shared" si="12"/>
        <v>266.857157431428</v>
      </c>
      <c r="Q304" s="182">
        <f t="shared" si="10"/>
        <v>3049.25037990148</v>
      </c>
    </row>
    <row r="305" ht="16.5" spans="1:17">
      <c r="A305" s="143" t="s">
        <v>1240</v>
      </c>
      <c r="B305" s="183"/>
      <c r="C305" s="168" t="e">
        <f t="shared" si="11"/>
        <v>#N/A</v>
      </c>
      <c r="D305" s="169">
        <f>VLOOKUP(A305,'10月5日排名(经验排名0.7+录取率排名0.2+录取人数)'!D:G,4,0)</f>
        <v>271.28510151356</v>
      </c>
      <c r="E305" s="178"/>
      <c r="G305" s="170">
        <v>0.335</v>
      </c>
      <c r="H305">
        <v>666</v>
      </c>
      <c r="J305" s="180"/>
      <c r="O305" s="4">
        <v>666</v>
      </c>
      <c r="P305" s="103">
        <f t="shared" si="12"/>
        <v>265.905855109316</v>
      </c>
      <c r="Q305" s="182">
        <f t="shared" si="10"/>
        <v>3039.80621529392</v>
      </c>
    </row>
    <row r="306" ht="16.5" spans="1:17">
      <c r="A306" s="143" t="s">
        <v>1241</v>
      </c>
      <c r="B306" s="183"/>
      <c r="C306" s="168" t="e">
        <f t="shared" si="11"/>
        <v>#N/A</v>
      </c>
      <c r="D306" s="169">
        <f>VLOOKUP(A306,'10月5日排名(经验排名0.7+录取率排名0.2+录取人数)'!D:G,4,0)</f>
        <v>270.606094000053</v>
      </c>
      <c r="E306" s="178"/>
      <c r="G306" s="170">
        <v>0.336</v>
      </c>
      <c r="H306">
        <v>665</v>
      </c>
      <c r="J306" s="180"/>
      <c r="O306" s="4">
        <v>665</v>
      </c>
      <c r="P306" s="103">
        <f t="shared" si="12"/>
        <v>264.957266257958</v>
      </c>
      <c r="Q306" s="182">
        <f t="shared" si="10"/>
        <v>3030.38898898333</v>
      </c>
    </row>
    <row r="307" ht="16.5" spans="1:17">
      <c r="A307" s="143" t="s">
        <v>1242</v>
      </c>
      <c r="B307" s="183"/>
      <c r="C307" s="168" t="e">
        <f t="shared" si="11"/>
        <v>#N/A</v>
      </c>
      <c r="D307" s="169">
        <f>VLOOKUP(A307,'10月5日排名(经验排名0.7+录取率排名0.2+录取人数)'!D:G,4,0)</f>
        <v>269.929137873964</v>
      </c>
      <c r="E307" s="178"/>
      <c r="G307" s="170">
        <v>0.337</v>
      </c>
      <c r="H307">
        <v>664</v>
      </c>
      <c r="J307" s="180"/>
      <c r="O307" s="4">
        <v>664</v>
      </c>
      <c r="P307" s="103">
        <f t="shared" si="12"/>
        <v>264.01137989296</v>
      </c>
      <c r="Q307" s="182">
        <f t="shared" ref="Q307:Q370" si="13">P307*($N$4-$N$970)/($P$4-$P$970)+$N$970-$P$970*($N$4-$N$970)/($P$4-$P$970)</f>
        <v>3020.99859192087</v>
      </c>
    </row>
    <row r="308" ht="16.5" spans="1:17">
      <c r="A308" s="143" t="s">
        <v>1243</v>
      </c>
      <c r="B308" s="183"/>
      <c r="C308" s="168" t="e">
        <f t="shared" si="11"/>
        <v>#N/A</v>
      </c>
      <c r="D308" s="169">
        <f>VLOOKUP(A308,'10月5日排名(经验排名0.7+录取率排名0.2+录取人数)'!D:G,4,0)</f>
        <v>269.254225032246</v>
      </c>
      <c r="E308" s="178"/>
      <c r="G308" s="170">
        <v>0.338</v>
      </c>
      <c r="H308">
        <v>663</v>
      </c>
      <c r="J308" s="180"/>
      <c r="O308" s="4">
        <v>663</v>
      </c>
      <c r="P308" s="103">
        <f t="shared" si="12"/>
        <v>263.068185120178</v>
      </c>
      <c r="Q308" s="182">
        <f t="shared" si="13"/>
        <v>3011.63491595363</v>
      </c>
    </row>
    <row r="309" ht="16.5" spans="1:17">
      <c r="A309" s="143" t="s">
        <v>1244</v>
      </c>
      <c r="B309" s="183"/>
      <c r="C309" s="168" t="e">
        <f t="shared" si="11"/>
        <v>#N/A</v>
      </c>
      <c r="D309" s="169">
        <f>VLOOKUP(A309,'10月5日排名(经验排名0.7+录取率排名0.2+录取人数)'!D:G,4,0)</f>
        <v>268.581347438734</v>
      </c>
      <c r="E309" s="178"/>
      <c r="G309" s="170">
        <v>0.339</v>
      </c>
      <c r="H309">
        <v>662</v>
      </c>
      <c r="J309" s="180"/>
      <c r="O309" s="4">
        <v>662</v>
      </c>
      <c r="P309" s="103">
        <f t="shared" si="12"/>
        <v>262.127671134694</v>
      </c>
      <c r="Q309" s="182">
        <f t="shared" si="13"/>
        <v>3002.29785381454</v>
      </c>
    </row>
    <row r="310" ht="16.5" spans="1:17">
      <c r="A310" s="143" t="s">
        <v>350</v>
      </c>
      <c r="B310" s="183"/>
      <c r="C310" s="168" t="e">
        <f t="shared" si="11"/>
        <v>#N/A</v>
      </c>
      <c r="D310" s="169">
        <f>VLOOKUP(A310,'10月5日排名(经验排名0.7+录取率排名0.2+录取人数)'!D:G,4,0)</f>
        <v>267.910497123397</v>
      </c>
      <c r="E310" s="178"/>
      <c r="G310" s="170">
        <v>0.34</v>
      </c>
      <c r="H310">
        <v>661</v>
      </c>
      <c r="J310" s="180"/>
      <c r="O310" s="4">
        <v>661</v>
      </c>
      <c r="P310" s="103">
        <f t="shared" si="12"/>
        <v>261.189827219811</v>
      </c>
      <c r="Q310" s="182">
        <f t="shared" si="13"/>
        <v>2992.98729911235</v>
      </c>
    </row>
    <row r="311" ht="16.5" spans="1:17">
      <c r="A311" s="143" t="s">
        <v>1245</v>
      </c>
      <c r="B311" s="183"/>
      <c r="C311" s="168" t="e">
        <f t="shared" si="11"/>
        <v>#N/A</v>
      </c>
      <c r="D311" s="169">
        <f>VLOOKUP(A311,'10月5日排名(经验排名0.7+录取率排名0.2+录取人数)'!D:G,4,0)</f>
        <v>267.241666181586</v>
      </c>
      <c r="E311" s="178"/>
      <c r="G311" s="170">
        <v>0.341</v>
      </c>
      <c r="H311">
        <v>660</v>
      </c>
      <c r="J311" s="180"/>
      <c r="O311" s="4">
        <v>660</v>
      </c>
      <c r="P311" s="103">
        <f t="shared" si="12"/>
        <v>260.25464274606</v>
      </c>
      <c r="Q311" s="182">
        <f t="shared" si="13"/>
        <v>2983.70314632175</v>
      </c>
    </row>
    <row r="312" ht="16.5" spans="1:17">
      <c r="A312" s="143" t="s">
        <v>1246</v>
      </c>
      <c r="B312" s="183"/>
      <c r="C312" s="168" t="e">
        <f t="shared" si="11"/>
        <v>#N/A</v>
      </c>
      <c r="D312" s="169">
        <f>VLOOKUP(A312,'10月5日排名(经验排名0.7+录取率排名0.2+录取人数)'!D:G,4,0)</f>
        <v>266.574846773305</v>
      </c>
      <c r="E312" s="178"/>
      <c r="G312" s="170">
        <v>0.342</v>
      </c>
      <c r="H312">
        <v>659</v>
      </c>
      <c r="J312" s="180"/>
      <c r="O312" s="4">
        <v>659</v>
      </c>
      <c r="P312" s="103">
        <f t="shared" si="12"/>
        <v>259.322107170218</v>
      </c>
      <c r="Q312" s="182">
        <f t="shared" si="13"/>
        <v>2974.44529077369</v>
      </c>
    </row>
    <row r="313" ht="16.5" spans="1:17">
      <c r="A313" s="143" t="s">
        <v>1247</v>
      </c>
      <c r="B313" s="183"/>
      <c r="C313" s="168" t="e">
        <f t="shared" si="11"/>
        <v>#N/A</v>
      </c>
      <c r="D313" s="169">
        <f>VLOOKUP(A313,'10月5日排名(经验排名0.7+录取率排名0.2+录取人数)'!D:G,4,0)</f>
        <v>265.910031122486</v>
      </c>
      <c r="E313" s="178"/>
      <c r="G313" s="170">
        <v>0.343</v>
      </c>
      <c r="H313">
        <v>658</v>
      </c>
      <c r="J313" s="180"/>
      <c r="O313" s="4">
        <v>658</v>
      </c>
      <c r="P313" s="103">
        <f t="shared" si="12"/>
        <v>258.392210034352</v>
      </c>
      <c r="Q313" s="182">
        <f t="shared" si="13"/>
        <v>2965.2136286458</v>
      </c>
    </row>
    <row r="314" ht="16.5" spans="1:17">
      <c r="A314" s="143" t="s">
        <v>1248</v>
      </c>
      <c r="B314" s="183"/>
      <c r="C314" s="168" t="e">
        <f t="shared" si="11"/>
        <v>#N/A</v>
      </c>
      <c r="D314" s="169">
        <f>VLOOKUP(A314,'10月5日排名(经验排名0.7+录取率排名0.2+录取人数)'!D:G,4,0)</f>
        <v>265.247211516278</v>
      </c>
      <c r="E314" s="178"/>
      <c r="G314" s="170">
        <v>0.344</v>
      </c>
      <c r="H314">
        <v>657</v>
      </c>
      <c r="J314" s="180"/>
      <c r="O314" s="4">
        <v>657</v>
      </c>
      <c r="P314" s="103">
        <f t="shared" si="12"/>
        <v>257.46494096486</v>
      </c>
      <c r="Q314" s="182">
        <f t="shared" si="13"/>
        <v>2956.00805695295</v>
      </c>
    </row>
    <row r="315" ht="16.5" spans="1:17">
      <c r="A315" s="143" t="s">
        <v>1249</v>
      </c>
      <c r="B315" s="183"/>
      <c r="C315" s="168" t="e">
        <f t="shared" si="11"/>
        <v>#N/A</v>
      </c>
      <c r="D315" s="169">
        <f>VLOOKUP(A315,'10月5日排名(经验排名0.7+录取率排名0.2+录取人数)'!D:G,4,0)</f>
        <v>264.586380304341</v>
      </c>
      <c r="E315" s="178"/>
      <c r="G315" s="170">
        <v>0.345</v>
      </c>
      <c r="H315">
        <v>656</v>
      </c>
      <c r="J315" s="180"/>
      <c r="O315" s="4">
        <v>656</v>
      </c>
      <c r="P315" s="103">
        <f t="shared" si="12"/>
        <v>256.54028967154</v>
      </c>
      <c r="Q315" s="182">
        <f t="shared" si="13"/>
        <v>2946.82847353795</v>
      </c>
    </row>
    <row r="316" ht="16.5" spans="1:17">
      <c r="A316" s="143" t="s">
        <v>1250</v>
      </c>
      <c r="B316" s="183"/>
      <c r="C316" s="168" t="e">
        <f t="shared" si="11"/>
        <v>#N/A</v>
      </c>
      <c r="D316" s="169">
        <f>VLOOKUP(A316,'10月5日排名(经验排名0.7+录取率排名0.2+录取人数)'!D:G,4,0)</f>
        <v>263.927529898158</v>
      </c>
      <c r="E316" s="178"/>
      <c r="G316" s="170">
        <v>0.346</v>
      </c>
      <c r="H316">
        <v>655</v>
      </c>
      <c r="J316" s="180"/>
      <c r="O316" s="4">
        <v>655</v>
      </c>
      <c r="P316" s="103">
        <f t="shared" si="12"/>
        <v>255.618245946665</v>
      </c>
      <c r="Q316" s="182">
        <f t="shared" si="13"/>
        <v>2937.67477706242</v>
      </c>
    </row>
    <row r="317" ht="16.5" spans="1:17">
      <c r="A317" s="143" t="s">
        <v>1251</v>
      </c>
      <c r="B317" s="183"/>
      <c r="C317" s="168" t="e">
        <f t="shared" si="11"/>
        <v>#N/A</v>
      </c>
      <c r="D317" s="169">
        <f>VLOOKUP(A317,'10月5日排名(经验排名0.7+录取率排名0.2+录取人数)'!D:G,4,0)</f>
        <v>263.270652770348</v>
      </c>
      <c r="E317" s="178"/>
      <c r="G317" s="170">
        <v>0.347</v>
      </c>
      <c r="H317">
        <v>654</v>
      </c>
      <c r="J317" s="180"/>
      <c r="O317" s="4">
        <v>654</v>
      </c>
      <c r="P317" s="103">
        <f t="shared" si="12"/>
        <v>254.698799664075</v>
      </c>
      <c r="Q317" s="182">
        <f t="shared" si="13"/>
        <v>2928.54686699772</v>
      </c>
    </row>
    <row r="318" ht="16.5" spans="1:17">
      <c r="A318" s="143" t="s">
        <v>1252</v>
      </c>
      <c r="B318" s="183"/>
      <c r="C318" s="168" t="e">
        <f t="shared" si="11"/>
        <v>#N/A</v>
      </c>
      <c r="D318" s="169">
        <f>VLOOKUP(A318,'10月5日排名(经验排名0.7+录取率排名0.2+录取人数)'!D:G,4,0)</f>
        <v>262.615741453999</v>
      </c>
      <c r="E318" s="178"/>
      <c r="G318" s="170">
        <v>0.348</v>
      </c>
      <c r="H318">
        <v>653</v>
      </c>
      <c r="J318" s="180"/>
      <c r="O318" s="4">
        <v>653</v>
      </c>
      <c r="P318" s="103">
        <f t="shared" si="12"/>
        <v>253.781940778278</v>
      </c>
      <c r="Q318" s="182">
        <f t="shared" si="13"/>
        <v>2919.44464361604</v>
      </c>
    </row>
    <row r="319" ht="16.5" spans="1:17">
      <c r="A319" s="143" t="s">
        <v>1253</v>
      </c>
      <c r="B319" s="183"/>
      <c r="C319" s="168" t="e">
        <f t="shared" si="11"/>
        <v>#N/A</v>
      </c>
      <c r="D319" s="169">
        <f>VLOOKUP(A319,'10月5日排名(经验排名0.7+录取率排名0.2+录取人数)'!D:G,4,0)</f>
        <v>261.962788542002</v>
      </c>
      <c r="E319" s="178"/>
      <c r="G319" s="170">
        <v>0.349</v>
      </c>
      <c r="H319">
        <v>652</v>
      </c>
      <c r="J319" s="180"/>
      <c r="O319" s="4">
        <v>652</v>
      </c>
      <c r="P319" s="103">
        <f t="shared" si="12"/>
        <v>252.867659323568</v>
      </c>
      <c r="Q319" s="182">
        <f t="shared" si="13"/>
        <v>2910.3680079817</v>
      </c>
    </row>
    <row r="320" ht="16.5" spans="1:17">
      <c r="A320" s="143" t="s">
        <v>1254</v>
      </c>
      <c r="B320" s="183"/>
      <c r="C320" s="168" t="e">
        <f t="shared" si="11"/>
        <v>#N/A</v>
      </c>
      <c r="D320" s="169">
        <f>VLOOKUP(A320,'10月5日排名(经验排名0.7+录取率排名0.2+录取人数)'!D:G,4,0)</f>
        <v>261.311786686397</v>
      </c>
      <c r="E320" s="178"/>
      <c r="G320" s="170">
        <v>0.35</v>
      </c>
      <c r="H320">
        <v>651</v>
      </c>
      <c r="J320" s="180"/>
      <c r="O320" s="4">
        <v>651</v>
      </c>
      <c r="P320" s="103">
        <f t="shared" si="12"/>
        <v>251.955945413152</v>
      </c>
      <c r="Q320" s="182">
        <f t="shared" si="13"/>
        <v>2901.31686194239</v>
      </c>
    </row>
    <row r="321" ht="16.5" spans="1:17">
      <c r="A321" s="143" t="s">
        <v>1255</v>
      </c>
      <c r="B321" s="183"/>
      <c r="C321" s="168" t="e">
        <f t="shared" si="11"/>
        <v>#N/A</v>
      </c>
      <c r="D321" s="169">
        <f>VLOOKUP(A321,'10月5日排名(经验排名0.7+录取率排名0.2+录取人数)'!D:G,4,0)</f>
        <v>260.66272859773</v>
      </c>
      <c r="E321" s="178"/>
      <c r="G321" s="170">
        <v>0.351</v>
      </c>
      <c r="H321">
        <v>650</v>
      </c>
      <c r="J321" s="180"/>
      <c r="O321" s="4">
        <v>650</v>
      </c>
      <c r="P321" s="103">
        <f t="shared" si="12"/>
        <v>251.046789238291</v>
      </c>
      <c r="Q321" s="182">
        <f t="shared" si="13"/>
        <v>2892.29110812073</v>
      </c>
    </row>
    <row r="322" ht="16.5" spans="1:17">
      <c r="A322" s="143" t="s">
        <v>1256</v>
      </c>
      <c r="B322" s="183"/>
      <c r="C322" s="168" t="e">
        <f t="shared" si="11"/>
        <v>#N/A</v>
      </c>
      <c r="D322" s="169">
        <f>VLOOKUP(A322,'10月5日排名(经验排名0.7+录取率排名0.2+录取人数)'!D:G,4,0)</f>
        <v>260.015607044417</v>
      </c>
      <c r="E322" s="178"/>
      <c r="G322" s="170">
        <v>0.352</v>
      </c>
      <c r="H322">
        <v>649</v>
      </c>
      <c r="J322" s="180"/>
      <c r="O322" s="4">
        <v>649</v>
      </c>
      <c r="P322" s="103">
        <f t="shared" si="12"/>
        <v>250.140181067456</v>
      </c>
      <c r="Q322" s="182">
        <f t="shared" si="13"/>
        <v>2883.29064990582</v>
      </c>
    </row>
    <row r="323" ht="16.5" spans="1:17">
      <c r="A323" s="143" t="s">
        <v>1257</v>
      </c>
      <c r="B323" s="183"/>
      <c r="C323" s="168" t="e">
        <f t="shared" si="11"/>
        <v>#N/A</v>
      </c>
      <c r="D323" s="169">
        <f>VLOOKUP(A323,'10月5日排名(经验排名0.7+录取率排名0.2+录取人数)'!D:G,4,0)</f>
        <v>259.37041485212</v>
      </c>
      <c r="E323" s="178"/>
      <c r="G323" s="170">
        <v>0.353</v>
      </c>
      <c r="H323">
        <v>648</v>
      </c>
      <c r="J323" s="180"/>
      <c r="O323" s="4">
        <v>648</v>
      </c>
      <c r="P323" s="103">
        <f t="shared" si="12"/>
        <v>249.236111245488</v>
      </c>
      <c r="Q323" s="182">
        <f t="shared" si="13"/>
        <v>2874.31539144494</v>
      </c>
    </row>
    <row r="324" ht="16.5" spans="1:17">
      <c r="A324" s="143" t="s">
        <v>1258</v>
      </c>
      <c r="B324" s="183"/>
      <c r="C324" s="168" t="e">
        <f t="shared" si="11"/>
        <v>#N/A</v>
      </c>
      <c r="D324" s="169">
        <f>VLOOKUP(A324,'10月5日排名(经验排名0.7+录取率排名0.2+录取人数)'!D:G,4,0)</f>
        <v>258.727144903126</v>
      </c>
      <c r="E324" s="178"/>
      <c r="G324" s="170">
        <v>0.354</v>
      </c>
      <c r="H324">
        <v>647</v>
      </c>
      <c r="J324" s="180"/>
      <c r="O324" s="4">
        <v>647</v>
      </c>
      <c r="P324" s="103">
        <f t="shared" si="12"/>
        <v>248.334570192777</v>
      </c>
      <c r="Q324" s="182">
        <f t="shared" si="13"/>
        <v>2865.36523763541</v>
      </c>
    </row>
    <row r="325" ht="16.5" spans="1:17">
      <c r="A325" s="143" t="s">
        <v>1259</v>
      </c>
      <c r="B325" s="183"/>
      <c r="C325" s="168" t="e">
        <f t="shared" ref="C325:C388" si="14">VLOOKUP(B325,$G$4:$H$970,2,0)</f>
        <v>#N/A</v>
      </c>
      <c r="D325" s="169">
        <f>VLOOKUP(A325,'10月5日排名(经验排名0.7+录取率排名0.2+录取人数)'!D:G,4,0)</f>
        <v>258.085790135742</v>
      </c>
      <c r="E325" s="178"/>
      <c r="G325" s="170">
        <v>0.355</v>
      </c>
      <c r="H325">
        <v>646</v>
      </c>
      <c r="J325" s="180"/>
      <c r="O325" s="4">
        <v>646</v>
      </c>
      <c r="P325" s="103">
        <f t="shared" ref="P325:P388" si="15">-(($U$2^2-O325^2)^(1/2))+$U$2</f>
        <v>247.435548404453</v>
      </c>
      <c r="Q325" s="182">
        <f t="shared" si="13"/>
        <v>2856.44009411651</v>
      </c>
    </row>
    <row r="326" ht="16.5" spans="1:17">
      <c r="A326" s="143" t="s">
        <v>1260</v>
      </c>
      <c r="B326" s="183"/>
      <c r="C326" s="168" t="e">
        <f t="shared" si="14"/>
        <v>#N/A</v>
      </c>
      <c r="D326" s="169">
        <f>VLOOKUP(A326,'10月5日排名(经验排名0.7+录取率排名0.2+录取人数)'!D:G,4,0)</f>
        <v>257.446343543693</v>
      </c>
      <c r="E326" s="178"/>
      <c r="G326" s="170">
        <v>0.356</v>
      </c>
      <c r="H326">
        <v>645</v>
      </c>
      <c r="J326" s="180"/>
      <c r="O326" s="4">
        <v>645</v>
      </c>
      <c r="P326" s="103">
        <f t="shared" si="15"/>
        <v>246.53903644958</v>
      </c>
      <c r="Q326" s="182">
        <f t="shared" si="13"/>
        <v>2847.53986726153</v>
      </c>
    </row>
    <row r="327" ht="16.5" spans="1:17">
      <c r="A327" s="143" t="s">
        <v>1261</v>
      </c>
      <c r="B327" s="183"/>
      <c r="C327" s="168" t="e">
        <f t="shared" si="14"/>
        <v>#N/A</v>
      </c>
      <c r="D327" s="169">
        <f>VLOOKUP(A327,'10月5日排名(经验排名0.7+录取率排名0.2+录取人数)'!D:G,4,0)</f>
        <v>256.80879817553</v>
      </c>
      <c r="E327" s="178"/>
      <c r="G327" s="170">
        <v>0.357</v>
      </c>
      <c r="H327">
        <v>644</v>
      </c>
      <c r="J327" s="180"/>
      <c r="O327" s="4">
        <v>644</v>
      </c>
      <c r="P327" s="103">
        <f t="shared" si="15"/>
        <v>245.645024970369</v>
      </c>
      <c r="Q327" s="182">
        <f t="shared" si="13"/>
        <v>2838.66446416994</v>
      </c>
    </row>
    <row r="328" ht="16.5" spans="1:17">
      <c r="A328" s="143" t="s">
        <v>1262</v>
      </c>
      <c r="B328" s="183"/>
      <c r="C328" s="168" t="e">
        <f t="shared" si="14"/>
        <v>#N/A</v>
      </c>
      <c r="D328" s="169">
        <f>VLOOKUP(A328,'10月5日排名(经验排名0.7+录取率排名0.2+录取人数)'!D:G,4,0)</f>
        <v>256.173147134046</v>
      </c>
      <c r="E328" s="178"/>
      <c r="G328" s="170">
        <v>0.358</v>
      </c>
      <c r="H328">
        <v>643</v>
      </c>
      <c r="J328" s="180"/>
      <c r="O328" s="4">
        <v>643</v>
      </c>
      <c r="P328" s="103">
        <f t="shared" si="15"/>
        <v>244.7535046814</v>
      </c>
      <c r="Q328" s="182">
        <f t="shared" si="13"/>
        <v>2829.81379265964</v>
      </c>
    </row>
    <row r="329" ht="16.5" spans="1:17">
      <c r="A329" s="143" t="s">
        <v>1263</v>
      </c>
      <c r="B329" s="183"/>
      <c r="C329" s="168" t="e">
        <f t="shared" si="14"/>
        <v>#N/A</v>
      </c>
      <c r="D329" s="169">
        <f>VLOOKUP(A329,'10月5日排名(经验排名0.7+录取率排名0.2+录取人数)'!D:G,4,0)</f>
        <v>255.539383575702</v>
      </c>
      <c r="E329" s="178"/>
      <c r="G329" s="170">
        <v>0.359</v>
      </c>
      <c r="H329">
        <v>642</v>
      </c>
      <c r="J329" s="180"/>
      <c r="O329" s="4">
        <v>642</v>
      </c>
      <c r="P329" s="103">
        <f t="shared" si="15"/>
        <v>243.864466368856</v>
      </c>
      <c r="Q329" s="182">
        <f t="shared" si="13"/>
        <v>2820.98776125939</v>
      </c>
    </row>
    <row r="330" ht="16.5" spans="1:17">
      <c r="A330" s="143" t="s">
        <v>1264</v>
      </c>
      <c r="B330" s="183"/>
      <c r="C330" s="168" t="e">
        <f t="shared" si="14"/>
        <v>#N/A</v>
      </c>
      <c r="D330" s="169">
        <f>VLOOKUP(A330,'10月5日排名(经验排名0.7+录取率排名0.2+录取人数)'!D:G,4,0)</f>
        <v>254.90750071006</v>
      </c>
      <c r="E330" s="178"/>
      <c r="G330" s="170">
        <v>0.36</v>
      </c>
      <c r="H330">
        <v>641</v>
      </c>
      <c r="J330" s="180"/>
      <c r="O330" s="4">
        <v>641</v>
      </c>
      <c r="P330" s="103">
        <f t="shared" si="15"/>
        <v>242.977900889759</v>
      </c>
      <c r="Q330" s="182">
        <f t="shared" si="13"/>
        <v>2812.18627920122</v>
      </c>
    </row>
    <row r="331" ht="16.5" spans="1:17">
      <c r="A331" s="143" t="s">
        <v>1265</v>
      </c>
      <c r="B331" s="183"/>
      <c r="C331" s="168" t="e">
        <f t="shared" si="14"/>
        <v>#N/A</v>
      </c>
      <c r="D331" s="169">
        <f>VLOOKUP(A331,'10月5日排名(经验排名0.7+录取率排名0.2+录取人数)'!D:G,4,0)</f>
        <v>254.27749179922</v>
      </c>
      <c r="E331" s="178"/>
      <c r="G331" s="170">
        <v>0.361</v>
      </c>
      <c r="H331">
        <v>640</v>
      </c>
      <c r="J331" s="180"/>
      <c r="O331" s="4">
        <v>640</v>
      </c>
      <c r="P331" s="103">
        <f t="shared" si="15"/>
        <v>242.093799171231</v>
      </c>
      <c r="Q331" s="182">
        <f t="shared" si="13"/>
        <v>2803.40925641306</v>
      </c>
    </row>
    <row r="332" ht="16.5" spans="1:17">
      <c r="A332" s="143" t="s">
        <v>1266</v>
      </c>
      <c r="B332" s="183"/>
      <c r="C332" s="168" t="e">
        <f t="shared" si="14"/>
        <v>#N/A</v>
      </c>
      <c r="D332" s="169">
        <f>VLOOKUP(A332,'10月5日排名(经验排名0.7+录取率排名0.2+录取人数)'!D:G,4,0)</f>
        <v>253.649350157269</v>
      </c>
      <c r="E332" s="178"/>
      <c r="G332" s="170">
        <v>0.362</v>
      </c>
      <c r="H332">
        <v>639</v>
      </c>
      <c r="J332" s="180"/>
      <c r="O332" s="4">
        <v>639</v>
      </c>
      <c r="P332" s="103">
        <f t="shared" si="15"/>
        <v>241.212152209752</v>
      </c>
      <c r="Q332" s="182">
        <f t="shared" si="13"/>
        <v>2794.65660351144</v>
      </c>
    </row>
    <row r="333" ht="16.5" spans="1:17">
      <c r="A333" s="143" t="s">
        <v>1267</v>
      </c>
      <c r="B333" s="183"/>
      <c r="C333" s="168" t="e">
        <f t="shared" si="14"/>
        <v>#N/A</v>
      </c>
      <c r="D333" s="169">
        <f>VLOOKUP(A333,'10月5日排名(经验排名0.7+录取率排名0.2+录取人数)'!D:G,4,0)</f>
        <v>253.023069149738</v>
      </c>
      <c r="E333" s="178"/>
      <c r="G333" s="170">
        <v>0.363</v>
      </c>
      <c r="H333">
        <v>638</v>
      </c>
      <c r="J333" s="180"/>
      <c r="O333" s="4">
        <v>638</v>
      </c>
      <c r="P333" s="103">
        <f t="shared" si="15"/>
        <v>240.332951070437</v>
      </c>
      <c r="Q333" s="182">
        <f t="shared" si="13"/>
        <v>2785.92823179423</v>
      </c>
    </row>
    <row r="334" ht="16.5" spans="1:17">
      <c r="A334" s="143" t="s">
        <v>1268</v>
      </c>
      <c r="B334" s="183"/>
      <c r="C334" s="168" t="e">
        <f t="shared" si="14"/>
        <v>#N/A</v>
      </c>
      <c r="D334" s="169">
        <f>VLOOKUP(A334,'10月5日排名(经验排名0.7+录取率排名0.2+录取人数)'!D:G,4,0)</f>
        <v>252.398642193065</v>
      </c>
      <c r="E334" s="178"/>
      <c r="G334" s="170">
        <v>0.364</v>
      </c>
      <c r="H334">
        <v>637</v>
      </c>
      <c r="J334" s="180"/>
      <c r="O334" s="4">
        <v>637</v>
      </c>
      <c r="P334" s="103">
        <f t="shared" si="15"/>
        <v>239.456186886315</v>
      </c>
      <c r="Q334" s="182">
        <f t="shared" si="13"/>
        <v>2777.22405323355</v>
      </c>
    </row>
    <row r="335" ht="16.5" spans="1:17">
      <c r="A335" s="143" t="s">
        <v>1269</v>
      </c>
      <c r="B335" s="183"/>
      <c r="C335" s="168" t="e">
        <f t="shared" si="14"/>
        <v>#N/A</v>
      </c>
      <c r="D335" s="169">
        <f>VLOOKUP(A335,'10月5日排名(经验排名0.7+录取率排名0.2+录取人数)'!D:G,4,0)</f>
        <v>251.776062754063</v>
      </c>
      <c r="E335" s="178"/>
      <c r="G335" s="170">
        <v>0.365</v>
      </c>
      <c r="H335">
        <v>636</v>
      </c>
      <c r="J335" s="180"/>
      <c r="O335" s="4">
        <v>636</v>
      </c>
      <c r="P335" s="103">
        <f t="shared" si="15"/>
        <v>238.581850857627</v>
      </c>
      <c r="Q335" s="182">
        <f t="shared" si="13"/>
        <v>2768.54398046876</v>
      </c>
    </row>
    <row r="336" ht="16.5" spans="1:17">
      <c r="A336" s="143" t="s">
        <v>1270</v>
      </c>
      <c r="B336" s="183"/>
      <c r="C336" s="168" t="e">
        <f t="shared" si="14"/>
        <v>#N/A</v>
      </c>
      <c r="D336" s="169">
        <f>VLOOKUP(A336,'10月5日排名(经验排名0.7+录取率排名0.2+录取人数)'!D:G,4,0)</f>
        <v>251.155324349397</v>
      </c>
      <c r="E336" s="178"/>
      <c r="G336" s="170">
        <v>0.366</v>
      </c>
      <c r="H336">
        <v>635</v>
      </c>
      <c r="J336" s="180"/>
      <c r="O336" s="4">
        <v>635</v>
      </c>
      <c r="P336" s="103">
        <f t="shared" si="15"/>
        <v>237.709934251124</v>
      </c>
      <c r="Q336" s="182">
        <f t="shared" si="13"/>
        <v>2759.88792679951</v>
      </c>
    </row>
    <row r="337" ht="16.5" spans="1:17">
      <c r="A337" s="143" t="s">
        <v>1271</v>
      </c>
      <c r="B337" s="183"/>
      <c r="C337" s="168" t="e">
        <f t="shared" si="14"/>
        <v>#N/A</v>
      </c>
      <c r="D337" s="169">
        <f>VLOOKUP(A337,'10月5日排名(经验排名0.7+录取率排名0.2+录取人数)'!D:G,4,0)</f>
        <v>250.536420545072</v>
      </c>
      <c r="E337" s="178"/>
      <c r="G337" s="170">
        <v>0.367</v>
      </c>
      <c r="H337">
        <v>634</v>
      </c>
      <c r="J337" s="180"/>
      <c r="O337" s="4">
        <v>634</v>
      </c>
      <c r="P337" s="103">
        <f t="shared" si="15"/>
        <v>236.840428399381</v>
      </c>
      <c r="Q337" s="182">
        <f t="shared" si="13"/>
        <v>2751.25580617895</v>
      </c>
    </row>
    <row r="338" ht="16.5" spans="1:17">
      <c r="A338" s="143" t="s">
        <v>1272</v>
      </c>
      <c r="B338" s="183"/>
      <c r="C338" s="168" t="e">
        <f t="shared" si="14"/>
        <v>#N/A</v>
      </c>
      <c r="D338" s="169">
        <f>VLOOKUP(A338,'10月5日排名(经验排名0.7+录取率排名0.2+录取人数)'!D:G,4,0)</f>
        <v>249.919344955921</v>
      </c>
      <c r="E338" s="178"/>
      <c r="G338" s="170">
        <v>0.368</v>
      </c>
      <c r="H338">
        <v>633</v>
      </c>
      <c r="J338" s="180"/>
      <c r="O338" s="4">
        <v>633</v>
      </c>
      <c r="P338" s="103">
        <f t="shared" si="15"/>
        <v>235.973324700117</v>
      </c>
      <c r="Q338" s="182">
        <f t="shared" si="13"/>
        <v>2742.64753320692</v>
      </c>
    </row>
    <row r="339" ht="16.5" spans="1:17">
      <c r="A339" s="143" t="s">
        <v>1273</v>
      </c>
      <c r="B339" s="183"/>
      <c r="C339" s="168" t="e">
        <f t="shared" si="14"/>
        <v>#N/A</v>
      </c>
      <c r="D339" s="169">
        <f>VLOOKUP(A339,'10月5日排名(经验排名0.7+录取率排名0.2+录取人数)'!D:G,4,0)</f>
        <v>249.304091245103</v>
      </c>
      <c r="E339" s="178"/>
      <c r="G339" s="170">
        <v>0.369</v>
      </c>
      <c r="H339">
        <v>632</v>
      </c>
      <c r="J339" s="180"/>
      <c r="O339" s="4">
        <v>632</v>
      </c>
      <c r="P339" s="103">
        <f t="shared" si="15"/>
        <v>235.108614615529</v>
      </c>
      <c r="Q339" s="182">
        <f t="shared" si="13"/>
        <v>2734.06302312338</v>
      </c>
    </row>
    <row r="340" ht="16.5" spans="1:17">
      <c r="A340" s="143" t="s">
        <v>1274</v>
      </c>
      <c r="B340" s="183"/>
      <c r="C340" s="168" t="e">
        <f t="shared" si="14"/>
        <v>#N/A</v>
      </c>
      <c r="D340" s="169">
        <f>VLOOKUP(A340,'10月5日排名(经验排名0.7+录取率排名0.2+录取人数)'!D:G,4,0)</f>
        <v>248.690653123612</v>
      </c>
      <c r="E340" s="178"/>
      <c r="G340" s="170">
        <v>0.37</v>
      </c>
      <c r="H340">
        <v>631</v>
      </c>
      <c r="J340" s="180"/>
      <c r="O340" s="4">
        <v>631</v>
      </c>
      <c r="P340" s="103">
        <f t="shared" si="15"/>
        <v>234.246289671625</v>
      </c>
      <c r="Q340" s="182">
        <f t="shared" si="13"/>
        <v>2725.5021918018</v>
      </c>
    </row>
    <row r="341" ht="16.5" spans="1:17">
      <c r="A341" s="143" t="s">
        <v>1275</v>
      </c>
      <c r="B341" s="183"/>
      <c r="C341" s="168" t="e">
        <f t="shared" si="14"/>
        <v>#N/A</v>
      </c>
      <c r="D341" s="169">
        <f>VLOOKUP(A341,'10月5日排名(经验排名0.7+录取率排名0.2+录取人数)'!D:G,4,0)</f>
        <v>248.079024349783</v>
      </c>
      <c r="E341" s="178"/>
      <c r="G341" s="170">
        <v>0.371</v>
      </c>
      <c r="H341">
        <v>630</v>
      </c>
      <c r="J341" s="180"/>
      <c r="O341" s="4">
        <v>630</v>
      </c>
      <c r="P341" s="103">
        <f t="shared" si="15"/>
        <v>233.386341457576</v>
      </c>
      <c r="Q341" s="182">
        <f t="shared" si="13"/>
        <v>2716.96495574269</v>
      </c>
    </row>
    <row r="342" ht="16.5" spans="1:17">
      <c r="A342" s="143" t="s">
        <v>1276</v>
      </c>
      <c r="B342" s="183"/>
      <c r="C342" s="168" t="e">
        <f t="shared" si="14"/>
        <v>#N/A</v>
      </c>
      <c r="D342" s="169">
        <f>VLOOKUP(A342,'10月5日排名(经验排名0.7+录取率排名0.2+录取人数)'!D:G,4,0)</f>
        <v>247.469198728811</v>
      </c>
      <c r="E342" s="178"/>
      <c r="G342" s="170">
        <v>0.372</v>
      </c>
      <c r="H342">
        <v>629</v>
      </c>
      <c r="J342" s="180"/>
      <c r="O342" s="4">
        <v>629</v>
      </c>
      <c r="P342" s="103">
        <f t="shared" si="15"/>
        <v>232.528761625072</v>
      </c>
      <c r="Q342" s="182">
        <f t="shared" si="13"/>
        <v>2708.45123206723</v>
      </c>
    </row>
    <row r="343" ht="16.5" spans="1:17">
      <c r="A343" s="143" t="s">
        <v>1277</v>
      </c>
      <c r="B343" s="183"/>
      <c r="C343" s="168" t="e">
        <f t="shared" si="14"/>
        <v>#N/A</v>
      </c>
      <c r="D343" s="169">
        <f>VLOOKUP(A343,'10月5日排名(经验排名0.7+录取率排名0.2+录取人数)'!D:G,4,0)</f>
        <v>246.861170112281</v>
      </c>
      <c r="E343" s="178"/>
      <c r="G343" s="170">
        <v>0.373</v>
      </c>
      <c r="H343">
        <v>628</v>
      </c>
      <c r="J343" s="180"/>
      <c r="O343" s="4">
        <v>628</v>
      </c>
      <c r="P343" s="103">
        <f t="shared" si="15"/>
        <v>231.673541887686</v>
      </c>
      <c r="Q343" s="182">
        <f t="shared" si="13"/>
        <v>2699.96093851095</v>
      </c>
    </row>
    <row r="344" ht="16.5" spans="1:17">
      <c r="A344" s="143" t="s">
        <v>1278</v>
      </c>
      <c r="B344" s="183"/>
      <c r="C344" s="168" t="e">
        <f t="shared" si="14"/>
        <v>#N/A</v>
      </c>
      <c r="D344" s="169">
        <f>VLOOKUP(A344,'10月5日排名(经验排名0.7+录取率排名0.2+录取人数)'!D:G,4,0)</f>
        <v>246.254932397691</v>
      </c>
      <c r="E344" s="178"/>
      <c r="G344" s="170">
        <v>0.374</v>
      </c>
      <c r="H344">
        <v>627</v>
      </c>
      <c r="J344" s="180"/>
      <c r="O344" s="4">
        <v>627</v>
      </c>
      <c r="P344" s="103">
        <f t="shared" si="15"/>
        <v>230.820674020249</v>
      </c>
      <c r="Q344" s="182">
        <f t="shared" si="13"/>
        <v>2691.49399341752</v>
      </c>
    </row>
    <row r="345" ht="16.5" spans="1:17">
      <c r="A345" s="143" t="s">
        <v>1279</v>
      </c>
      <c r="B345" s="183"/>
      <c r="C345" s="168" t="e">
        <f t="shared" si="14"/>
        <v>#N/A</v>
      </c>
      <c r="D345" s="169">
        <f>VLOOKUP(A345,'10月5日排名(经验排名0.7+录取率排名0.2+录取人数)'!D:G,4,0)</f>
        <v>245.650479527994</v>
      </c>
      <c r="E345" s="178"/>
      <c r="G345" s="170">
        <v>0.375</v>
      </c>
      <c r="H345">
        <v>626</v>
      </c>
      <c r="J345" s="180"/>
      <c r="O345" s="4">
        <v>626</v>
      </c>
      <c r="P345" s="103">
        <f t="shared" si="15"/>
        <v>229.97014985823</v>
      </c>
      <c r="Q345" s="182">
        <f t="shared" si="13"/>
        <v>2683.05031573262</v>
      </c>
    </row>
    <row r="346" ht="16.5" spans="1:17">
      <c r="A346" s="143" t="s">
        <v>1280</v>
      </c>
      <c r="B346" s="183"/>
      <c r="C346" s="168" t="e">
        <f t="shared" si="14"/>
        <v>#N/A</v>
      </c>
      <c r="D346" s="169">
        <f>VLOOKUP(A346,'10月5日排名(经验排名0.7+录取率排名0.2+录取人数)'!D:G,4,0)</f>
        <v>245.047805491137</v>
      </c>
      <c r="E346" s="178"/>
      <c r="G346" s="170">
        <v>0.376</v>
      </c>
      <c r="H346">
        <v>625</v>
      </c>
      <c r="J346" s="180"/>
      <c r="O346" s="4">
        <v>625</v>
      </c>
      <c r="P346" s="103">
        <f t="shared" si="15"/>
        <v>229.121961297126</v>
      </c>
      <c r="Q346" s="182">
        <f t="shared" si="13"/>
        <v>2674.62982499785</v>
      </c>
    </row>
    <row r="347" ht="16.5" spans="1:17">
      <c r="A347" s="143" t="s">
        <v>1281</v>
      </c>
      <c r="B347" s="183"/>
      <c r="C347" s="168" t="e">
        <f t="shared" si="14"/>
        <v>#N/A</v>
      </c>
      <c r="D347" s="169">
        <f>VLOOKUP(A347,'10月5日排名(经验排名0.7+录取率排名0.2+录取人数)'!D:G,4,0)</f>
        <v>244.446904319614</v>
      </c>
      <c r="E347" s="178"/>
      <c r="G347" s="170">
        <v>0.377</v>
      </c>
      <c r="H347">
        <v>624</v>
      </c>
      <c r="J347" s="180"/>
      <c r="O347" s="4">
        <v>624</v>
      </c>
      <c r="P347" s="103">
        <f t="shared" si="15"/>
        <v>228.276100291861</v>
      </c>
      <c r="Q347" s="182">
        <f t="shared" si="13"/>
        <v>2666.23244134478</v>
      </c>
    </row>
    <row r="348" ht="16.5" spans="1:17">
      <c r="A348" s="143" t="s">
        <v>1282</v>
      </c>
      <c r="B348" s="183"/>
      <c r="C348" s="168" t="e">
        <f t="shared" si="14"/>
        <v>#N/A</v>
      </c>
      <c r="D348" s="169">
        <f>VLOOKUP(A348,'10月5日排名(经验排名0.7+录取率排名0.2+录取人数)'!D:G,4,0)</f>
        <v>243.847770090018</v>
      </c>
      <c r="E348" s="178"/>
      <c r="G348" s="170">
        <v>0.378</v>
      </c>
      <c r="H348">
        <v>623</v>
      </c>
      <c r="J348" s="180"/>
      <c r="O348" s="4">
        <v>623</v>
      </c>
      <c r="P348" s="103">
        <f t="shared" si="15"/>
        <v>227.432558856192</v>
      </c>
      <c r="Q348" s="182">
        <f t="shared" si="13"/>
        <v>2657.85808548904</v>
      </c>
    </row>
    <row r="349" ht="16.5" spans="1:17">
      <c r="A349" s="143" t="s">
        <v>1283</v>
      </c>
      <c r="B349" s="183"/>
      <c r="C349" s="168" t="e">
        <f t="shared" si="14"/>
        <v>#N/A</v>
      </c>
      <c r="D349" s="169">
        <f>VLOOKUP(A349,'10月5日排名(经验排名0.7+录取率排名0.2+录取人数)'!D:G,4,0)</f>
        <v>243.250396922603</v>
      </c>
      <c r="E349" s="178"/>
      <c r="G349" s="170">
        <v>0.379</v>
      </c>
      <c r="H349">
        <v>622</v>
      </c>
      <c r="J349" s="180"/>
      <c r="O349" s="4">
        <v>622</v>
      </c>
      <c r="P349" s="103">
        <f t="shared" si="15"/>
        <v>226.591329062119</v>
      </c>
      <c r="Q349" s="182">
        <f t="shared" si="13"/>
        <v>2649.5066787245</v>
      </c>
    </row>
    <row r="350" ht="16.5" spans="1:17">
      <c r="A350" s="143" t="s">
        <v>1284</v>
      </c>
      <c r="B350" s="183"/>
      <c r="C350" s="168" t="e">
        <f t="shared" si="14"/>
        <v>#N/A</v>
      </c>
      <c r="D350" s="169">
        <f>VLOOKUP(A350,'10月5日排名(经验排名0.7+录取率排名0.2+录取人数)'!D:G,4,0)</f>
        <v>242.654778980849</v>
      </c>
      <c r="E350" s="178"/>
      <c r="G350" s="170">
        <v>0.38</v>
      </c>
      <c r="H350">
        <v>621</v>
      </c>
      <c r="J350" s="180"/>
      <c r="O350" s="4">
        <v>621</v>
      </c>
      <c r="P350" s="103">
        <f t="shared" si="15"/>
        <v>225.752403039308</v>
      </c>
      <c r="Q350" s="182">
        <f t="shared" si="13"/>
        <v>2641.17814291751</v>
      </c>
    </row>
    <row r="351" ht="16.5" spans="1:17">
      <c r="A351" s="143" t="s">
        <v>1285</v>
      </c>
      <c r="B351" s="183"/>
      <c r="C351" s="168" t="e">
        <f t="shared" si="14"/>
        <v>#N/A</v>
      </c>
      <c r="D351" s="169">
        <f>VLOOKUP(A351,'10月5日排名(经验排名0.7+录取率排名0.2+录取人数)'!D:G,4,0)</f>
        <v>242.060910471035</v>
      </c>
      <c r="E351" s="178"/>
      <c r="G351" s="170">
        <v>0.381</v>
      </c>
      <c r="H351">
        <v>620</v>
      </c>
      <c r="J351" s="180"/>
      <c r="O351" s="4">
        <v>620</v>
      </c>
      <c r="P351" s="103">
        <f t="shared" si="15"/>
        <v>224.915772974523</v>
      </c>
      <c r="Q351" s="182">
        <f t="shared" si="13"/>
        <v>2632.87240050124</v>
      </c>
    </row>
    <row r="352" ht="16.5" spans="1:17">
      <c r="A352" s="143" t="s">
        <v>1286</v>
      </c>
      <c r="B352" s="183"/>
      <c r="C352" s="168" t="e">
        <f t="shared" si="14"/>
        <v>#N/A</v>
      </c>
      <c r="D352" s="169">
        <f>VLOOKUP(A352,'10月5日排名(经验排名0.7+录取率排名0.2+录取人数)'!D:G,4,0)</f>
        <v>241.468785641816</v>
      </c>
      <c r="E352" s="178"/>
      <c r="G352" s="170">
        <v>0.382</v>
      </c>
      <c r="H352">
        <v>619</v>
      </c>
      <c r="J352" s="180"/>
      <c r="O352" s="4">
        <v>619</v>
      </c>
      <c r="P352" s="103">
        <f t="shared" si="15"/>
        <v>224.081431111054</v>
      </c>
      <c r="Q352" s="182">
        <f t="shared" si="13"/>
        <v>2624.58937447006</v>
      </c>
    </row>
    <row r="353" ht="16.5" spans="1:17">
      <c r="A353" s="143" t="s">
        <v>1287</v>
      </c>
      <c r="B353" s="183"/>
      <c r="C353" s="168" t="e">
        <f t="shared" si="14"/>
        <v>#N/A</v>
      </c>
      <c r="D353" s="169">
        <f>VLOOKUP(A353,'10月5日排名(经验排名0.7+录取率排名0.2+录取人数)'!D:G,4,0)</f>
        <v>240.878398783806</v>
      </c>
      <c r="E353" s="178"/>
      <c r="G353" s="170">
        <v>0.383</v>
      </c>
      <c r="H353">
        <v>618</v>
      </c>
      <c r="J353" s="180"/>
      <c r="O353" s="4">
        <v>618</v>
      </c>
      <c r="P353" s="103">
        <f t="shared" si="15"/>
        <v>223.249369748166</v>
      </c>
      <c r="Q353" s="182">
        <f t="shared" si="13"/>
        <v>2616.32898837403</v>
      </c>
    </row>
    <row r="354" ht="16.5" spans="1:17">
      <c r="A354" s="143" t="s">
        <v>1288</v>
      </c>
      <c r="B354" s="183"/>
      <c r="C354" s="168" t="e">
        <f t="shared" si="14"/>
        <v>#N/A</v>
      </c>
      <c r="D354" s="169">
        <f>VLOOKUP(A354,'10月5日排名(经验排名0.7+录取率排名0.2+录取人数)'!D:G,4,0)</f>
        <v>240.289744229166</v>
      </c>
      <c r="E354" s="178"/>
      <c r="G354" s="170">
        <v>0.384</v>
      </c>
      <c r="H354">
        <v>617</v>
      </c>
      <c r="J354" s="180"/>
      <c r="O354" s="4">
        <v>617</v>
      </c>
      <c r="P354" s="103">
        <f t="shared" si="15"/>
        <v>222.419581240549</v>
      </c>
      <c r="Q354" s="182">
        <f t="shared" si="13"/>
        <v>2608.09116631343</v>
      </c>
    </row>
    <row r="355" ht="16.5" spans="1:17">
      <c r="A355" s="143" t="s">
        <v>1289</v>
      </c>
      <c r="B355" s="183"/>
      <c r="C355" s="168" t="e">
        <f t="shared" si="14"/>
        <v>#N/A</v>
      </c>
      <c r="D355" s="169">
        <f>VLOOKUP(A355,'10月5日排名(经验排名0.7+录取率排名0.2+录取人数)'!D:G,4,0)</f>
        <v>239.702816351198</v>
      </c>
      <c r="E355" s="178"/>
      <c r="G355" s="170">
        <v>0.385</v>
      </c>
      <c r="H355">
        <v>616</v>
      </c>
      <c r="J355" s="180"/>
      <c r="O355" s="4">
        <v>616</v>
      </c>
      <c r="P355" s="103">
        <f t="shared" si="15"/>
        <v>221.59205799777</v>
      </c>
      <c r="Q355" s="182">
        <f t="shared" si="13"/>
        <v>2599.87583293336</v>
      </c>
    </row>
    <row r="356" ht="16.5" spans="1:17">
      <c r="A356" s="143" t="s">
        <v>1290</v>
      </c>
      <c r="B356" s="183"/>
      <c r="C356" s="168" t="e">
        <f t="shared" si="14"/>
        <v>#N/A</v>
      </c>
      <c r="D356" s="169">
        <f>VLOOKUP(A356,'10月5日排名(经验排名0.7+录取率排名0.2+录取人数)'!D:G,4,0)</f>
        <v>239.117609563945</v>
      </c>
      <c r="E356" s="178"/>
      <c r="G356" s="170">
        <v>0.386</v>
      </c>
      <c r="H356">
        <v>615</v>
      </c>
      <c r="J356" s="180"/>
      <c r="O356" s="4">
        <v>615</v>
      </c>
      <c r="P356" s="103">
        <f t="shared" si="15"/>
        <v>220.766792483744</v>
      </c>
      <c r="Q356" s="182">
        <f t="shared" si="13"/>
        <v>2591.68291341846</v>
      </c>
    </row>
    <row r="357" ht="16.5" spans="1:17">
      <c r="A357" s="143" t="s">
        <v>1291</v>
      </c>
      <c r="B357" s="183"/>
      <c r="C357" s="168" t="e">
        <f t="shared" si="14"/>
        <v>#N/A</v>
      </c>
      <c r="D357" s="169">
        <f>VLOOKUP(A357,'10月5日排名(经验排名0.7+录取率排名0.2+录取人数)'!D:G,4,0)</f>
        <v>238.534118321791</v>
      </c>
      <c r="E357" s="178"/>
      <c r="G357" s="170">
        <v>0.387</v>
      </c>
      <c r="H357">
        <v>614</v>
      </c>
      <c r="J357" s="180"/>
      <c r="O357" s="4">
        <v>614</v>
      </c>
      <c r="P357" s="103">
        <f t="shared" si="15"/>
        <v>219.943777216199</v>
      </c>
      <c r="Q357" s="182">
        <f t="shared" si="13"/>
        <v>2583.51233348761</v>
      </c>
    </row>
    <row r="358" ht="16.5" spans="1:17">
      <c r="A358" s="143" t="s">
        <v>1292</v>
      </c>
      <c r="B358" s="183"/>
      <c r="C358" s="168" t="e">
        <f t="shared" si="14"/>
        <v>#N/A</v>
      </c>
      <c r="D358" s="169">
        <f>VLOOKUP(A358,'10月5日排名(经验排名0.7+录取率排名0.2+录取人数)'!D:G,4,0)</f>
        <v>237.952337119073</v>
      </c>
      <c r="E358" s="178"/>
      <c r="G358" s="170">
        <v>0.388</v>
      </c>
      <c r="H358">
        <v>613</v>
      </c>
      <c r="J358" s="180"/>
      <c r="O358" s="4">
        <v>613</v>
      </c>
      <c r="P358" s="103">
        <f t="shared" si="15"/>
        <v>219.123004766158</v>
      </c>
      <c r="Q358" s="182">
        <f t="shared" si="13"/>
        <v>2575.36401938876</v>
      </c>
    </row>
    <row r="359" ht="16.5" spans="1:17">
      <c r="A359" s="143" t="s">
        <v>1293</v>
      </c>
      <c r="B359" s="183"/>
      <c r="C359" s="168" t="e">
        <f t="shared" si="14"/>
        <v>#N/A</v>
      </c>
      <c r="D359" s="169">
        <f>VLOOKUP(A359,'10月5日排名(经验排名0.7+录取率排名0.2+录取人数)'!D:G,4,0)</f>
        <v>237.372260489695</v>
      </c>
      <c r="E359" s="178"/>
      <c r="G359" s="170">
        <v>0.389</v>
      </c>
      <c r="H359">
        <v>612</v>
      </c>
      <c r="J359" s="180"/>
      <c r="O359" s="4">
        <v>612</v>
      </c>
      <c r="P359" s="103">
        <f t="shared" si="15"/>
        <v>218.30446775742</v>
      </c>
      <c r="Q359" s="182">
        <f t="shared" si="13"/>
        <v>2567.23789789382</v>
      </c>
    </row>
    <row r="360" ht="16.5" spans="1:17">
      <c r="A360" s="143" t="s">
        <v>1294</v>
      </c>
      <c r="B360" s="183"/>
      <c r="C360" s="168" t="e">
        <f t="shared" si="14"/>
        <v>#N/A</v>
      </c>
      <c r="D360" s="169">
        <f>VLOOKUP(A360,'10月5日排名(经验排名0.7+录取率排名0.2+录取人数)'!D:G,4,0)</f>
        <v>236.793883006746</v>
      </c>
      <c r="E360" s="178"/>
      <c r="G360" s="170">
        <v>0.39</v>
      </c>
      <c r="H360">
        <v>611</v>
      </c>
      <c r="J360" s="180"/>
      <c r="O360" s="4">
        <v>611</v>
      </c>
      <c r="P360" s="103">
        <f t="shared" si="15"/>
        <v>217.488158866052</v>
      </c>
      <c r="Q360" s="182">
        <f t="shared" si="13"/>
        <v>2559.13389629361</v>
      </c>
    </row>
    <row r="361" ht="16.5" spans="1:17">
      <c r="A361" s="143" t="s">
        <v>1295</v>
      </c>
      <c r="B361" s="183"/>
      <c r="C361" s="168" t="e">
        <f t="shared" si="14"/>
        <v>#N/A</v>
      </c>
      <c r="D361" s="169">
        <f>VLOOKUP(A361,'10月5日排名(经验排名0.7+录取率排名0.2+录取人数)'!D:G,4,0)</f>
        <v>236.217199282121</v>
      </c>
      <c r="E361" s="178"/>
      <c r="G361" s="170">
        <v>0.391</v>
      </c>
      <c r="H361">
        <v>610</v>
      </c>
      <c r="J361" s="180"/>
      <c r="O361" s="4">
        <v>610</v>
      </c>
      <c r="P361" s="103">
        <f t="shared" si="15"/>
        <v>216.674070819887</v>
      </c>
      <c r="Q361" s="182">
        <f t="shared" si="13"/>
        <v>2551.05194239281</v>
      </c>
    </row>
    <row r="362" ht="16.5" spans="1:17">
      <c r="A362" s="143" t="s">
        <v>1296</v>
      </c>
      <c r="B362" s="183"/>
      <c r="C362" s="168" t="e">
        <f t="shared" si="14"/>
        <v>#N/A</v>
      </c>
      <c r="D362" s="169">
        <f>VLOOKUP(A362,'10月5日排名(经验排名0.7+录取率排名0.2+录取人数)'!D:G,4,0)</f>
        <v>235.642203966153</v>
      </c>
      <c r="E362" s="178"/>
      <c r="G362" s="170">
        <v>0.392</v>
      </c>
      <c r="H362">
        <v>609</v>
      </c>
      <c r="J362" s="180"/>
      <c r="O362" s="4">
        <v>609</v>
      </c>
      <c r="P362" s="103">
        <f t="shared" si="15"/>
        <v>215.862196398024</v>
      </c>
      <c r="Q362" s="182">
        <f t="shared" si="13"/>
        <v>2542.99196450512</v>
      </c>
    </row>
    <row r="363" ht="16.5" spans="1:17">
      <c r="A363" s="143" t="s">
        <v>1297</v>
      </c>
      <c r="B363" s="183"/>
      <c r="C363" s="168" t="e">
        <f t="shared" si="14"/>
        <v>#N/A</v>
      </c>
      <c r="D363" s="169">
        <f>VLOOKUP(A363,'10月5日排名(经验排名0.7+录取率排名0.2+录取人数)'!D:G,4,0)</f>
        <v>235.068891747246</v>
      </c>
      <c r="E363" s="178"/>
      <c r="G363" s="170">
        <v>0.393</v>
      </c>
      <c r="H363">
        <v>608</v>
      </c>
      <c r="J363" s="180"/>
      <c r="O363" s="4">
        <v>608</v>
      </c>
      <c r="P363" s="103">
        <f t="shared" si="15"/>
        <v>215.052528430343</v>
      </c>
      <c r="Q363" s="182">
        <f t="shared" si="13"/>
        <v>2534.95389144831</v>
      </c>
    </row>
    <row r="364" ht="16.5" spans="1:17">
      <c r="A364" s="143" t="s">
        <v>1298</v>
      </c>
      <c r="B364" s="183"/>
      <c r="C364" s="168" t="e">
        <f t="shared" si="14"/>
        <v>#N/A</v>
      </c>
      <c r="D364" s="169">
        <f>VLOOKUP(A364,'10月5日排名(经验排名0.7+录取率排名0.2+录取人数)'!D:G,4,0)</f>
        <v>234.497257351507</v>
      </c>
      <c r="E364" s="178"/>
      <c r="G364" s="170">
        <v>0.394</v>
      </c>
      <c r="H364">
        <v>607</v>
      </c>
      <c r="J364" s="180"/>
      <c r="O364" s="4">
        <v>607</v>
      </c>
      <c r="P364" s="103">
        <f t="shared" si="15"/>
        <v>214.245059797015</v>
      </c>
      <c r="Q364" s="182">
        <f t="shared" si="13"/>
        <v>2526.93765253946</v>
      </c>
    </row>
    <row r="365" ht="16.5" spans="1:17">
      <c r="A365" s="143" t="s">
        <v>1299</v>
      </c>
      <c r="B365" s="183"/>
      <c r="C365" s="168" t="e">
        <f t="shared" si="14"/>
        <v>#N/A</v>
      </c>
      <c r="D365" s="169">
        <f>VLOOKUP(A365,'10月5日排名(经验排名0.7+录取率排名0.2+录取人数)'!D:G,4,0)</f>
        <v>233.927295542396</v>
      </c>
      <c r="E365" s="178"/>
      <c r="G365" s="170">
        <v>0.395</v>
      </c>
      <c r="H365">
        <v>606</v>
      </c>
      <c r="J365" s="180"/>
      <c r="O365" s="4">
        <v>606</v>
      </c>
      <c r="P365" s="103">
        <f t="shared" si="15"/>
        <v>213.439783428026</v>
      </c>
      <c r="Q365" s="182">
        <f t="shared" si="13"/>
        <v>2518.9431775902</v>
      </c>
    </row>
    <row r="366" ht="16.5" spans="1:17">
      <c r="A366" s="143" t="s">
        <v>1300</v>
      </c>
      <c r="B366" s="183"/>
      <c r="C366" s="168" t="e">
        <f t="shared" si="14"/>
        <v>#N/A</v>
      </c>
      <c r="D366" s="169">
        <f>VLOOKUP(A366,'10月5日排名(经验排名0.7+录取率排名0.2+录取人数)'!D:G,4,0)</f>
        <v>233.359001120365</v>
      </c>
      <c r="E366" s="178"/>
      <c r="G366" s="170">
        <v>0.396</v>
      </c>
      <c r="H366">
        <v>605</v>
      </c>
      <c r="J366" s="180"/>
      <c r="O366" s="4">
        <v>605</v>
      </c>
      <c r="P366" s="103">
        <f t="shared" si="15"/>
        <v>212.636692302708</v>
      </c>
      <c r="Q366" s="182">
        <f t="shared" si="13"/>
        <v>2510.970396902</v>
      </c>
    </row>
    <row r="367" ht="16.5" spans="1:17">
      <c r="A367" s="143" t="s">
        <v>1301</v>
      </c>
      <c r="B367" s="183"/>
      <c r="C367" s="168" t="e">
        <f t="shared" si="14"/>
        <v>#N/A</v>
      </c>
      <c r="D367" s="169">
        <f>VLOOKUP(A367,'10月5日排名(经验排名0.7+录取率排名0.2+录取人数)'!D:G,4,0)</f>
        <v>232.792368922515</v>
      </c>
      <c r="E367" s="178"/>
      <c r="G367" s="170">
        <v>0.397</v>
      </c>
      <c r="H367">
        <v>604</v>
      </c>
      <c r="J367" s="180"/>
      <c r="O367" s="4">
        <v>604</v>
      </c>
      <c r="P367" s="103">
        <f t="shared" si="15"/>
        <v>211.835779449264</v>
      </c>
      <c r="Q367" s="182">
        <f t="shared" si="13"/>
        <v>2503.01924126156</v>
      </c>
    </row>
    <row r="368" ht="16.5" spans="1:17">
      <c r="A368" s="143" t="s">
        <v>1302</v>
      </c>
      <c r="B368" s="183"/>
      <c r="C368" s="168" t="e">
        <f t="shared" si="14"/>
        <v>#N/A</v>
      </c>
      <c r="D368" s="169">
        <f>VLOOKUP(A368,'10月5日排名(经验排名0.7+录取率排名0.2+录取人数)'!D:G,4,0)</f>
        <v>232.227393822245</v>
      </c>
      <c r="E368" s="178"/>
      <c r="G368" s="170">
        <v>0.398</v>
      </c>
      <c r="H368">
        <v>603</v>
      </c>
      <c r="J368" s="180"/>
      <c r="O368" s="4">
        <v>603</v>
      </c>
      <c r="P368" s="103">
        <f t="shared" si="15"/>
        <v>211.037037944318</v>
      </c>
      <c r="Q368" s="182">
        <f t="shared" si="13"/>
        <v>2495.08964193624</v>
      </c>
    </row>
    <row r="369" ht="16.5" spans="1:17">
      <c r="A369" s="143" t="s">
        <v>1303</v>
      </c>
      <c r="B369" s="183"/>
      <c r="C369" s="168" t="e">
        <f t="shared" si="14"/>
        <v>#N/A</v>
      </c>
      <c r="D369" s="169">
        <f>VLOOKUP(A369,'10月5日排名(经验排名0.7+录取率排名0.2+录取人数)'!D:G,4,0)</f>
        <v>231.664070728918</v>
      </c>
      <c r="E369" s="178"/>
      <c r="G369" s="170">
        <v>0.399</v>
      </c>
      <c r="H369">
        <v>602</v>
      </c>
      <c r="J369" s="180"/>
      <c r="O369" s="4">
        <v>602</v>
      </c>
      <c r="P369" s="103">
        <f t="shared" si="15"/>
        <v>210.240460912451</v>
      </c>
      <c r="Q369" s="182">
        <f t="shared" si="13"/>
        <v>2487.18153066951</v>
      </c>
    </row>
    <row r="370" ht="16.5" spans="1:17">
      <c r="A370" s="143" t="s">
        <v>1304</v>
      </c>
      <c r="B370" s="183"/>
      <c r="C370" s="168" t="e">
        <f t="shared" si="14"/>
        <v>#N/A</v>
      </c>
      <c r="D370" s="169">
        <f>VLOOKUP(A370,'10月5日排名(经验排名0.7+录取率排名0.2+录取人数)'!D:G,4,0)</f>
        <v>231.102394587518</v>
      </c>
      <c r="E370" s="178"/>
      <c r="G370" s="170">
        <v>0.4</v>
      </c>
      <c r="H370">
        <v>601</v>
      </c>
      <c r="J370" s="180"/>
      <c r="O370" s="4">
        <v>601</v>
      </c>
      <c r="P370" s="103">
        <f t="shared" si="15"/>
        <v>209.446041525754</v>
      </c>
      <c r="Q370" s="182">
        <f t="shared" si="13"/>
        <v>2479.29483967654</v>
      </c>
    </row>
    <row r="371" ht="16.5" spans="1:17">
      <c r="A371" s="143" t="s">
        <v>1305</v>
      </c>
      <c r="B371" s="183"/>
      <c r="C371" s="168" t="e">
        <f t="shared" si="14"/>
        <v>#N/A</v>
      </c>
      <c r="D371" s="169">
        <f>VLOOKUP(A371,'10月5日排名(经验排名0.7+录取率排名0.2+录取人数)'!D:G,4,0)</f>
        <v>230.542360378323</v>
      </c>
      <c r="E371" s="178"/>
      <c r="G371" s="170">
        <v>0.401</v>
      </c>
      <c r="H371">
        <v>600</v>
      </c>
      <c r="J371" s="180"/>
      <c r="O371" s="4">
        <v>600</v>
      </c>
      <c r="P371" s="103">
        <f t="shared" si="15"/>
        <v>208.653773003386</v>
      </c>
      <c r="Q371" s="182">
        <f t="shared" ref="Q371:Q434" si="16">P371*($N$4-$N$970)/($P$4-$P$970)+$N$970-$P$970*($N$4-$N$970)/($P$4-$P$970)</f>
        <v>2471.42950163971</v>
      </c>
    </row>
    <row r="372" ht="16.5" spans="1:17">
      <c r="A372" s="143" t="s">
        <v>1306</v>
      </c>
      <c r="B372" s="183"/>
      <c r="C372" s="168" t="e">
        <f t="shared" si="14"/>
        <v>#N/A</v>
      </c>
      <c r="D372" s="169">
        <f>VLOOKUP(A372,'10月5日排名(经验排名0.7+录取率排名0.2+录取人数)'!D:G,4,0)</f>
        <v>229.983963116574</v>
      </c>
      <c r="E372" s="178"/>
      <c r="G372" s="170">
        <v>0.402</v>
      </c>
      <c r="H372">
        <v>599</v>
      </c>
      <c r="J372" s="180"/>
      <c r="O372" s="4">
        <v>599</v>
      </c>
      <c r="P372" s="103">
        <f t="shared" si="15"/>
        <v>207.863648611134</v>
      </c>
      <c r="Q372" s="182">
        <f t="shared" si="16"/>
        <v>2463.58544970435</v>
      </c>
    </row>
    <row r="373" ht="16.5" spans="1:17">
      <c r="A373" s="143" t="s">
        <v>1307</v>
      </c>
      <c r="B373" s="183"/>
      <c r="C373" s="168" t="e">
        <f t="shared" si="14"/>
        <v>#N/A</v>
      </c>
      <c r="D373" s="169">
        <f>VLOOKUP(A373,'10月5日排名(经验排名0.7+录取率排名0.2+录取人数)'!D:G,4,0)</f>
        <v>229.427197852152</v>
      </c>
      <c r="E373" s="178"/>
      <c r="G373" s="170">
        <v>0.403</v>
      </c>
      <c r="H373">
        <v>598</v>
      </c>
      <c r="J373" s="180"/>
      <c r="O373" s="4">
        <v>598</v>
      </c>
      <c r="P373" s="103">
        <f t="shared" si="15"/>
        <v>207.075661660978</v>
      </c>
      <c r="Q373" s="182">
        <f t="shared" si="16"/>
        <v>2455.76261747437</v>
      </c>
    </row>
    <row r="374" ht="16.5" spans="1:17">
      <c r="A374" s="143" t="s">
        <v>1308</v>
      </c>
      <c r="B374" s="183"/>
      <c r="C374" s="168" t="e">
        <f t="shared" si="14"/>
        <v>#N/A</v>
      </c>
      <c r="D374" s="169">
        <f>VLOOKUP(A374,'10月5日排名(经验排名0.7+录取率排名0.2+录取人数)'!D:G,4,0)</f>
        <v>228.872059669255</v>
      </c>
      <c r="E374" s="178"/>
      <c r="G374" s="170">
        <v>0.404</v>
      </c>
      <c r="H374">
        <v>597</v>
      </c>
      <c r="J374" s="180"/>
      <c r="O374" s="4">
        <v>597</v>
      </c>
      <c r="P374" s="103">
        <f t="shared" si="15"/>
        <v>206.289805510666</v>
      </c>
      <c r="Q374" s="182">
        <f t="shared" si="16"/>
        <v>2447.96093900803</v>
      </c>
    </row>
    <row r="375" ht="16.5" spans="1:17">
      <c r="A375" s="143" t="s">
        <v>1309</v>
      </c>
      <c r="B375" s="183"/>
      <c r="C375" s="168" t="e">
        <f t="shared" si="14"/>
        <v>#N/A</v>
      </c>
      <c r="D375" s="169">
        <f>VLOOKUP(A375,'10月5日排名(经验排名0.7+录取率排名0.2+录取人数)'!D:G,4,0)</f>
        <v>228.318543686086</v>
      </c>
      <c r="E375" s="178"/>
      <c r="G375" s="170">
        <v>0.405</v>
      </c>
      <c r="H375">
        <v>596</v>
      </c>
      <c r="J375" s="180"/>
      <c r="O375" s="4">
        <v>596</v>
      </c>
      <c r="P375" s="103">
        <f t="shared" si="15"/>
        <v>205.506073563288</v>
      </c>
      <c r="Q375" s="182">
        <f t="shared" si="16"/>
        <v>2440.18034881373</v>
      </c>
    </row>
    <row r="376" ht="16.5" spans="1:17">
      <c r="A376" s="143" t="s">
        <v>1310</v>
      </c>
      <c r="B376" s="183"/>
      <c r="C376" s="168" t="e">
        <f t="shared" si="14"/>
        <v>#N/A</v>
      </c>
      <c r="D376" s="169">
        <f>VLOOKUP(A376,'10月5日排名(经验排名0.7+录取率排名0.2+录取人数)'!D:G,4,0)</f>
        <v>227.766645054536</v>
      </c>
      <c r="E376" s="178"/>
      <c r="G376" s="170">
        <v>0.406</v>
      </c>
      <c r="H376">
        <v>595</v>
      </c>
      <c r="J376" s="180"/>
      <c r="O376" s="4">
        <v>595</v>
      </c>
      <c r="P376" s="103">
        <f t="shared" si="15"/>
        <v>204.724459266861</v>
      </c>
      <c r="Q376" s="182">
        <f t="shared" si="16"/>
        <v>2432.4207818459</v>
      </c>
    </row>
    <row r="377" ht="16.5" spans="1:17">
      <c r="A377" s="143" t="s">
        <v>1311</v>
      </c>
      <c r="B377" s="183"/>
      <c r="C377" s="168" t="e">
        <f t="shared" si="14"/>
        <v>#N/A</v>
      </c>
      <c r="D377" s="169">
        <f>VLOOKUP(A377,'10月5日排名(经验排名0.7+录取率排名0.2+录取人数)'!D:G,4,0)</f>
        <v>227.216358959879</v>
      </c>
      <c r="E377" s="178"/>
      <c r="G377" s="170">
        <v>0.407</v>
      </c>
      <c r="H377">
        <v>594</v>
      </c>
      <c r="J377" s="180"/>
      <c r="O377" s="4">
        <v>594</v>
      </c>
      <c r="P377" s="103">
        <f t="shared" si="15"/>
        <v>203.944956113912</v>
      </c>
      <c r="Q377" s="182">
        <f t="shared" si="16"/>
        <v>2424.68217350085</v>
      </c>
    </row>
    <row r="378" ht="16.5" spans="1:17">
      <c r="A378" s="143" t="s">
        <v>1312</v>
      </c>
      <c r="B378" s="183"/>
      <c r="C378" s="168" t="e">
        <f t="shared" si="14"/>
        <v>#N/A</v>
      </c>
      <c r="D378" s="169">
        <f>VLOOKUP(A378,'10月5日排名(经验排名0.7+录取率排名0.2+录取人数)'!D:G,4,0)</f>
        <v>226.667680620463</v>
      </c>
      <c r="E378" s="178"/>
      <c r="G378" s="170">
        <v>0.408</v>
      </c>
      <c r="H378">
        <v>593</v>
      </c>
      <c r="J378" s="180"/>
      <c r="O378" s="4">
        <v>593</v>
      </c>
      <c r="P378" s="103">
        <f t="shared" si="15"/>
        <v>203.167557641075</v>
      </c>
      <c r="Q378" s="182">
        <f t="shared" si="16"/>
        <v>2416.96445961277</v>
      </c>
    </row>
    <row r="379" ht="16.5" spans="1:17">
      <c r="A379" s="143" t="s">
        <v>1313</v>
      </c>
      <c r="B379" s="183"/>
      <c r="C379" s="168" t="e">
        <f t="shared" si="14"/>
        <v>#N/A</v>
      </c>
      <c r="D379" s="169">
        <f>VLOOKUP(A379,'10月5日排名(经验排名0.7+录取率排名0.2+录取人数)'!D:G,4,0)</f>
        <v>226.120605287413</v>
      </c>
      <c r="E379" s="178"/>
      <c r="G379" s="170">
        <v>0.409</v>
      </c>
      <c r="H379">
        <v>592</v>
      </c>
      <c r="J379" s="180"/>
      <c r="O379" s="4">
        <v>592</v>
      </c>
      <c r="P379" s="103">
        <f t="shared" si="15"/>
        <v>202.392257428687</v>
      </c>
      <c r="Q379" s="182">
        <f t="shared" si="16"/>
        <v>2409.26757644968</v>
      </c>
    </row>
    <row r="380" ht="16.5" spans="1:17">
      <c r="A380" s="143" t="s">
        <v>1314</v>
      </c>
      <c r="B380" s="183"/>
      <c r="C380" s="168" t="e">
        <f t="shared" si="14"/>
        <v>#N/A</v>
      </c>
      <c r="D380" s="169">
        <f>VLOOKUP(A380,'10月5日排名(经验排名0.7+录取率排名0.2+录取人数)'!D:G,4,0)</f>
        <v>225.575128244329</v>
      </c>
      <c r="E380" s="178"/>
      <c r="G380" s="170">
        <v>0.41</v>
      </c>
      <c r="H380">
        <v>591</v>
      </c>
      <c r="J380" s="180"/>
      <c r="O380" s="4">
        <v>591</v>
      </c>
      <c r="P380" s="103">
        <f t="shared" si="15"/>
        <v>201.619049100384</v>
      </c>
      <c r="Q380" s="182">
        <f t="shared" si="16"/>
        <v>2401.59146070952</v>
      </c>
    </row>
    <row r="381" ht="16.5" spans="1:17">
      <c r="A381" s="143" t="s">
        <v>1315</v>
      </c>
      <c r="B381" s="183"/>
      <c r="C381" s="168" t="e">
        <f t="shared" si="14"/>
        <v>#N/A</v>
      </c>
      <c r="D381" s="169">
        <f>VLOOKUP(A381,'10月5日排名(经验排名0.7+录取率排名0.2+录取人数)'!D:G,4,0)</f>
        <v>225.031244806993</v>
      </c>
      <c r="E381" s="178"/>
      <c r="G381" s="170">
        <v>0.411</v>
      </c>
      <c r="H381">
        <v>590</v>
      </c>
      <c r="J381" s="180"/>
      <c r="O381" s="4">
        <v>590</v>
      </c>
      <c r="P381" s="103">
        <f t="shared" si="15"/>
        <v>200.847926322718</v>
      </c>
      <c r="Q381" s="182">
        <f t="shared" si="16"/>
        <v>2393.93604951621</v>
      </c>
    </row>
    <row r="382" ht="16.5" spans="1:17">
      <c r="A382" s="143" t="s">
        <v>1316</v>
      </c>
      <c r="B382" s="183"/>
      <c r="C382" s="168" t="e">
        <f t="shared" si="14"/>
        <v>#N/A</v>
      </c>
      <c r="D382" s="169">
        <f>VLOOKUP(A382,'10月5日排名(经验排名0.7+录取率排名0.2+录取人数)'!D:G,4,0)</f>
        <v>224.488950323079</v>
      </c>
      <c r="E382" s="178"/>
      <c r="G382" s="170">
        <v>0.412</v>
      </c>
      <c r="H382">
        <v>589</v>
      </c>
      <c r="J382" s="180"/>
      <c r="O382" s="4">
        <v>589</v>
      </c>
      <c r="P382" s="103">
        <f t="shared" si="15"/>
        <v>200.078882804757</v>
      </c>
      <c r="Q382" s="182">
        <f t="shared" si="16"/>
        <v>2386.30128041581</v>
      </c>
    </row>
    <row r="383" ht="16.5" spans="1:17">
      <c r="A383" s="143" t="s">
        <v>1317</v>
      </c>
      <c r="B383" s="183"/>
      <c r="C383" s="168" t="e">
        <f t="shared" si="14"/>
        <v>#N/A</v>
      </c>
      <c r="D383" s="169">
        <f>VLOOKUP(A383,'10月5日排名(经验排名0.7+录取率排名0.2+录取人数)'!D:G,4,0)</f>
        <v>223.948240171867</v>
      </c>
      <c r="E383" s="178"/>
      <c r="G383" s="170">
        <v>0.413</v>
      </c>
      <c r="H383">
        <v>588</v>
      </c>
      <c r="J383" s="180"/>
      <c r="O383" s="4">
        <v>588</v>
      </c>
      <c r="P383" s="103">
        <f t="shared" si="15"/>
        <v>199.311912297709</v>
      </c>
      <c r="Q383" s="182">
        <f t="shared" si="16"/>
        <v>2378.68709137272</v>
      </c>
    </row>
    <row r="384" ht="16.5" spans="1:17">
      <c r="A384" s="143" t="s">
        <v>1318</v>
      </c>
      <c r="B384" s="183"/>
      <c r="C384" s="168" t="e">
        <f t="shared" si="14"/>
        <v>#N/A</v>
      </c>
      <c r="D384" s="169">
        <f>VLOOKUP(A384,'10月5日排名(经验排名0.7+录取率排名0.2+录取人数)'!D:G,4,0)</f>
        <v>223.409109763955</v>
      </c>
      <c r="E384" s="178"/>
      <c r="G384" s="170">
        <v>0.414</v>
      </c>
      <c r="H384">
        <v>587</v>
      </c>
      <c r="J384" s="180"/>
      <c r="O384" s="4">
        <v>587</v>
      </c>
      <c r="P384" s="103">
        <f t="shared" si="15"/>
        <v>198.54700859454</v>
      </c>
      <c r="Q384" s="182">
        <f t="shared" si="16"/>
        <v>2371.09342076586</v>
      </c>
    </row>
    <row r="385" ht="16.5" spans="1:17">
      <c r="A385" s="143" t="s">
        <v>1319</v>
      </c>
      <c r="B385" s="183"/>
      <c r="C385" s="168" t="e">
        <f t="shared" si="14"/>
        <v>#N/A</v>
      </c>
      <c r="D385" s="169">
        <f>VLOOKUP(A385,'10月5日排名(经验排名0.7+录取率排名0.2+录取人数)'!D:G,4,0)</f>
        <v>222.871554540981</v>
      </c>
      <c r="E385" s="178"/>
      <c r="G385" s="170">
        <v>0.415</v>
      </c>
      <c r="H385">
        <v>586</v>
      </c>
      <c r="J385" s="180"/>
      <c r="O385" s="4">
        <v>586</v>
      </c>
      <c r="P385" s="103">
        <f t="shared" si="15"/>
        <v>197.784165529596</v>
      </c>
      <c r="Q385" s="182">
        <f t="shared" si="16"/>
        <v>2363.520207385</v>
      </c>
    </row>
    <row r="386" ht="16.5" spans="1:17">
      <c r="A386" s="143" t="s">
        <v>1320</v>
      </c>
      <c r="B386" s="183"/>
      <c r="C386" s="168" t="e">
        <f t="shared" si="14"/>
        <v>#N/A</v>
      </c>
      <c r="D386" s="169">
        <f>VLOOKUP(A386,'10月5日排名(经验排名0.7+录取率排名0.2+录取人数)'!D:G,4,0)</f>
        <v>222.335569975347</v>
      </c>
      <c r="E386" s="178"/>
      <c r="G386" s="170">
        <v>0.416</v>
      </c>
      <c r="H386">
        <v>585</v>
      </c>
      <c r="J386" s="180"/>
      <c r="O386" s="4">
        <v>585</v>
      </c>
      <c r="P386" s="103">
        <f t="shared" si="15"/>
        <v>197.023376978236</v>
      </c>
      <c r="Q386" s="182">
        <f t="shared" si="16"/>
        <v>2355.96739042704</v>
      </c>
    </row>
    <row r="387" ht="16.5" spans="1:17">
      <c r="A387" s="143" t="s">
        <v>1321</v>
      </c>
      <c r="B387" s="183"/>
      <c r="C387" s="168" t="e">
        <f t="shared" si="14"/>
        <v>#N/A</v>
      </c>
      <c r="D387" s="169">
        <f>VLOOKUP(A387,'10月5日排名(经验排名0.7+录取率排名0.2+录取人数)'!D:G,4,0)</f>
        <v>221.801151569942</v>
      </c>
      <c r="E387" s="178"/>
      <c r="G387" s="170">
        <v>0.417</v>
      </c>
      <c r="H387">
        <v>584</v>
      </c>
      <c r="J387" s="180"/>
      <c r="O387" s="4">
        <v>584</v>
      </c>
      <c r="P387" s="103">
        <f t="shared" si="15"/>
        <v>196.264636856463</v>
      </c>
      <c r="Q387" s="182">
        <f t="shared" si="16"/>
        <v>2348.43490949241</v>
      </c>
    </row>
    <row r="388" ht="16.5" spans="1:17">
      <c r="A388" s="143" t="s">
        <v>1322</v>
      </c>
      <c r="B388" s="183"/>
      <c r="C388" s="168" t="e">
        <f t="shared" si="14"/>
        <v>#N/A</v>
      </c>
      <c r="D388" s="169">
        <f>VLOOKUP(A388,'10月5日排名(经验排名0.7+录取率排名0.2+录取人数)'!D:G,4,0)</f>
        <v>221.268294857872</v>
      </c>
      <c r="E388" s="178"/>
      <c r="G388" s="170">
        <v>0.418</v>
      </c>
      <c r="H388">
        <v>583</v>
      </c>
      <c r="J388" s="180"/>
      <c r="O388" s="4">
        <v>583</v>
      </c>
      <c r="P388" s="103">
        <f t="shared" si="15"/>
        <v>195.507939120564</v>
      </c>
      <c r="Q388" s="182">
        <f t="shared" si="16"/>
        <v>2340.92270458143</v>
      </c>
    </row>
    <row r="389" ht="16.5" spans="1:17">
      <c r="A389" s="143" t="s">
        <v>1323</v>
      </c>
      <c r="B389" s="183"/>
      <c r="C389" s="168" t="e">
        <f t="shared" ref="C389:C452" si="17">VLOOKUP(B389,$G$4:$H$970,2,0)</f>
        <v>#N/A</v>
      </c>
      <c r="D389" s="169">
        <f>VLOOKUP(A389,'10月5日排名(经验排名0.7+录取率排名0.2+录取人数)'!D:G,4,0)</f>
        <v>220.736995402195</v>
      </c>
      <c r="E389" s="178"/>
      <c r="G389" s="170">
        <v>0.419</v>
      </c>
      <c r="H389">
        <v>582</v>
      </c>
      <c r="J389" s="180"/>
      <c r="O389" s="4">
        <v>582</v>
      </c>
      <c r="P389" s="103">
        <f t="shared" ref="P389:P452" si="18">-(($U$2^2-O389^2)^(1/2))+$U$2</f>
        <v>194.753277766749</v>
      </c>
      <c r="Q389" s="182">
        <f t="shared" si="16"/>
        <v>2333.43071609079</v>
      </c>
    </row>
    <row r="390" ht="16.5" spans="1:17">
      <c r="A390" s="143" t="s">
        <v>1324</v>
      </c>
      <c r="B390" s="183"/>
      <c r="C390" s="168" t="e">
        <f t="shared" si="17"/>
        <v>#N/A</v>
      </c>
      <c r="D390" s="169">
        <f>VLOOKUP(A390,'10月5日排名(经验排名0.7+录取率排名0.2+录取人数)'!D:G,4,0)</f>
        <v>220.207248795651</v>
      </c>
      <c r="E390" s="178"/>
      <c r="G390" s="170">
        <v>0.42</v>
      </c>
      <c r="H390">
        <v>581</v>
      </c>
      <c r="J390" s="180"/>
      <c r="O390" s="4">
        <v>581</v>
      </c>
      <c r="P390" s="103">
        <f t="shared" si="18"/>
        <v>194.000646830801</v>
      </c>
      <c r="Q390" s="182">
        <f t="shared" si="16"/>
        <v>2325.95888481001</v>
      </c>
    </row>
    <row r="391" ht="16.5" spans="1:17">
      <c r="A391" s="143" t="s">
        <v>1325</v>
      </c>
      <c r="B391" s="183"/>
      <c r="C391" s="168" t="e">
        <f t="shared" si="17"/>
        <v>#N/A</v>
      </c>
      <c r="D391" s="169">
        <f>VLOOKUP(A391,'10月5日排名(经验排名0.7+录取率排名0.2+录取人数)'!D:G,4,0)</f>
        <v>219.679050660407</v>
      </c>
      <c r="E391" s="178"/>
      <c r="G391" s="170">
        <v>0.421</v>
      </c>
      <c r="H391">
        <v>580</v>
      </c>
      <c r="J391" s="180"/>
      <c r="O391" s="4">
        <v>580</v>
      </c>
      <c r="P391" s="103">
        <f t="shared" si="18"/>
        <v>193.250040387723</v>
      </c>
      <c r="Q391" s="182">
        <f t="shared" si="16"/>
        <v>2318.50715191801</v>
      </c>
    </row>
    <row r="392" ht="16.5" spans="1:17">
      <c r="A392" s="143" t="s">
        <v>1326</v>
      </c>
      <c r="B392" s="183"/>
      <c r="C392" s="168" t="e">
        <f t="shared" si="17"/>
        <v>#N/A</v>
      </c>
      <c r="D392" s="169">
        <f>VLOOKUP(A392,'10月5日排名(经验排名0.7+录取率排名0.2+录取人数)'!D:G,4,0)</f>
        <v>219.152396647795</v>
      </c>
      <c r="E392" s="178"/>
      <c r="G392" s="170">
        <v>0.422</v>
      </c>
      <c r="H392">
        <v>579</v>
      </c>
      <c r="J392" s="180"/>
      <c r="O392" s="4">
        <v>579</v>
      </c>
      <c r="P392" s="103">
        <f t="shared" si="18"/>
        <v>192.501452551394</v>
      </c>
      <c r="Q392" s="182">
        <f t="shared" si="16"/>
        <v>2311.07545897963</v>
      </c>
    </row>
    <row r="393" ht="16.5" spans="1:17">
      <c r="A393" s="143" t="s">
        <v>1327</v>
      </c>
      <c r="B393" s="183"/>
      <c r="C393" s="168" t="e">
        <f t="shared" si="17"/>
        <v>#N/A</v>
      </c>
      <c r="D393" s="169">
        <f>VLOOKUP(A393,'10月5日排名(经验排名0.7+录取率排名0.2+录取人数)'!D:G,4,0)</f>
        <v>218.627282438054</v>
      </c>
      <c r="E393" s="178"/>
      <c r="G393" s="170">
        <v>0.423</v>
      </c>
      <c r="H393">
        <v>578</v>
      </c>
      <c r="J393" s="180"/>
      <c r="O393" s="4">
        <v>578</v>
      </c>
      <c r="P393" s="103">
        <f t="shared" si="18"/>
        <v>191.754877474228</v>
      </c>
      <c r="Q393" s="182">
        <f t="shared" si="16"/>
        <v>2303.66374794228</v>
      </c>
    </row>
    <row r="394" ht="16.5" spans="1:17">
      <c r="A394" s="143" t="s">
        <v>1328</v>
      </c>
      <c r="B394" s="183"/>
      <c r="C394" s="168" t="e">
        <f t="shared" si="17"/>
        <v>#N/A</v>
      </c>
      <c r="D394" s="169">
        <f>VLOOKUP(A394,'10月5日排名(经验排名0.7+录取率排名0.2+录取人数)'!D:G,4,0)</f>
        <v>218.103703740083</v>
      </c>
      <c r="E394" s="178"/>
      <c r="G394" s="170">
        <v>0.424</v>
      </c>
      <c r="H394">
        <v>577</v>
      </c>
      <c r="J394" s="180"/>
      <c r="O394" s="4">
        <v>577</v>
      </c>
      <c r="P394" s="103">
        <f t="shared" si="18"/>
        <v>191.010309346832</v>
      </c>
      <c r="Q394" s="182">
        <f t="shared" si="16"/>
        <v>2296.27196113253</v>
      </c>
    </row>
    <row r="395" ht="16.5" spans="1:17">
      <c r="A395" s="143" t="s">
        <v>1329</v>
      </c>
      <c r="B395" s="183"/>
      <c r="C395" s="168" t="e">
        <f t="shared" si="17"/>
        <v>#N/A</v>
      </c>
      <c r="D395" s="169">
        <f>VLOOKUP(A395,'10月5日排名(经验排名0.7+录取率排名0.2+录取人数)'!D:G,4,0)</f>
        <v>217.58165629119</v>
      </c>
      <c r="E395" s="178"/>
      <c r="G395" s="170">
        <v>0.425</v>
      </c>
      <c r="H395">
        <v>576</v>
      </c>
      <c r="J395" s="180"/>
      <c r="O395" s="4">
        <v>576</v>
      </c>
      <c r="P395" s="103">
        <f t="shared" si="18"/>
        <v>190.267742397678</v>
      </c>
      <c r="Q395" s="182">
        <f t="shared" si="16"/>
        <v>2288.90004125288</v>
      </c>
    </row>
    <row r="396" ht="16.5" spans="1:17">
      <c r="A396" s="143" t="s">
        <v>1330</v>
      </c>
      <c r="B396" s="183"/>
      <c r="C396" s="168" t="e">
        <f t="shared" si="17"/>
        <v>#N/A</v>
      </c>
      <c r="D396" s="169">
        <f>VLOOKUP(A396,'10月5日排名(经验排名0.7+录取率排名0.2+录取人数)'!D:G,4,0)</f>
        <v>217.061135856841</v>
      </c>
      <c r="E396" s="178"/>
      <c r="G396" s="170">
        <v>0.426</v>
      </c>
      <c r="H396">
        <v>575</v>
      </c>
      <c r="J396" s="180"/>
      <c r="O396" s="4">
        <v>575</v>
      </c>
      <c r="P396" s="103">
        <f t="shared" si="18"/>
        <v>189.52717089277</v>
      </c>
      <c r="Q396" s="182">
        <f t="shared" si="16"/>
        <v>2281.5479313784</v>
      </c>
    </row>
    <row r="397" ht="16.5" spans="1:17">
      <c r="A397" s="143" t="s">
        <v>1331</v>
      </c>
      <c r="B397" s="183"/>
      <c r="C397" s="168" t="e">
        <f t="shared" si="17"/>
        <v>#N/A</v>
      </c>
      <c r="D397" s="169">
        <f>VLOOKUP(A397,'10月5日排名(经验排名0.7+录取率排名0.2+录取人数)'!D:G,4,0)</f>
        <v>216.542138230421</v>
      </c>
      <c r="E397" s="178"/>
      <c r="G397" s="170">
        <v>0.427</v>
      </c>
      <c r="H397">
        <v>574</v>
      </c>
      <c r="J397" s="180"/>
      <c r="O397" s="4">
        <v>574</v>
      </c>
      <c r="P397" s="103">
        <f t="shared" si="18"/>
        <v>188.788589135317</v>
      </c>
      <c r="Q397" s="182">
        <f t="shared" si="16"/>
        <v>2274.21557495354</v>
      </c>
    </row>
    <row r="398" ht="16.5" spans="1:17">
      <c r="A398" s="143" t="s">
        <v>1332</v>
      </c>
      <c r="B398" s="183"/>
      <c r="C398" s="168" t="e">
        <f t="shared" si="17"/>
        <v>#N/A</v>
      </c>
      <c r="D398" s="169">
        <f>VLOOKUP(A398,'10月5日排名(经验排名0.7+录取率排名0.2+录取人数)'!D:G,4,0)</f>
        <v>216.024659232991</v>
      </c>
      <c r="E398" s="178"/>
      <c r="G398" s="170">
        <v>0.428</v>
      </c>
      <c r="H398">
        <v>573</v>
      </c>
      <c r="J398" s="180"/>
      <c r="O398" s="4">
        <v>573</v>
      </c>
      <c r="P398" s="103">
        <f t="shared" si="18"/>
        <v>188.051991465412</v>
      </c>
      <c r="Q398" s="182">
        <f t="shared" si="16"/>
        <v>2266.90291578891</v>
      </c>
    </row>
    <row r="399" ht="16.5" spans="1:17">
      <c r="A399" s="143" t="s">
        <v>1333</v>
      </c>
      <c r="B399" s="183"/>
      <c r="C399" s="168" t="e">
        <f t="shared" si="17"/>
        <v>#N/A</v>
      </c>
      <c r="D399" s="169">
        <f>VLOOKUP(A399,'10月5日排名(经验排名0.7+录取率排名0.2+录取人数)'!D:G,4,0)</f>
        <v>215.508694713049</v>
      </c>
      <c r="E399" s="178"/>
      <c r="G399" s="170">
        <v>0.429</v>
      </c>
      <c r="H399">
        <v>572</v>
      </c>
      <c r="J399" s="180"/>
      <c r="O399" s="4">
        <v>572</v>
      </c>
      <c r="P399" s="103">
        <f t="shared" si="18"/>
        <v>187.317372259712</v>
      </c>
      <c r="Q399" s="182">
        <f t="shared" si="16"/>
        <v>2259.60989805813</v>
      </c>
    </row>
    <row r="400" ht="16.5" spans="1:17">
      <c r="A400" s="143" t="s">
        <v>1334</v>
      </c>
      <c r="B400" s="183"/>
      <c r="C400" s="168" t="e">
        <f t="shared" si="17"/>
        <v>#N/A</v>
      </c>
      <c r="D400" s="169">
        <f>VLOOKUP(A400,'10月5日排名(经验排名0.7+录取率排名0.2+录取人数)'!D:G,4,0)</f>
        <v>214.994240546296</v>
      </c>
      <c r="E400" s="178"/>
      <c r="G400" s="170">
        <v>0.43</v>
      </c>
      <c r="H400">
        <v>571</v>
      </c>
      <c r="J400" s="180"/>
      <c r="O400" s="4">
        <v>571</v>
      </c>
      <c r="P400" s="103">
        <f t="shared" si="18"/>
        <v>186.584725931123</v>
      </c>
      <c r="Q400" s="182">
        <f t="shared" si="16"/>
        <v>2252.33646629465</v>
      </c>
    </row>
    <row r="401" ht="16.5" spans="1:17">
      <c r="A401" s="143" t="s">
        <v>1335</v>
      </c>
      <c r="B401" s="183"/>
      <c r="C401" s="168" t="e">
        <f t="shared" si="17"/>
        <v>#N/A</v>
      </c>
      <c r="D401" s="169">
        <f>VLOOKUP(A401,'10月5日排名(经验排名0.7+录取率排名0.2+录取人数)'!D:G,4,0)</f>
        <v>214.481292635401</v>
      </c>
      <c r="E401" s="178"/>
      <c r="G401" s="170">
        <v>0.431</v>
      </c>
      <c r="H401">
        <v>570</v>
      </c>
      <c r="J401" s="180"/>
      <c r="O401" s="4">
        <v>570</v>
      </c>
      <c r="P401" s="103">
        <f t="shared" si="18"/>
        <v>185.854046928489</v>
      </c>
      <c r="Q401" s="182">
        <f t="shared" si="16"/>
        <v>2245.08256538874</v>
      </c>
    </row>
    <row r="402" ht="16.5" spans="1:17">
      <c r="A402" s="143" t="s">
        <v>442</v>
      </c>
      <c r="B402" s="183"/>
      <c r="C402" s="168" t="e">
        <f t="shared" si="17"/>
        <v>#N/A</v>
      </c>
      <c r="D402" s="169">
        <f>VLOOKUP(A402,'10月5日排名(经验排名0.7+录取率排名0.2+录取人数)'!D:G,4,0)</f>
        <v>213.969846909773</v>
      </c>
      <c r="E402" s="178"/>
      <c r="G402" s="170">
        <v>0.432</v>
      </c>
      <c r="H402">
        <v>569</v>
      </c>
      <c r="J402" s="180"/>
      <c r="O402" s="4">
        <v>569</v>
      </c>
      <c r="P402" s="103">
        <f t="shared" si="18"/>
        <v>185.125329736281</v>
      </c>
      <c r="Q402" s="182">
        <f t="shared" si="16"/>
        <v>2237.84814058434</v>
      </c>
    </row>
    <row r="403" ht="16.5" spans="1:17">
      <c r="A403" s="143" t="s">
        <v>1336</v>
      </c>
      <c r="B403" s="183"/>
      <c r="C403" s="168" t="e">
        <f t="shared" si="17"/>
        <v>#N/A</v>
      </c>
      <c r="D403" s="169">
        <f>VLOOKUP(A403,'10月5日排名(经验排名0.7+录取率排名0.2+录取人数)'!D:G,4,0)</f>
        <v>213.459899325331</v>
      </c>
      <c r="E403" s="178"/>
      <c r="G403" s="170">
        <v>0.433</v>
      </c>
      <c r="H403">
        <v>568</v>
      </c>
      <c r="J403" s="180"/>
      <c r="O403" s="4">
        <v>568</v>
      </c>
      <c r="P403" s="103">
        <f t="shared" si="18"/>
        <v>184.398568874296</v>
      </c>
      <c r="Q403" s="182">
        <f t="shared" si="16"/>
        <v>2230.63313747611</v>
      </c>
    </row>
    <row r="404" ht="16.5" spans="1:17">
      <c r="A404" s="143" t="s">
        <v>1337</v>
      </c>
      <c r="B404" s="183"/>
      <c r="C404" s="168" t="e">
        <f t="shared" si="17"/>
        <v>#N/A</v>
      </c>
      <c r="D404" s="169">
        <f>VLOOKUP(A404,'10月5日排名(经验排名0.7+录取率排名0.2+录取人数)'!D:G,4,0)</f>
        <v>212.95144586428</v>
      </c>
      <c r="E404" s="178"/>
      <c r="G404" s="170">
        <v>0.434</v>
      </c>
      <c r="H404">
        <v>567</v>
      </c>
      <c r="J404" s="180"/>
      <c r="O404" s="4">
        <v>567</v>
      </c>
      <c r="P404" s="103">
        <f t="shared" si="18"/>
        <v>183.673758897354</v>
      </c>
      <c r="Q404" s="182">
        <f t="shared" si="16"/>
        <v>2223.43750200637</v>
      </c>
    </row>
    <row r="405" ht="16.5" spans="1:17">
      <c r="A405" s="143" t="s">
        <v>1338</v>
      </c>
      <c r="B405" s="183"/>
      <c r="C405" s="168" t="e">
        <f t="shared" si="17"/>
        <v>#N/A</v>
      </c>
      <c r="D405" s="169">
        <f>VLOOKUP(A405,'10月5日排名(经验排名0.7+录取率排名0.2+录取人数)'!D:G,4,0)</f>
        <v>212.444482534887</v>
      </c>
      <c r="E405" s="178"/>
      <c r="G405" s="170">
        <v>0.435</v>
      </c>
      <c r="H405">
        <v>566</v>
      </c>
      <c r="J405" s="180"/>
      <c r="O405" s="4">
        <v>566</v>
      </c>
      <c r="P405" s="103">
        <f t="shared" si="18"/>
        <v>182.950894395</v>
      </c>
      <c r="Q405" s="182">
        <f t="shared" si="16"/>
        <v>2216.2611804622</v>
      </c>
    </row>
    <row r="406" ht="16.5" spans="1:17">
      <c r="A406" s="143" t="s">
        <v>1339</v>
      </c>
      <c r="B406" s="183"/>
      <c r="C406" s="168" t="e">
        <f t="shared" si="17"/>
        <v>#N/A</v>
      </c>
      <c r="D406" s="169">
        <f>VLOOKUP(A406,'10月5日排名(经验排名0.7+录取率排名0.2+录取人数)'!D:G,4,0)</f>
        <v>211.939005371264</v>
      </c>
      <c r="E406" s="178"/>
      <c r="G406" s="170">
        <v>0.436</v>
      </c>
      <c r="H406">
        <v>565</v>
      </c>
      <c r="J406" s="180"/>
      <c r="O406" s="4">
        <v>565</v>
      </c>
      <c r="P406" s="103">
        <f t="shared" si="18"/>
        <v>182.229969991208</v>
      </c>
      <c r="Q406" s="182">
        <f t="shared" si="16"/>
        <v>2209.10411947248</v>
      </c>
    </row>
    <row r="407" ht="16.5" spans="1:17">
      <c r="A407" s="143" t="s">
        <v>1340</v>
      </c>
      <c r="B407" s="183"/>
      <c r="C407" s="168" t="e">
        <f t="shared" si="17"/>
        <v>#N/A</v>
      </c>
      <c r="D407" s="169">
        <f>VLOOKUP(A407,'10月5日排名(经验排名0.7+录取率排名0.2+录取人数)'!D:G,4,0)</f>
        <v>211.435010433146</v>
      </c>
      <c r="E407" s="178"/>
      <c r="G407" s="170">
        <v>0.437</v>
      </c>
      <c r="H407">
        <v>564</v>
      </c>
      <c r="J407" s="180"/>
      <c r="O407" s="4">
        <v>564</v>
      </c>
      <c r="P407" s="103">
        <f t="shared" si="18"/>
        <v>181.510980344092</v>
      </c>
      <c r="Q407" s="182">
        <f t="shared" si="16"/>
        <v>2201.96626600501</v>
      </c>
    </row>
    <row r="408" ht="16.5" spans="1:17">
      <c r="A408" s="143" t="s">
        <v>1341</v>
      </c>
      <c r="B408" s="183"/>
      <c r="C408" s="168" t="e">
        <f t="shared" si="17"/>
        <v>#N/A</v>
      </c>
      <c r="D408" s="169">
        <f>VLOOKUP(A408,'10月5日排名(经验排名0.7+录取率排名0.2+录取人数)'!D:G,4,0)</f>
        <v>210.93249380568</v>
      </c>
      <c r="E408" s="178"/>
      <c r="G408" s="170">
        <v>0.438</v>
      </c>
      <c r="H408">
        <v>563</v>
      </c>
      <c r="J408" s="180"/>
      <c r="O408" s="4">
        <v>563</v>
      </c>
      <c r="P408" s="103">
        <f t="shared" si="18"/>
        <v>180.793920145615</v>
      </c>
      <c r="Q408" s="182">
        <f t="shared" si="16"/>
        <v>2194.84756736365</v>
      </c>
    </row>
    <row r="409" ht="16.5" spans="1:17">
      <c r="A409" s="143" t="s">
        <v>449</v>
      </c>
      <c r="B409" s="183"/>
      <c r="C409" s="168" t="e">
        <f t="shared" si="17"/>
        <v>#N/A</v>
      </c>
      <c r="D409" s="169">
        <f>VLOOKUP(A409,'10月5日排名(经验排名0.7+录取率排名0.2+录取人数)'!D:G,4,0)</f>
        <v>210.431451599208</v>
      </c>
      <c r="E409" s="178"/>
      <c r="G409" s="170">
        <v>0.439</v>
      </c>
      <c r="H409">
        <v>562</v>
      </c>
      <c r="J409" s="180"/>
      <c r="O409" s="4">
        <v>562</v>
      </c>
      <c r="P409" s="103">
        <f t="shared" si="18"/>
        <v>180.078784121307</v>
      </c>
      <c r="Q409" s="182">
        <f t="shared" si="16"/>
        <v>2187.74797118548</v>
      </c>
    </row>
    <row r="410" ht="16.5" spans="1:17">
      <c r="A410" s="143" t="s">
        <v>1342</v>
      </c>
      <c r="B410" s="183"/>
      <c r="C410" s="168" t="e">
        <f t="shared" si="17"/>
        <v>#N/A</v>
      </c>
      <c r="D410" s="169">
        <f>VLOOKUP(A410,'10月5日排名(经验排名0.7+录取率排名0.2+录取人数)'!D:G,4,0)</f>
        <v>209.931879949059</v>
      </c>
      <c r="E410" s="178"/>
      <c r="G410" s="170">
        <v>0.44</v>
      </c>
      <c r="H410">
        <v>561</v>
      </c>
      <c r="J410" s="180"/>
      <c r="O410" s="4">
        <v>561</v>
      </c>
      <c r="P410" s="103">
        <f t="shared" si="18"/>
        <v>179.365567029983</v>
      </c>
      <c r="Q410" s="182">
        <f t="shared" si="16"/>
        <v>2180.66742543801</v>
      </c>
    </row>
    <row r="411" ht="16.5" spans="1:17">
      <c r="A411" s="143" t="s">
        <v>1343</v>
      </c>
      <c r="B411" s="183"/>
      <c r="C411" s="168" t="e">
        <f t="shared" si="17"/>
        <v>#N/A</v>
      </c>
      <c r="D411" s="169">
        <f>VLOOKUP(A411,'10月5日排名(经验排名0.7+录取率排名0.2+录取人数)'!D:G,4,0)</f>
        <v>209.433775015341</v>
      </c>
      <c r="E411" s="178"/>
      <c r="G411" s="170">
        <v>0.441</v>
      </c>
      <c r="H411">
        <v>560</v>
      </c>
      <c r="J411" s="180"/>
      <c r="O411" s="4">
        <v>560</v>
      </c>
      <c r="P411" s="103">
        <f t="shared" si="18"/>
        <v>178.654263663461</v>
      </c>
      <c r="Q411" s="182">
        <f t="shared" si="16"/>
        <v>2173.60587841642</v>
      </c>
    </row>
    <row r="412" ht="16.5" spans="1:17">
      <c r="A412" s="143" t="s">
        <v>1344</v>
      </c>
      <c r="B412" s="183"/>
      <c r="C412" s="168" t="e">
        <f t="shared" si="17"/>
        <v>#N/A</v>
      </c>
      <c r="D412" s="169">
        <f>VLOOKUP(A412,'10月5日排名(经验排名0.7+录取率排名0.2+录取人数)'!D:G,4,0)</f>
        <v>208.937132982735</v>
      </c>
      <c r="E412" s="178"/>
      <c r="G412" s="170">
        <v>0.442</v>
      </c>
      <c r="H412">
        <v>559</v>
      </c>
      <c r="J412" s="180"/>
      <c r="O412" s="4">
        <v>559</v>
      </c>
      <c r="P412" s="103">
        <f t="shared" si="18"/>
        <v>177.944868846289</v>
      </c>
      <c r="Q412" s="182">
        <f t="shared" si="16"/>
        <v>2166.56327874081</v>
      </c>
    </row>
    <row r="413" ht="16.5" spans="1:17">
      <c r="A413" s="143" t="s">
        <v>1345</v>
      </c>
      <c r="B413" s="183"/>
      <c r="C413" s="168" t="e">
        <f t="shared" si="17"/>
        <v>#N/A</v>
      </c>
      <c r="D413" s="169">
        <f>VLOOKUP(A413,'10月5日排名(经验排名0.7+录取率排名0.2+录取人数)'!D:G,4,0)</f>
        <v>208.441950060287</v>
      </c>
      <c r="E413" s="178"/>
      <c r="G413" s="170">
        <v>0.443</v>
      </c>
      <c r="H413">
        <v>558</v>
      </c>
      <c r="J413" s="180"/>
      <c r="O413" s="4">
        <v>558</v>
      </c>
      <c r="P413" s="103">
        <f t="shared" si="18"/>
        <v>177.237377435473</v>
      </c>
      <c r="Q413" s="182">
        <f t="shared" si="16"/>
        <v>2159.53957535349</v>
      </c>
    </row>
    <row r="414" ht="16.5" spans="1:17">
      <c r="A414" s="143" t="s">
        <v>1346</v>
      </c>
      <c r="B414" s="183"/>
      <c r="C414" s="168" t="e">
        <f t="shared" si="17"/>
        <v>#N/A</v>
      </c>
      <c r="D414" s="169">
        <f>VLOOKUP(A414,'10月5日排名(经验排名0.7+录取率排名0.2+录取人数)'!D:G,4,0)</f>
        <v>207.948222481214</v>
      </c>
      <c r="E414" s="178"/>
      <c r="G414" s="170">
        <v>0.444</v>
      </c>
      <c r="H414">
        <v>557</v>
      </c>
      <c r="J414" s="180"/>
      <c r="O414" s="4">
        <v>557</v>
      </c>
      <c r="P414" s="103">
        <f t="shared" si="18"/>
        <v>176.531784320204</v>
      </c>
      <c r="Q414" s="182">
        <f t="shared" si="16"/>
        <v>2152.53471751633</v>
      </c>
    </row>
    <row r="415" spans="1:17">
      <c r="A415" s="143" t="s">
        <v>455</v>
      </c>
      <c r="B415" s="183"/>
      <c r="C415" s="168" t="e">
        <f t="shared" si="17"/>
        <v>#N/A</v>
      </c>
      <c r="D415" s="169">
        <f>VLOOKUP(A415,'10月5日排名(经验排名0.7+录取率排名0.2+录取人数)'!D:G,4,0)</f>
        <v>207.455946502701</v>
      </c>
      <c r="E415" s="178"/>
      <c r="G415" s="170">
        <v>0.445</v>
      </c>
      <c r="H415">
        <v>556</v>
      </c>
      <c r="J415" s="180"/>
      <c r="O415" s="4">
        <v>556</v>
      </c>
      <c r="P415" s="103">
        <f t="shared" si="18"/>
        <v>175.828084421597</v>
      </c>
      <c r="Q415" s="182">
        <f t="shared" si="16"/>
        <v>2145.54865480809</v>
      </c>
    </row>
    <row r="416" spans="1:17">
      <c r="A416" s="143" t="s">
        <v>456</v>
      </c>
      <c r="B416" s="183"/>
      <c r="C416" s="168" t="e">
        <f t="shared" si="17"/>
        <v>#N/A</v>
      </c>
      <c r="D416" s="169">
        <f>VLOOKUP(A416,'10月5日排名(经验排名0.7+录取率排名0.2+录取人数)'!D:G,4,0)</f>
        <v>206.9651184057</v>
      </c>
      <c r="E416" s="178"/>
      <c r="G416" s="170">
        <v>0.446</v>
      </c>
      <c r="H416">
        <v>555</v>
      </c>
      <c r="J416" s="180"/>
      <c r="O416" s="4">
        <v>555</v>
      </c>
      <c r="P416" s="103">
        <f t="shared" si="18"/>
        <v>175.12627269242</v>
      </c>
      <c r="Q416" s="182">
        <f t="shared" si="16"/>
        <v>2138.5813371218</v>
      </c>
    </row>
    <row r="417" spans="1:17">
      <c r="A417" s="143" t="s">
        <v>457</v>
      </c>
      <c r="B417" s="183"/>
      <c r="C417" s="168" t="e">
        <f t="shared" si="17"/>
        <v>#N/A</v>
      </c>
      <c r="D417" s="169">
        <f>VLOOKUP(A417,'10月5日排名(经验排名0.7+录取率排名0.2+录取人数)'!D:G,4,0)</f>
        <v>206.475734494745</v>
      </c>
      <c r="E417" s="178"/>
      <c r="G417" s="170">
        <v>0.447</v>
      </c>
      <c r="H417">
        <v>554</v>
      </c>
      <c r="J417" s="180"/>
      <c r="O417" s="4">
        <v>554</v>
      </c>
      <c r="P417" s="103">
        <f t="shared" si="18"/>
        <v>174.426344116839</v>
      </c>
      <c r="Q417" s="182">
        <f t="shared" si="16"/>
        <v>2131.63271466218</v>
      </c>
    </row>
    <row r="418" spans="1:17">
      <c r="A418" s="143" t="s">
        <v>458</v>
      </c>
      <c r="B418" s="183"/>
      <c r="C418" s="168" t="e">
        <f t="shared" si="17"/>
        <v>#N/A</v>
      </c>
      <c r="D418" s="169">
        <f>VLOOKUP(A418,'10月5日排名(经验排名0.7+录取率排名0.2+录取人数)'!D:G,4,0)</f>
        <v>205.987791097748</v>
      </c>
      <c r="E418" s="178"/>
      <c r="G418" s="170">
        <v>0.448</v>
      </c>
      <c r="H418">
        <v>553</v>
      </c>
      <c r="J418" s="180"/>
      <c r="O418" s="4">
        <v>553</v>
      </c>
      <c r="P418" s="103">
        <f t="shared" si="18"/>
        <v>173.728293710156</v>
      </c>
      <c r="Q418" s="182">
        <f t="shared" si="16"/>
        <v>2124.70273794306</v>
      </c>
    </row>
    <row r="419" spans="1:17">
      <c r="A419" s="143" t="s">
        <v>459</v>
      </c>
      <c r="B419" s="183"/>
      <c r="C419" s="168" t="e">
        <f t="shared" si="17"/>
        <v>#N/A</v>
      </c>
      <c r="D419" s="169">
        <f>VLOOKUP(A419,'10月5日排名(经验排名0.7+录取率排名0.2+录取人数)'!D:G,4,0)</f>
        <v>205.501284565817</v>
      </c>
      <c r="E419" s="178"/>
      <c r="G419" s="170">
        <v>0.449</v>
      </c>
      <c r="H419">
        <v>552</v>
      </c>
      <c r="J419" s="180"/>
      <c r="O419" s="4">
        <v>552</v>
      </c>
      <c r="P419" s="103">
        <f t="shared" si="18"/>
        <v>173.032116518558</v>
      </c>
      <c r="Q419" s="182">
        <f t="shared" si="16"/>
        <v>2117.79135778488</v>
      </c>
    </row>
    <row r="420" spans="1:17">
      <c r="A420" s="143" t="s">
        <v>460</v>
      </c>
      <c r="B420" s="183"/>
      <c r="C420" s="168" t="e">
        <f t="shared" si="17"/>
        <v>#N/A</v>
      </c>
      <c r="D420" s="169">
        <f>VLOOKUP(A420,'10月5日排名(经验排名0.7+录取率排名0.2+录取人数)'!D:G,4,0)</f>
        <v>205.016211273064</v>
      </c>
      <c r="E420" s="178"/>
      <c r="G420" s="170">
        <v>0.45</v>
      </c>
      <c r="H420">
        <v>551</v>
      </c>
      <c r="J420" s="180"/>
      <c r="O420" s="4">
        <v>551</v>
      </c>
      <c r="P420" s="103">
        <f t="shared" si="18"/>
        <v>172.33780761886</v>
      </c>
      <c r="Q420" s="182">
        <f t="shared" si="16"/>
        <v>2110.89852531215</v>
      </c>
    </row>
    <row r="421" spans="1:17">
      <c r="A421" s="143" t="s">
        <v>461</v>
      </c>
      <c r="B421" s="183"/>
      <c r="C421" s="168" t="e">
        <f t="shared" si="17"/>
        <v>#N/A</v>
      </c>
      <c r="D421" s="169">
        <f>VLOOKUP(A421,'10月5日排名(经验排名0.7+录取率排名0.2+录取人数)'!D:G,4,0)</f>
        <v>204.532567616417</v>
      </c>
      <c r="E421" s="178"/>
      <c r="G421" s="170">
        <v>0.451</v>
      </c>
      <c r="H421">
        <v>550</v>
      </c>
      <c r="J421" s="180"/>
      <c r="O421" s="4">
        <v>550</v>
      </c>
      <c r="P421" s="103">
        <f t="shared" si="18"/>
        <v>171.645362118256</v>
      </c>
      <c r="Q421" s="182">
        <f t="shared" si="16"/>
        <v>2104.02419195096</v>
      </c>
    </row>
    <row r="422" spans="1:17">
      <c r="A422" s="143" t="s">
        <v>462</v>
      </c>
      <c r="B422" s="183"/>
      <c r="C422" s="168" t="e">
        <f t="shared" si="17"/>
        <v>#N/A</v>
      </c>
      <c r="D422" s="169">
        <f>VLOOKUP(A422,'10月5日排名(经验排名0.7+录取率排名0.2+录取人数)'!D:G,4,0)</f>
        <v>204.050350015438</v>
      </c>
      <c r="E422" s="178"/>
      <c r="G422" s="170">
        <v>0.452</v>
      </c>
      <c r="H422">
        <v>549</v>
      </c>
      <c r="J422" s="180"/>
      <c r="O422" s="4">
        <v>549</v>
      </c>
      <c r="P422" s="103">
        <f t="shared" si="18"/>
        <v>170.954775154075</v>
      </c>
      <c r="Q422" s="182">
        <f t="shared" si="16"/>
        <v>2097.16830942659</v>
      </c>
    </row>
    <row r="423" spans="1:17">
      <c r="A423" s="143" t="s">
        <v>463</v>
      </c>
      <c r="B423" s="183"/>
      <c r="C423" s="168" t="e">
        <f t="shared" si="17"/>
        <v>#N/A</v>
      </c>
      <c r="D423" s="169">
        <f>VLOOKUP(A423,'10月5日排名(经验排名0.7+录取率排名0.2+录取人数)'!D:G,4,0)</f>
        <v>203.56955491214</v>
      </c>
      <c r="E423" s="178"/>
      <c r="G423" s="170">
        <v>0.453</v>
      </c>
      <c r="H423">
        <v>548</v>
      </c>
      <c r="J423" s="180"/>
      <c r="O423" s="4">
        <v>548</v>
      </c>
      <c r="P423" s="103">
        <f t="shared" si="18"/>
        <v>170.266041893531</v>
      </c>
      <c r="Q423" s="182">
        <f t="shared" si="16"/>
        <v>2090.33082976101</v>
      </c>
    </row>
    <row r="424" spans="1:17">
      <c r="A424" s="143" t="s">
        <v>464</v>
      </c>
      <c r="B424" s="183"/>
      <c r="C424" s="168" t="e">
        <f t="shared" si="17"/>
        <v>#N/A</v>
      </c>
      <c r="D424" s="169">
        <f>VLOOKUP(A424,'10月5日排名(经验排名0.7+录取率排名0.2+录取人数)'!D:G,4,0)</f>
        <v>203.090178770805</v>
      </c>
      <c r="E424" s="178"/>
      <c r="G424" s="170">
        <v>0.454</v>
      </c>
      <c r="H424">
        <v>547</v>
      </c>
      <c r="J424" s="180"/>
      <c r="O424" s="4">
        <v>547</v>
      </c>
      <c r="P424" s="103">
        <f t="shared" si="18"/>
        <v>169.579157533489</v>
      </c>
      <c r="Q424" s="182">
        <f t="shared" si="16"/>
        <v>2083.51170527049</v>
      </c>
    </row>
    <row r="425" spans="1:17">
      <c r="A425" s="143" t="s">
        <v>465</v>
      </c>
      <c r="B425" s="183"/>
      <c r="C425" s="168" t="e">
        <f t="shared" si="17"/>
        <v>#N/A</v>
      </c>
      <c r="D425" s="169">
        <f>VLOOKUP(A425,'10月5日排名(经验排名0.7+录取率排名0.2+录取人数)'!D:G,4,0)</f>
        <v>202.612218077806</v>
      </c>
      <c r="E425" s="178"/>
      <c r="G425" s="170">
        <v>0.455</v>
      </c>
      <c r="H425">
        <v>546</v>
      </c>
      <c r="J425" s="180"/>
      <c r="O425" s="4">
        <v>546</v>
      </c>
      <c r="P425" s="103">
        <f t="shared" si="18"/>
        <v>168.894117300217</v>
      </c>
      <c r="Q425" s="182">
        <f t="shared" si="16"/>
        <v>2076.71088856329</v>
      </c>
    </row>
    <row r="426" spans="1:17">
      <c r="A426" s="143" t="s">
        <v>466</v>
      </c>
      <c r="B426" s="183"/>
      <c r="C426" s="168" t="e">
        <f t="shared" si="17"/>
        <v>#N/A</v>
      </c>
      <c r="D426" s="169">
        <f>VLOOKUP(A426,'10月5日排名(经验排名0.7+录取率排名0.2+录取人数)'!D:G,4,0)</f>
        <v>202.135669341431</v>
      </c>
      <c r="E426" s="178"/>
      <c r="G426" s="170">
        <v>0.456</v>
      </c>
      <c r="H426">
        <v>545</v>
      </c>
      <c r="J426" s="180"/>
      <c r="O426" s="4">
        <v>545</v>
      </c>
      <c r="P426" s="103">
        <f t="shared" si="18"/>
        <v>168.210916449154</v>
      </c>
      <c r="Q426" s="182">
        <f t="shared" si="16"/>
        <v>2069.92833253722</v>
      </c>
    </row>
    <row r="427" spans="1:17">
      <c r="A427" s="143" t="s">
        <v>467</v>
      </c>
      <c r="B427" s="183"/>
      <c r="C427" s="168" t="e">
        <f t="shared" si="17"/>
        <v>#N/A</v>
      </c>
      <c r="D427" s="169">
        <f>VLOOKUP(A427,'10月5日排名(经验排名0.7+录取率排名0.2+录取人数)'!D:G,4,0)</f>
        <v>201.660529091708</v>
      </c>
      <c r="E427" s="178"/>
      <c r="G427" s="170">
        <v>0.457</v>
      </c>
      <c r="H427">
        <v>544</v>
      </c>
      <c r="J427" s="180"/>
      <c r="O427" s="4">
        <v>544</v>
      </c>
      <c r="P427" s="103">
        <f t="shared" si="18"/>
        <v>167.529550264677</v>
      </c>
      <c r="Q427" s="182">
        <f t="shared" si="16"/>
        <v>2063.16399037737</v>
      </c>
    </row>
    <row r="428" spans="1:17">
      <c r="A428" s="143" t="s">
        <v>468</v>
      </c>
      <c r="B428" s="183"/>
      <c r="C428" s="168" t="e">
        <f t="shared" si="17"/>
        <v>#N/A</v>
      </c>
      <c r="D428" s="169">
        <f>VLOOKUP(A428,'10月5日排名(经验排名0.7+录取率排名0.2+录取人数)'!D:G,4,0)</f>
        <v>201.18679388023</v>
      </c>
      <c r="E428" s="178"/>
      <c r="G428" s="170">
        <v>0.458</v>
      </c>
      <c r="H428">
        <v>543</v>
      </c>
      <c r="J428" s="180"/>
      <c r="O428" s="4">
        <v>543</v>
      </c>
      <c r="P428" s="103">
        <f t="shared" si="18"/>
        <v>166.850014059864</v>
      </c>
      <c r="Q428" s="182">
        <f t="shared" si="16"/>
        <v>2056.41781555379</v>
      </c>
    </row>
    <row r="429" spans="1:17">
      <c r="A429" s="143" t="s">
        <v>469</v>
      </c>
      <c r="B429" s="183"/>
      <c r="C429" s="168" t="e">
        <f t="shared" si="17"/>
        <v>#N/A</v>
      </c>
      <c r="D429" s="169">
        <f>VLOOKUP(A429,'10月5日排名(经验排名0.7+录取率排名0.2+录取人数)'!D:G,4,0)</f>
        <v>200.714460279987</v>
      </c>
      <c r="E429" s="178"/>
      <c r="G429" s="170">
        <v>0.459</v>
      </c>
      <c r="H429">
        <v>542</v>
      </c>
      <c r="J429" s="180"/>
      <c r="O429" s="4">
        <v>542</v>
      </c>
      <c r="P429" s="103">
        <f t="shared" si="18"/>
        <v>166.17230317627</v>
      </c>
      <c r="Q429" s="182">
        <f t="shared" si="16"/>
        <v>2049.68976181922</v>
      </c>
    </row>
    <row r="430" spans="1:17">
      <c r="A430" s="143" t="s">
        <v>470</v>
      </c>
      <c r="B430" s="183"/>
      <c r="C430" s="168" t="e">
        <f t="shared" si="17"/>
        <v>#N/A</v>
      </c>
      <c r="D430" s="169">
        <f>VLOOKUP(A430,'10月5日排名(经验排名0.7+录取率排名0.2+录取人数)'!D:G,4,0)</f>
        <v>200.243524885195</v>
      </c>
      <c r="E430" s="178"/>
      <c r="G430" s="170">
        <v>0.46</v>
      </c>
      <c r="H430">
        <v>541</v>
      </c>
      <c r="J430" s="180"/>
      <c r="O430" s="4">
        <v>541</v>
      </c>
      <c r="P430" s="103">
        <f t="shared" si="18"/>
        <v>165.496412983697</v>
      </c>
      <c r="Q430" s="182">
        <f t="shared" si="16"/>
        <v>2042.97978320682</v>
      </c>
    </row>
    <row r="431" spans="1:17">
      <c r="A431" s="143" t="s">
        <v>471</v>
      </c>
      <c r="B431" s="183"/>
      <c r="C431" s="168" t="e">
        <f t="shared" si="17"/>
        <v>#N/A</v>
      </c>
      <c r="D431" s="169">
        <f>VLOOKUP(A431,'10月5日排名(经验排名0.7+录取率排名0.2+录取人数)'!D:G,4,0)</f>
        <v>199.773984311126</v>
      </c>
      <c r="E431" s="178"/>
      <c r="G431" s="170">
        <v>0.461</v>
      </c>
      <c r="H431">
        <v>540</v>
      </c>
      <c r="J431" s="180"/>
      <c r="O431" s="4">
        <v>540</v>
      </c>
      <c r="P431" s="103">
        <f t="shared" si="18"/>
        <v>164.822338879971</v>
      </c>
      <c r="Q431" s="182">
        <f t="shared" si="16"/>
        <v>2036.28783402799</v>
      </c>
    </row>
    <row r="432" spans="1:17">
      <c r="A432" s="143" t="s">
        <v>472</v>
      </c>
      <c r="B432" s="183"/>
      <c r="C432" s="168" t="e">
        <f t="shared" si="17"/>
        <v>#N/A</v>
      </c>
      <c r="D432" s="169">
        <f>VLOOKUP(A432,'10月5日排名(经验排名0.7+录取率排名0.2+录取人数)'!D:G,4,0)</f>
        <v>199.305835193948</v>
      </c>
      <c r="E432" s="178"/>
      <c r="G432" s="170">
        <v>0.462</v>
      </c>
      <c r="H432">
        <v>539</v>
      </c>
      <c r="J432" s="180"/>
      <c r="O432" s="4">
        <v>539</v>
      </c>
      <c r="P432" s="103">
        <f t="shared" si="18"/>
        <v>164.150076290718</v>
      </c>
      <c r="Q432" s="182">
        <f t="shared" si="16"/>
        <v>2029.61386887009</v>
      </c>
    </row>
    <row r="433" spans="1:17">
      <c r="A433" s="143" t="s">
        <v>473</v>
      </c>
      <c r="B433" s="183"/>
      <c r="C433" s="168" t="e">
        <f t="shared" si="17"/>
        <v>#N/A</v>
      </c>
      <c r="D433" s="169">
        <f>VLOOKUP(A433,'10月5日排名(经验排名0.7+录取率排名0.2+录取人数)'!D:G,4,0)</f>
        <v>198.839074190555</v>
      </c>
      <c r="E433" s="178"/>
      <c r="G433" s="170">
        <v>0.463</v>
      </c>
      <c r="H433">
        <v>538</v>
      </c>
      <c r="J433" s="180"/>
      <c r="O433" s="4">
        <v>538</v>
      </c>
      <c r="P433" s="103">
        <f t="shared" si="18"/>
        <v>163.479620669146</v>
      </c>
      <c r="Q433" s="182">
        <f t="shared" si="16"/>
        <v>2022.95784259431</v>
      </c>
    </row>
    <row r="434" spans="1:17">
      <c r="A434" s="143" t="s">
        <v>474</v>
      </c>
      <c r="B434" s="183"/>
      <c r="C434" s="168" t="e">
        <f t="shared" si="17"/>
        <v>#N/A</v>
      </c>
      <c r="D434" s="169">
        <f>VLOOKUP(A434,'10月5日排名(经验排名0.7+录取率排名0.2+录取人数)'!D:G,4,0)</f>
        <v>198.373697978407</v>
      </c>
      <c r="E434" s="178"/>
      <c r="G434" s="170">
        <v>0.464</v>
      </c>
      <c r="H434">
        <v>537</v>
      </c>
      <c r="J434" s="180"/>
      <c r="O434" s="4">
        <v>537</v>
      </c>
      <c r="P434" s="103">
        <f t="shared" si="18"/>
        <v>162.810967495826</v>
      </c>
      <c r="Q434" s="182">
        <f t="shared" si="16"/>
        <v>2016.31971033349</v>
      </c>
    </row>
    <row r="435" spans="1:17">
      <c r="A435" s="143" t="s">
        <v>475</v>
      </c>
      <c r="B435" s="183"/>
      <c r="C435" s="168" t="e">
        <f t="shared" si="17"/>
        <v>#N/A</v>
      </c>
      <c r="D435" s="169">
        <f>VLOOKUP(A435,'10月5日排名(经验排名0.7+录取率排名0.2+录取人数)'!D:G,4,0)</f>
        <v>197.909703255371</v>
      </c>
      <c r="E435" s="178"/>
      <c r="G435" s="170">
        <v>0.465</v>
      </c>
      <c r="H435">
        <v>536</v>
      </c>
      <c r="J435" s="180"/>
      <c r="O435" s="4">
        <v>536</v>
      </c>
      <c r="P435" s="103">
        <f t="shared" si="18"/>
        <v>162.144112278478</v>
      </c>
      <c r="Q435" s="182">
        <f t="shared" ref="Q435:Q498" si="19">P435*($N$4-$N$970)/($P$4-$P$970)+$N$970-$P$970*($N$4-$N$970)/($P$4-$P$970)</f>
        <v>2009.69942749001</v>
      </c>
    </row>
    <row r="436" spans="1:17">
      <c r="A436" s="143" t="s">
        <v>476</v>
      </c>
      <c r="B436" s="183"/>
      <c r="C436" s="168" t="e">
        <f t="shared" si="17"/>
        <v>#N/A</v>
      </c>
      <c r="D436" s="169">
        <f>VLOOKUP(A436,'10月5日排名(经验排名0.7+录取率排名0.2+录取人数)'!D:G,4,0)</f>
        <v>197.44708673956</v>
      </c>
      <c r="E436" s="178"/>
      <c r="G436" s="170">
        <v>0.466</v>
      </c>
      <c r="H436">
        <v>535</v>
      </c>
      <c r="J436" s="180"/>
      <c r="O436" s="4">
        <v>535</v>
      </c>
      <c r="P436" s="103">
        <f t="shared" si="18"/>
        <v>161.479050551756</v>
      </c>
      <c r="Q436" s="182">
        <f t="shared" si="19"/>
        <v>2003.09694973363</v>
      </c>
    </row>
    <row r="437" spans="1:17">
      <c r="A437" s="143" t="s">
        <v>477</v>
      </c>
      <c r="B437" s="183"/>
      <c r="C437" s="168" t="e">
        <f t="shared" si="17"/>
        <v>#N/A</v>
      </c>
      <c r="D437" s="169">
        <f>VLOOKUP(A437,'10月5日排名(经验排名0.7+录取率排名0.2+录取人数)'!D:G,4,0)</f>
        <v>196.985845169176</v>
      </c>
      <c r="E437" s="178"/>
      <c r="G437" s="170">
        <v>0.467</v>
      </c>
      <c r="H437">
        <v>534</v>
      </c>
      <c r="J437" s="180"/>
      <c r="O437" s="4">
        <v>534</v>
      </c>
      <c r="P437" s="103">
        <f t="shared" si="18"/>
        <v>160.815777877041</v>
      </c>
      <c r="Q437" s="182">
        <f t="shared" si="19"/>
        <v>1996.51223299942</v>
      </c>
    </row>
    <row r="438" spans="1:17">
      <c r="A438" s="143" t="s">
        <v>478</v>
      </c>
      <c r="B438" s="183"/>
      <c r="C438" s="168" t="e">
        <f t="shared" si="17"/>
        <v>#N/A</v>
      </c>
      <c r="D438" s="169">
        <f>VLOOKUP(A438,'10月5日排名(经验排名0.7+录取率排名0.2+录取人数)'!D:G,4,0)</f>
        <v>196.525975302354</v>
      </c>
      <c r="E438" s="178"/>
      <c r="G438" s="170">
        <v>0.468</v>
      </c>
      <c r="H438">
        <v>533</v>
      </c>
      <c r="J438" s="180"/>
      <c r="O438" s="4">
        <v>533</v>
      </c>
      <c r="P438" s="103">
        <f t="shared" si="18"/>
        <v>160.154289842228</v>
      </c>
      <c r="Q438" s="182">
        <f t="shared" si="19"/>
        <v>1989.9452334857</v>
      </c>
    </row>
    <row r="439" spans="1:17">
      <c r="A439" s="143" t="s">
        <v>479</v>
      </c>
      <c r="B439" s="183"/>
      <c r="C439" s="168" t="e">
        <f t="shared" si="17"/>
        <v>#N/A</v>
      </c>
      <c r="D439" s="169">
        <f>VLOOKUP(A439,'10月5日排名(经验排名0.7+录取率排名0.2+录取人数)'!D:G,4,0)</f>
        <v>196.067473917009</v>
      </c>
      <c r="E439" s="178"/>
      <c r="G439" s="170">
        <v>0.469</v>
      </c>
      <c r="H439">
        <v>532</v>
      </c>
      <c r="J439" s="180"/>
      <c r="O439" s="4">
        <v>532</v>
      </c>
      <c r="P439" s="103">
        <f t="shared" si="18"/>
        <v>159.49458206152</v>
      </c>
      <c r="Q439" s="182">
        <f t="shared" si="19"/>
        <v>1983.39590765198</v>
      </c>
    </row>
    <row r="440" spans="1:17">
      <c r="A440" s="143" t="s">
        <v>480</v>
      </c>
      <c r="B440" s="183"/>
      <c r="C440" s="168" t="e">
        <f t="shared" si="17"/>
        <v>#N/A</v>
      </c>
      <c r="D440" s="169">
        <f>VLOOKUP(A440,'10月5日排名(经验排名0.7+录取率排名0.2+录取人数)'!D:G,4,0)</f>
        <v>195.610337810683</v>
      </c>
      <c r="E440" s="178"/>
      <c r="G440" s="170">
        <v>0.47</v>
      </c>
      <c r="H440">
        <v>531</v>
      </c>
      <c r="J440" s="180"/>
      <c r="O440" s="4">
        <v>531</v>
      </c>
      <c r="P440" s="103">
        <f t="shared" si="18"/>
        <v>158.836650175226</v>
      </c>
      <c r="Q440" s="182">
        <f t="shared" si="19"/>
        <v>1976.8642122169</v>
      </c>
    </row>
    <row r="441" spans="1:17">
      <c r="A441" s="143" t="s">
        <v>481</v>
      </c>
      <c r="B441" s="183"/>
      <c r="C441" s="168" t="e">
        <f t="shared" si="17"/>
        <v>#N/A</v>
      </c>
      <c r="D441" s="169">
        <f>VLOOKUP(A441,'10月5日排名(经验排名0.7+录取率排名0.2+录取人数)'!D:G,4,0)</f>
        <v>195.154563800394</v>
      </c>
      <c r="E441" s="178"/>
      <c r="G441" s="170">
        <v>0.471</v>
      </c>
      <c r="H441">
        <v>530</v>
      </c>
      <c r="J441" s="180"/>
      <c r="O441" s="4">
        <v>530</v>
      </c>
      <c r="P441" s="103">
        <f t="shared" si="18"/>
        <v>158.180489849559</v>
      </c>
      <c r="Q441" s="182">
        <f t="shared" si="19"/>
        <v>1970.35010415629</v>
      </c>
    </row>
    <row r="442" spans="1:17">
      <c r="A442" s="143" t="s">
        <v>482</v>
      </c>
      <c r="B442" s="183"/>
      <c r="C442" s="168" t="e">
        <f t="shared" si="17"/>
        <v>#N/A</v>
      </c>
      <c r="D442" s="169">
        <f>VLOOKUP(A442,'10月5日排名(经验排名0.7+录取率排名0.2+录取人数)'!D:G,4,0)</f>
        <v>194.700148722485</v>
      </c>
      <c r="E442" s="178"/>
      <c r="G442" s="170">
        <v>0.472</v>
      </c>
      <c r="H442">
        <v>529</v>
      </c>
      <c r="J442" s="180"/>
      <c r="O442" s="4">
        <v>529</v>
      </c>
      <c r="P442" s="103">
        <f t="shared" si="18"/>
        <v>157.526096776431</v>
      </c>
      <c r="Q442" s="182">
        <f t="shared" si="19"/>
        <v>1963.85354070111</v>
      </c>
    </row>
    <row r="443" spans="1:17">
      <c r="A443" s="143" t="s">
        <v>483</v>
      </c>
      <c r="B443" s="183"/>
      <c r="C443" s="168" t="e">
        <f t="shared" si="17"/>
        <v>#N/A</v>
      </c>
      <c r="D443" s="169">
        <f>VLOOKUP(A443,'10月5日排名(经验排名0.7+录取率排名0.2+录取人数)'!D:G,4,0)</f>
        <v>194.247089432481</v>
      </c>
      <c r="E443" s="178"/>
      <c r="G443" s="170">
        <v>0.473</v>
      </c>
      <c r="H443">
        <v>528</v>
      </c>
      <c r="J443" s="180"/>
      <c r="O443" s="4">
        <v>528</v>
      </c>
      <c r="P443" s="103">
        <f t="shared" si="18"/>
        <v>156.873466673261</v>
      </c>
      <c r="Q443" s="182">
        <f t="shared" si="19"/>
        <v>1957.37447933553</v>
      </c>
    </row>
    <row r="444" spans="1:17">
      <c r="A444" s="143" t="s">
        <v>484</v>
      </c>
      <c r="B444" s="183"/>
      <c r="C444" s="168" t="e">
        <f t="shared" si="17"/>
        <v>#N/A</v>
      </c>
      <c r="D444" s="169">
        <f>VLOOKUP(A444,'10月5日排名(经验排名0.7+录取率排名0.2+录取人数)'!D:G,4,0)</f>
        <v>193.795382804937</v>
      </c>
      <c r="E444" s="178"/>
      <c r="G444" s="170">
        <v>0.474</v>
      </c>
      <c r="H444">
        <v>527</v>
      </c>
      <c r="J444" s="180"/>
      <c r="O444" s="4">
        <v>527</v>
      </c>
      <c r="P444" s="103">
        <f t="shared" si="18"/>
        <v>156.222595282774</v>
      </c>
      <c r="Q444" s="182">
        <f t="shared" si="19"/>
        <v>1950.91287779496</v>
      </c>
    </row>
    <row r="445" spans="1:17">
      <c r="A445" s="143" t="s">
        <v>485</v>
      </c>
      <c r="B445" s="183"/>
      <c r="C445" s="168" t="e">
        <f t="shared" si="17"/>
        <v>#N/A</v>
      </c>
      <c r="D445" s="169">
        <f>VLOOKUP(A445,'10月5日排名(经验排名0.7+录取率排名0.2+录取人数)'!D:G,4,0)</f>
        <v>193.345025733296</v>
      </c>
      <c r="E445" s="178"/>
      <c r="G445" s="170">
        <v>0.475</v>
      </c>
      <c r="H445">
        <v>526</v>
      </c>
      <c r="J445" s="180"/>
      <c r="O445" s="4">
        <v>526</v>
      </c>
      <c r="P445" s="103">
        <f t="shared" si="18"/>
        <v>155.57347837281</v>
      </c>
      <c r="Q445" s="182">
        <f t="shared" si="19"/>
        <v>1944.46869406414</v>
      </c>
    </row>
    <row r="446" spans="1:17">
      <c r="A446" s="143" t="s">
        <v>486</v>
      </c>
      <c r="B446" s="183"/>
      <c r="C446" s="168" t="e">
        <f t="shared" si="17"/>
        <v>#N/A</v>
      </c>
      <c r="D446" s="169">
        <f>VLOOKUP(A446,'10月5日排名(经验排名0.7+录取率排名0.2+录取人数)'!D:G,4,0)</f>
        <v>192.896015129746</v>
      </c>
      <c r="E446" s="178"/>
      <c r="G446" s="170">
        <v>0.476</v>
      </c>
      <c r="H446">
        <v>525</v>
      </c>
      <c r="J446" s="180"/>
      <c r="O446" s="4">
        <v>525</v>
      </c>
      <c r="P446" s="103">
        <f t="shared" si="18"/>
        <v>154.92611173613</v>
      </c>
      <c r="Q446" s="182">
        <f t="shared" si="19"/>
        <v>1938.04188637521</v>
      </c>
    </row>
    <row r="447" spans="1:17">
      <c r="A447" s="143" t="s">
        <v>487</v>
      </c>
      <c r="B447" s="183"/>
      <c r="C447" s="168" t="e">
        <f t="shared" si="17"/>
        <v>#N/A</v>
      </c>
      <c r="D447" s="169">
        <f>VLOOKUP(A447,'10月5日排名(经验排名0.7+录取率排名0.2+录取人数)'!D:G,4,0)</f>
        <v>192.448347925079</v>
      </c>
      <c r="E447" s="178"/>
      <c r="G447" s="170">
        <v>0.477</v>
      </c>
      <c r="H447">
        <v>524</v>
      </c>
      <c r="J447" s="180"/>
      <c r="O447" s="4">
        <v>524</v>
      </c>
      <c r="P447" s="103">
        <f t="shared" si="18"/>
        <v>154.280491190226</v>
      </c>
      <c r="Q447" s="182">
        <f t="shared" si="19"/>
        <v>1931.63241320584</v>
      </c>
    </row>
    <row r="448" spans="1:17">
      <c r="A448" s="143" t="s">
        <v>488</v>
      </c>
      <c r="B448" s="183"/>
      <c r="C448" s="168" t="e">
        <f t="shared" si="17"/>
        <v>#N/A</v>
      </c>
      <c r="D448" s="169">
        <f>VLOOKUP(A448,'10月5日排名(经验排名0.7+录取率排名0.2+录取人数)'!D:G,4,0)</f>
        <v>192.002021068546</v>
      </c>
      <c r="E448" s="178"/>
      <c r="G448" s="170">
        <v>0.478</v>
      </c>
      <c r="H448">
        <v>523</v>
      </c>
      <c r="J448" s="180"/>
      <c r="O448" s="4">
        <v>523</v>
      </c>
      <c r="P448" s="103">
        <f t="shared" si="18"/>
        <v>153.636612577134</v>
      </c>
      <c r="Q448" s="182">
        <f t="shared" si="19"/>
        <v>1925.24023327735</v>
      </c>
    </row>
    <row r="449" spans="1:17">
      <c r="A449" s="143" t="s">
        <v>489</v>
      </c>
      <c r="B449" s="183"/>
      <c r="C449" s="168" t="e">
        <f t="shared" si="17"/>
        <v>#N/A</v>
      </c>
      <c r="D449" s="169">
        <f>VLOOKUP(A449,'10月5日排名(经验排名0.7+录取率排名0.2+录取人数)'!D:G,4,0)</f>
        <v>191.557031527724</v>
      </c>
      <c r="E449" s="178"/>
      <c r="G449" s="170">
        <v>0.479</v>
      </c>
      <c r="H449">
        <v>522</v>
      </c>
      <c r="J449" s="180"/>
      <c r="O449" s="4">
        <v>522</v>
      </c>
      <c r="P449" s="103">
        <f t="shared" si="18"/>
        <v>152.994471763244</v>
      </c>
      <c r="Q449" s="182">
        <f t="shared" si="19"/>
        <v>1918.86530555286</v>
      </c>
    </row>
    <row r="450" spans="1:17">
      <c r="A450" s="143" t="s">
        <v>490</v>
      </c>
      <c r="B450" s="183"/>
      <c r="C450" s="168" t="e">
        <f t="shared" si="17"/>
        <v>#N/A</v>
      </c>
      <c r="D450" s="169">
        <f>VLOOKUP(A450,'10月5日排名(经验排名0.7+录取率排名0.2+录取人数)'!D:G,4,0)</f>
        <v>191.113376288373</v>
      </c>
      <c r="E450" s="178"/>
      <c r="G450" s="170">
        <v>0.48</v>
      </c>
      <c r="H450">
        <v>521</v>
      </c>
      <c r="J450" s="180"/>
      <c r="O450" s="4">
        <v>521</v>
      </c>
      <c r="P450" s="103">
        <f t="shared" si="18"/>
        <v>152.354064639122</v>
      </c>
      <c r="Q450" s="182">
        <f t="shared" si="19"/>
        <v>1912.50758923547</v>
      </c>
    </row>
    <row r="451" spans="1:17">
      <c r="A451" s="143" t="s">
        <v>491</v>
      </c>
      <c r="B451" s="183"/>
      <c r="C451" s="168" t="e">
        <f t="shared" si="17"/>
        <v>#N/A</v>
      </c>
      <c r="D451" s="169">
        <f>VLOOKUP(A451,'10月5日排名(经验排名0.7+录取率排名0.2+录取人数)'!D:G,4,0)</f>
        <v>190.671052354305</v>
      </c>
      <c r="E451" s="178"/>
      <c r="G451" s="170">
        <v>0.481</v>
      </c>
      <c r="H451">
        <v>520</v>
      </c>
      <c r="J451" s="180"/>
      <c r="O451" s="4">
        <v>520</v>
      </c>
      <c r="P451" s="103">
        <f t="shared" si="18"/>
        <v>151.71538711932</v>
      </c>
      <c r="Q451" s="182">
        <f t="shared" si="19"/>
        <v>1906.16704376644</v>
      </c>
    </row>
    <row r="452" spans="1:17">
      <c r="A452" s="143" t="s">
        <v>492</v>
      </c>
      <c r="B452" s="183"/>
      <c r="C452" s="168" t="e">
        <f t="shared" si="17"/>
        <v>#N/A</v>
      </c>
      <c r="D452" s="169">
        <f>VLOOKUP(A452,'10月5日排名(经验排名0.7+录取率排名0.2+录取人数)'!D:G,4,0)</f>
        <v>190.230056747244</v>
      </c>
      <c r="E452" s="178"/>
      <c r="G452" s="170">
        <v>0.482</v>
      </c>
      <c r="H452">
        <v>519</v>
      </c>
      <c r="J452" s="180"/>
      <c r="O452" s="4">
        <v>519</v>
      </c>
      <c r="P452" s="103">
        <f t="shared" si="18"/>
        <v>151.078435142201</v>
      </c>
      <c r="Q452" s="182">
        <f t="shared" si="19"/>
        <v>1899.84362882336</v>
      </c>
    </row>
    <row r="453" spans="1:17">
      <c r="A453" s="143" t="s">
        <v>493</v>
      </c>
      <c r="B453" s="183"/>
      <c r="C453" s="168" t="e">
        <f t="shared" ref="C453:C516" si="20">VLOOKUP(B453,$G$4:$H$970,2,0)</f>
        <v>#N/A</v>
      </c>
      <c r="D453" s="169">
        <f>VLOOKUP(A453,'10月5日排名(经验排名0.7+录取率排名0.2+录取人数)'!D:G,4,0)</f>
        <v>189.790386506697</v>
      </c>
      <c r="E453" s="178"/>
      <c r="G453" s="170">
        <v>0.483</v>
      </c>
      <c r="H453">
        <v>518</v>
      </c>
      <c r="J453" s="180"/>
      <c r="O453" s="4">
        <v>518</v>
      </c>
      <c r="P453" s="103">
        <f t="shared" ref="P453:P516" si="21">-(($U$2^2-O453^2)^(1/2))+$U$2</f>
        <v>150.443204669755</v>
      </c>
      <c r="Q453" s="182">
        <f t="shared" si="19"/>
        <v>1893.53730431845</v>
      </c>
    </row>
    <row r="454" spans="1:17">
      <c r="A454" s="143" t="s">
        <v>494</v>
      </c>
      <c r="B454" s="183"/>
      <c r="C454" s="168" t="e">
        <f t="shared" si="20"/>
        <v>#N/A</v>
      </c>
      <c r="D454" s="169">
        <f>VLOOKUP(A454,'10月5日排名(经验排名0.7+录取率排名0.2+录取人数)'!D:G,4,0)</f>
        <v>189.35203868982</v>
      </c>
      <c r="E454" s="178"/>
      <c r="G454" s="170">
        <v>0.484</v>
      </c>
      <c r="H454">
        <v>517</v>
      </c>
      <c r="J454" s="180"/>
      <c r="O454" s="4">
        <v>517</v>
      </c>
      <c r="P454" s="103">
        <f t="shared" si="21"/>
        <v>149.809691687426</v>
      </c>
      <c r="Q454" s="182">
        <f t="shared" si="19"/>
        <v>1887.24803039672</v>
      </c>
    </row>
    <row r="455" spans="1:17">
      <c r="A455" s="143" t="s">
        <v>495</v>
      </c>
      <c r="B455" s="183"/>
      <c r="C455" s="168" t="e">
        <f t="shared" si="20"/>
        <v>#N/A</v>
      </c>
      <c r="D455" s="169">
        <f>VLOOKUP(A455,'10月5日排名(经验排名0.7+录取率排名0.2+录取人数)'!D:G,4,0)</f>
        <v>188.915010371285</v>
      </c>
      <c r="E455" s="178"/>
      <c r="G455" s="170">
        <v>0.485</v>
      </c>
      <c r="H455">
        <v>516</v>
      </c>
      <c r="J455" s="180"/>
      <c r="O455" s="4">
        <v>516</v>
      </c>
      <c r="P455" s="103">
        <f t="shared" si="21"/>
        <v>149.177892203934</v>
      </c>
      <c r="Q455" s="182">
        <f t="shared" si="19"/>
        <v>1880.97576743429</v>
      </c>
    </row>
    <row r="456" spans="1:17">
      <c r="A456" s="143" t="s">
        <v>496</v>
      </c>
      <c r="B456" s="183"/>
      <c r="C456" s="168" t="e">
        <f t="shared" si="20"/>
        <v>#N/A</v>
      </c>
      <c r="D456" s="169">
        <f>VLOOKUP(A456,'10月5日排名(经验排名0.7+录取率排名0.2+录取人数)'!D:G,4,0)</f>
        <v>188.479298643155</v>
      </c>
      <c r="E456" s="178"/>
      <c r="G456" s="170">
        <v>0.486</v>
      </c>
      <c r="H456">
        <v>515</v>
      </c>
      <c r="J456" s="180"/>
      <c r="O456" s="4">
        <v>515</v>
      </c>
      <c r="P456" s="103">
        <f t="shared" si="21"/>
        <v>148.547802251103</v>
      </c>
      <c r="Q456" s="182">
        <f t="shared" si="19"/>
        <v>1874.7204760366</v>
      </c>
    </row>
    <row r="457" spans="1:17">
      <c r="A457" s="143" t="s">
        <v>497</v>
      </c>
      <c r="B457" s="183"/>
      <c r="C457" s="168" t="e">
        <f t="shared" si="20"/>
        <v>#N/A</v>
      </c>
      <c r="D457" s="169">
        <f>VLOOKUP(A457,'10月5日排名(经验排名0.7+录取率排名0.2+录取人数)'!D:G,4,0)</f>
        <v>188.044900614752</v>
      </c>
      <c r="E457" s="178"/>
      <c r="G457" s="170">
        <v>0.487</v>
      </c>
      <c r="H457">
        <v>514</v>
      </c>
      <c r="J457" s="180"/>
      <c r="O457" s="4">
        <v>514</v>
      </c>
      <c r="P457" s="103">
        <f t="shared" si="21"/>
        <v>147.919417883686</v>
      </c>
      <c r="Q457" s="182">
        <f t="shared" si="19"/>
        <v>1868.48211703678</v>
      </c>
    </row>
    <row r="458" spans="1:17">
      <c r="A458" s="143" t="s">
        <v>498</v>
      </c>
      <c r="B458" s="183"/>
      <c r="C458" s="168" t="e">
        <f t="shared" si="20"/>
        <v>#N/A</v>
      </c>
      <c r="D458" s="169">
        <f>VLOOKUP(A458,'10月5日排名(经验排名0.7+录取率排名0.2+录取人数)'!D:G,4,0)</f>
        <v>187.611813412532</v>
      </c>
      <c r="E458" s="178"/>
      <c r="G458" s="170">
        <v>0.488</v>
      </c>
      <c r="H458">
        <v>513</v>
      </c>
      <c r="J458" s="180"/>
      <c r="O458" s="4">
        <v>513</v>
      </c>
      <c r="P458" s="103">
        <f t="shared" si="21"/>
        <v>147.292735179198</v>
      </c>
      <c r="Q458" s="182">
        <f t="shared" si="19"/>
        <v>1862.26065149389</v>
      </c>
    </row>
    <row r="459" spans="1:17">
      <c r="A459" s="143" t="s">
        <v>499</v>
      </c>
      <c r="B459" s="183"/>
      <c r="C459" s="168" t="e">
        <f t="shared" si="20"/>
        <v>#N/A</v>
      </c>
      <c r="D459" s="169">
        <f>VLOOKUP(A459,'10月5日排名(经验排名0.7+录取率排名0.2+录取人数)'!D:G,4,0)</f>
        <v>187.180034179959</v>
      </c>
      <c r="E459" s="178"/>
      <c r="G459" s="170">
        <v>0.489</v>
      </c>
      <c r="H459">
        <v>512</v>
      </c>
      <c r="J459" s="180"/>
      <c r="O459" s="4">
        <v>512</v>
      </c>
      <c r="P459" s="103">
        <f t="shared" si="21"/>
        <v>146.667750237747</v>
      </c>
      <c r="Q459" s="182">
        <f t="shared" si="19"/>
        <v>1856.05604069129</v>
      </c>
    </row>
    <row r="460" spans="1:17">
      <c r="A460" s="143" t="s">
        <v>500</v>
      </c>
      <c r="B460" s="183"/>
      <c r="C460" s="168" t="e">
        <f t="shared" si="20"/>
        <v>#N/A</v>
      </c>
      <c r="D460" s="169">
        <f>VLOOKUP(A460,'10月5日排名(经验排名0.7+录取率排名0.2+录取人数)'!D:G,4,0)</f>
        <v>186.74956007738</v>
      </c>
      <c r="E460" s="178"/>
      <c r="G460" s="170">
        <v>0.49</v>
      </c>
      <c r="H460">
        <v>511</v>
      </c>
      <c r="J460" s="180"/>
      <c r="O460" s="4">
        <v>511</v>
      </c>
      <c r="P460" s="103">
        <f t="shared" si="21"/>
        <v>146.044459181863</v>
      </c>
      <c r="Q460" s="182">
        <f t="shared" si="19"/>
        <v>1849.86824613497</v>
      </c>
    </row>
    <row r="461" spans="1:17">
      <c r="A461" s="143" t="s">
        <v>501</v>
      </c>
      <c r="B461" s="183"/>
      <c r="C461" s="168" t="e">
        <f t="shared" si="20"/>
        <v>#N/A</v>
      </c>
      <c r="D461" s="169">
        <f>VLOOKUP(A461,'10月5日排名(经验排名0.7+录取率排名0.2+录取人数)'!D:G,4,0)</f>
        <v>186.320388281903</v>
      </c>
      <c r="E461" s="178"/>
      <c r="G461" s="170">
        <v>0.491</v>
      </c>
      <c r="H461">
        <v>510</v>
      </c>
      <c r="J461" s="180"/>
      <c r="O461" s="4">
        <v>510</v>
      </c>
      <c r="P461" s="103">
        <f t="shared" si="21"/>
        <v>145.422858156338</v>
      </c>
      <c r="Q461" s="182">
        <f t="shared" si="19"/>
        <v>1843.69722955189</v>
      </c>
    </row>
    <row r="462" spans="1:17">
      <c r="A462" s="143" t="s">
        <v>502</v>
      </c>
      <c r="B462" s="183"/>
      <c r="C462" s="168" t="e">
        <f t="shared" si="20"/>
        <v>#N/A</v>
      </c>
      <c r="D462" s="169">
        <f>VLOOKUP(A462,'10月5日排名(经验排名0.7+录取率排名0.2+录取人数)'!D:G,4,0)</f>
        <v>185.892515987273</v>
      </c>
      <c r="E462" s="178"/>
      <c r="G462" s="170">
        <v>0.492</v>
      </c>
      <c r="H462">
        <v>509</v>
      </c>
      <c r="J462" s="180"/>
      <c r="O462" s="4">
        <v>509</v>
      </c>
      <c r="P462" s="103">
        <f t="shared" si="21"/>
        <v>144.802943328061</v>
      </c>
      <c r="Q462" s="182">
        <f t="shared" si="19"/>
        <v>1837.54295288838</v>
      </c>
    </row>
    <row r="463" spans="1:17">
      <c r="A463" s="143" t="s">
        <v>503</v>
      </c>
      <c r="B463" s="183"/>
      <c r="C463" s="168" t="e">
        <f t="shared" si="20"/>
        <v>#N/A</v>
      </c>
      <c r="D463" s="169">
        <f>VLOOKUP(A463,'10月5日排名(经验排名0.7+录取率排名0.2+录取人数)'!D:G,4,0)</f>
        <v>185.465940403755</v>
      </c>
      <c r="E463" s="178"/>
      <c r="G463" s="170">
        <v>0.493</v>
      </c>
      <c r="H463">
        <v>508</v>
      </c>
      <c r="J463" s="180"/>
      <c r="O463" s="4">
        <v>508</v>
      </c>
      <c r="P463" s="103">
        <f t="shared" si="21"/>
        <v>144.184710885851</v>
      </c>
      <c r="Q463" s="182">
        <f t="shared" si="19"/>
        <v>1831.40537830852</v>
      </c>
    </row>
    <row r="464" spans="1:17">
      <c r="A464" s="143" t="s">
        <v>504</v>
      </c>
      <c r="B464" s="183"/>
      <c r="C464" s="168" t="e">
        <f t="shared" si="20"/>
        <v>#N/A</v>
      </c>
      <c r="D464" s="169">
        <f>VLOOKUP(A464,'10月5日排名(经验排名0.7+录取率排名0.2+录取人数)'!D:G,4,0)</f>
        <v>185.040658758009</v>
      </c>
      <c r="E464" s="178"/>
      <c r="G464" s="170">
        <v>0.494</v>
      </c>
      <c r="H464">
        <v>507</v>
      </c>
      <c r="J464" s="180"/>
      <c r="O464" s="4">
        <v>507</v>
      </c>
      <c r="P464" s="103">
        <f t="shared" si="21"/>
        <v>143.568157040305</v>
      </c>
      <c r="Q464" s="182">
        <f t="shared" si="19"/>
        <v>1825.28446819255</v>
      </c>
    </row>
    <row r="465" spans="1:17">
      <c r="A465" s="143" t="s">
        <v>505</v>
      </c>
      <c r="B465" s="183"/>
      <c r="C465" s="168" t="e">
        <f t="shared" si="20"/>
        <v>#N/A</v>
      </c>
      <c r="D465" s="169">
        <f>VLOOKUP(A465,'10月5日排名(经验排名0.7+录取率排名0.2+录取人数)'!D:G,4,0)</f>
        <v>184.616668292976</v>
      </c>
      <c r="E465" s="178"/>
      <c r="G465" s="170">
        <v>0.495</v>
      </c>
      <c r="H465">
        <v>506</v>
      </c>
      <c r="J465" s="180"/>
      <c r="O465" s="4">
        <v>506</v>
      </c>
      <c r="P465" s="103">
        <f t="shared" si="21"/>
        <v>142.953278023631</v>
      </c>
      <c r="Q465" s="182">
        <f t="shared" si="19"/>
        <v>1819.18018513528</v>
      </c>
    </row>
    <row r="466" spans="1:17">
      <c r="A466" s="143" t="s">
        <v>506</v>
      </c>
      <c r="B466" s="183"/>
      <c r="C466" s="168" t="e">
        <f t="shared" si="20"/>
        <v>#N/A</v>
      </c>
      <c r="D466" s="169">
        <f>VLOOKUP(A466,'10月5日排名(经验排名0.7+录取率排名0.2+录取人数)'!D:G,4,0)</f>
        <v>184.193966267759</v>
      </c>
      <c r="E466" s="178"/>
      <c r="G466" s="170">
        <v>0.496</v>
      </c>
      <c r="H466">
        <v>505</v>
      </c>
      <c r="J466" s="180"/>
      <c r="O466" s="4">
        <v>505</v>
      </c>
      <c r="P466" s="103">
        <f t="shared" si="21"/>
        <v>142.340070089494</v>
      </c>
      <c r="Q466" s="182">
        <f t="shared" si="19"/>
        <v>1813.09249194456</v>
      </c>
    </row>
    <row r="467" spans="1:17">
      <c r="A467" s="143" t="s">
        <v>507</v>
      </c>
      <c r="B467" s="183"/>
      <c r="C467" s="168" t="e">
        <f t="shared" si="20"/>
        <v>#N/A</v>
      </c>
      <c r="D467" s="169">
        <f>VLOOKUP(A467,'10月5日排名(经验排名0.7+录取率排名0.2+录取人数)'!D:G,4,0)</f>
        <v>183.772549957508</v>
      </c>
      <c r="E467" s="178"/>
      <c r="G467" s="170">
        <v>0.497</v>
      </c>
      <c r="H467">
        <v>504</v>
      </c>
      <c r="J467" s="180"/>
      <c r="O467" s="4">
        <v>504</v>
      </c>
      <c r="P467" s="103">
        <f t="shared" si="21"/>
        <v>141.728529512864</v>
      </c>
      <c r="Q467" s="182">
        <f t="shared" si="19"/>
        <v>1807.02135163968</v>
      </c>
    </row>
    <row r="468" spans="1:17">
      <c r="A468" s="143" t="s">
        <v>508</v>
      </c>
      <c r="B468" s="183"/>
      <c r="C468" s="168" t="e">
        <f t="shared" si="20"/>
        <v>#N/A</v>
      </c>
      <c r="D468" s="169">
        <f>VLOOKUP(A468,'10月5日排名(经验排名0.7+录取率排名0.2+录取人数)'!D:G,4,0)</f>
        <v>183.352416653302</v>
      </c>
      <c r="E468" s="178"/>
      <c r="G468" s="170">
        <v>0.498</v>
      </c>
      <c r="H468">
        <v>503</v>
      </c>
      <c r="J468" s="180"/>
      <c r="O468" s="4">
        <v>503</v>
      </c>
      <c r="P468" s="103">
        <f t="shared" si="21"/>
        <v>141.118652589853</v>
      </c>
      <c r="Q468" s="182">
        <f t="shared" si="19"/>
        <v>1800.96672744989</v>
      </c>
    </row>
    <row r="469" spans="1:17">
      <c r="A469" s="143" t="s">
        <v>509</v>
      </c>
      <c r="B469" s="183"/>
      <c r="C469" s="168" t="e">
        <f t="shared" si="20"/>
        <v>#N/A</v>
      </c>
      <c r="D469" s="169">
        <f>VLOOKUP(A469,'10月5日排名(经验排名0.7+录取率排名0.2+录取人数)'!D:G,4,0)</f>
        <v>182.933563662041</v>
      </c>
      <c r="E469" s="178"/>
      <c r="G469" s="170">
        <v>0.499</v>
      </c>
      <c r="H469">
        <v>502</v>
      </c>
      <c r="J469" s="180"/>
      <c r="O469" s="4">
        <v>502</v>
      </c>
      <c r="P469" s="103">
        <f t="shared" si="21"/>
        <v>140.51043563757</v>
      </c>
      <c r="Q469" s="182">
        <f t="shared" si="19"/>
        <v>1794.92858281284</v>
      </c>
    </row>
    <row r="470" spans="1:17">
      <c r="A470" s="143" t="s">
        <v>510</v>
      </c>
      <c r="B470" s="183"/>
      <c r="C470" s="168" t="e">
        <f t="shared" si="20"/>
        <v>#N/A</v>
      </c>
      <c r="D470" s="169">
        <f>VLOOKUP(A470,'10月5日排名(经验排名0.7+录取率排名0.2+录取人数)'!D:G,4,0)</f>
        <v>182.515988306325</v>
      </c>
      <c r="E470" s="178"/>
      <c r="G470" s="170">
        <v>0.5</v>
      </c>
      <c r="H470">
        <v>501</v>
      </c>
      <c r="J470" s="180"/>
      <c r="O470" s="4">
        <v>501</v>
      </c>
      <c r="P470" s="103">
        <f t="shared" si="21"/>
        <v>139.903874993964</v>
      </c>
      <c r="Q470" s="182">
        <f t="shared" si="19"/>
        <v>1788.90688137312</v>
      </c>
    </row>
    <row r="471" spans="1:17">
      <c r="A471" s="143" t="s">
        <v>511</v>
      </c>
      <c r="B471" s="183"/>
      <c r="C471" s="168" t="e">
        <f t="shared" si="20"/>
        <v>#N/A</v>
      </c>
      <c r="D471" s="169">
        <f>VLOOKUP(A471,'10月5日排名(经验排名0.7+录取率排名0.2+录取人数)'!D:G,4,0)</f>
        <v>182.099687924352</v>
      </c>
      <c r="E471" s="178"/>
      <c r="G471" s="170">
        <v>0.501</v>
      </c>
      <c r="H471">
        <v>500</v>
      </c>
      <c r="J471" s="180"/>
      <c r="O471" s="4">
        <v>500</v>
      </c>
      <c r="P471" s="103">
        <f t="shared" si="21"/>
        <v>139.29896701768</v>
      </c>
      <c r="Q471" s="182">
        <f t="shared" si="19"/>
        <v>1782.90158698073</v>
      </c>
    </row>
    <row r="472" spans="1:17">
      <c r="A472" s="143" t="s">
        <v>512</v>
      </c>
      <c r="B472" s="183"/>
      <c r="C472" s="168" t="e">
        <f t="shared" si="20"/>
        <v>#N/A</v>
      </c>
      <c r="D472" s="169">
        <f>VLOOKUP(A472,'10月5日排名(经验排名0.7+录取率排名0.2+录取人数)'!D:G,4,0)</f>
        <v>181.684659869798</v>
      </c>
      <c r="E472" s="178"/>
      <c r="G472" s="170">
        <v>0.502</v>
      </c>
      <c r="H472">
        <v>499</v>
      </c>
      <c r="J472" s="180"/>
      <c r="O472" s="4">
        <v>499</v>
      </c>
      <c r="P472" s="103">
        <f t="shared" si="21"/>
        <v>138.695708087903</v>
      </c>
      <c r="Q472" s="182">
        <f t="shared" si="19"/>
        <v>1776.91266368961</v>
      </c>
    </row>
    <row r="473" spans="1:17">
      <c r="A473" s="143" t="s">
        <v>513</v>
      </c>
      <c r="B473" s="183"/>
      <c r="C473" s="168" t="e">
        <f t="shared" si="20"/>
        <v>#N/A</v>
      </c>
      <c r="D473" s="169">
        <f>VLOOKUP(A473,'10月5日排名(经验排名0.7+录取率排名0.2+录取人数)'!D:G,4,0)</f>
        <v>181.270901511714</v>
      </c>
      <c r="E473" s="178"/>
      <c r="G473" s="170">
        <v>0.503</v>
      </c>
      <c r="H473">
        <v>498</v>
      </c>
      <c r="J473" s="180"/>
      <c r="O473" s="4">
        <v>498</v>
      </c>
      <c r="P473" s="103">
        <f t="shared" si="21"/>
        <v>138.094094604219</v>
      </c>
      <c r="Q473" s="182">
        <f t="shared" si="19"/>
        <v>1770.94007575623</v>
      </c>
    </row>
    <row r="474" spans="1:17">
      <c r="A474" s="143" t="s">
        <v>514</v>
      </c>
      <c r="B474" s="183"/>
      <c r="C474" s="168" t="e">
        <f t="shared" si="20"/>
        <v>#N/A</v>
      </c>
      <c r="D474" s="169">
        <f>VLOOKUP(A474,'10月5日排名(经验排名0.7+录取率排名0.2+录取人数)'!D:G,4,0)</f>
        <v>180.858410234417</v>
      </c>
      <c r="E474" s="178"/>
      <c r="G474" s="170">
        <v>0.504</v>
      </c>
      <c r="H474">
        <v>497</v>
      </c>
      <c r="J474" s="180"/>
      <c r="O474" s="4">
        <v>497</v>
      </c>
      <c r="P474" s="103">
        <f t="shared" si="21"/>
        <v>137.494122986461</v>
      </c>
      <c r="Q474" s="182">
        <f t="shared" si="19"/>
        <v>1764.98378763809</v>
      </c>
    </row>
    <row r="475" spans="1:17">
      <c r="A475" s="143" t="s">
        <v>515</v>
      </c>
      <c r="B475" s="183"/>
      <c r="C475" s="168" t="e">
        <f t="shared" si="20"/>
        <v>#N/A</v>
      </c>
      <c r="D475" s="169">
        <f>VLOOKUP(A475,'10月5日排名(经验排名0.7+录取率排名0.2+录取人数)'!D:G,4,0)</f>
        <v>180.447183437377</v>
      </c>
      <c r="E475" s="178"/>
      <c r="G475" s="170">
        <v>0.505</v>
      </c>
      <c r="H475">
        <v>496</v>
      </c>
      <c r="J475" s="180"/>
      <c r="O475" s="4">
        <v>496</v>
      </c>
      <c r="P475" s="103">
        <f t="shared" si="21"/>
        <v>136.895789674573</v>
      </c>
      <c r="Q475" s="182">
        <f t="shared" si="19"/>
        <v>1759.04376399228</v>
      </c>
    </row>
    <row r="476" spans="1:17">
      <c r="A476" s="143" t="s">
        <v>516</v>
      </c>
      <c r="B476" s="183"/>
      <c r="C476" s="168" t="e">
        <f t="shared" si="20"/>
        <v>#N/A</v>
      </c>
      <c r="D476" s="169">
        <f>VLOOKUP(A476,'10月5日排名(经验排名0.7+录取率排名0.2+录取人数)'!D:G,4,0)</f>
        <v>180.037218535119</v>
      </c>
      <c r="E476" s="178"/>
      <c r="G476" s="170">
        <v>0.506</v>
      </c>
      <c r="H476">
        <v>495</v>
      </c>
      <c r="J476" s="180"/>
      <c r="O476" s="4">
        <v>495</v>
      </c>
      <c r="P476" s="103">
        <f t="shared" si="21"/>
        <v>136.299091128462</v>
      </c>
      <c r="Q476" s="182">
        <f t="shared" si="19"/>
        <v>1753.11996967413</v>
      </c>
    </row>
    <row r="477" spans="1:17">
      <c r="A477" s="143" t="s">
        <v>517</v>
      </c>
      <c r="B477" s="183"/>
      <c r="C477" s="168" t="e">
        <f t="shared" si="20"/>
        <v>#N/A</v>
      </c>
      <c r="D477" s="169">
        <f>VLOOKUP(A477,'10月5日排名(经验排名0.7+录取率排名0.2+录取人数)'!D:G,4,0)</f>
        <v>179.62851295711</v>
      </c>
      <c r="E477" s="178"/>
      <c r="G477" s="170">
        <v>0.507</v>
      </c>
      <c r="H477">
        <v>494</v>
      </c>
      <c r="J477" s="180"/>
      <c r="O477" s="4">
        <v>494</v>
      </c>
      <c r="P477" s="103">
        <f t="shared" si="21"/>
        <v>135.704023827855</v>
      </c>
      <c r="Q477" s="182">
        <f t="shared" si="19"/>
        <v>1747.21236973574</v>
      </c>
    </row>
    <row r="478" spans="1:17">
      <c r="A478" s="143" t="s">
        <v>518</v>
      </c>
      <c r="B478" s="183"/>
      <c r="C478" s="168" t="e">
        <f t="shared" si="20"/>
        <v>#N/A</v>
      </c>
      <c r="D478" s="169">
        <f>VLOOKUP(A478,'10月5日排名(经验排名0.7+录取率排名0.2+录取人数)'!D:G,4,0)</f>
        <v>179.22106414766</v>
      </c>
      <c r="E478" s="178"/>
      <c r="G478" s="170">
        <v>0.508</v>
      </c>
      <c r="H478">
        <v>493</v>
      </c>
      <c r="J478" s="180"/>
      <c r="O478" s="4">
        <v>493</v>
      </c>
      <c r="P478" s="103">
        <f t="shared" si="21"/>
        <v>135.110584272164</v>
      </c>
      <c r="Q478" s="182">
        <f t="shared" si="19"/>
        <v>1741.3209294246</v>
      </c>
    </row>
    <row r="479" spans="1:17">
      <c r="A479" s="143" t="s">
        <v>519</v>
      </c>
      <c r="B479" s="183"/>
      <c r="C479" s="168" t="e">
        <f t="shared" si="20"/>
        <v>#N/A</v>
      </c>
      <c r="D479" s="169">
        <f>VLOOKUP(A479,'10月5日排名(经验排名0.7+录取率排名0.2+录取人数)'!D:G,4,0)</f>
        <v>178.814869565816</v>
      </c>
      <c r="E479" s="178"/>
      <c r="G479" s="170">
        <v>0.509</v>
      </c>
      <c r="H479">
        <v>492</v>
      </c>
      <c r="J479" s="180"/>
      <c r="O479" s="4">
        <v>492</v>
      </c>
      <c r="P479" s="103">
        <f t="shared" si="21"/>
        <v>134.518768980345</v>
      </c>
      <c r="Q479" s="182">
        <f t="shared" si="19"/>
        <v>1735.44561418222</v>
      </c>
    </row>
    <row r="480" spans="1:17">
      <c r="A480" s="143" t="s">
        <v>520</v>
      </c>
      <c r="B480" s="183"/>
      <c r="C480" s="168" t="e">
        <f t="shared" si="20"/>
        <v>#N/A</v>
      </c>
      <c r="D480" s="169">
        <f>VLOOKUP(A480,'10月5日排名(经验排名0.7+录取率排名0.2+录取人数)'!D:G,4,0)</f>
        <v>178.409926685261</v>
      </c>
      <c r="E480" s="178"/>
      <c r="G480" s="170">
        <v>0.51</v>
      </c>
      <c r="H480">
        <v>491</v>
      </c>
      <c r="J480" s="180"/>
      <c r="O480" s="4">
        <v>491</v>
      </c>
      <c r="P480" s="103">
        <f t="shared" si="21"/>
        <v>133.928574490758</v>
      </c>
      <c r="Q480" s="182">
        <f t="shared" si="19"/>
        <v>1729.5863896428</v>
      </c>
    </row>
    <row r="481" spans="1:17">
      <c r="A481" s="143" t="s">
        <v>521</v>
      </c>
      <c r="B481" s="183"/>
      <c r="C481" s="168" t="e">
        <f t="shared" si="20"/>
        <v>#N/A</v>
      </c>
      <c r="D481" s="169">
        <f>VLOOKUP(A481,'10月5日排名(经验排名0.7+录取率排名0.2+录取人数)'!D:G,4,0)</f>
        <v>178.00623299421</v>
      </c>
      <c r="E481" s="178"/>
      <c r="G481" s="170">
        <v>0.511</v>
      </c>
      <c r="H481">
        <v>490</v>
      </c>
      <c r="J481" s="180"/>
      <c r="O481" s="4">
        <v>490</v>
      </c>
      <c r="P481" s="103">
        <f t="shared" si="21"/>
        <v>133.339997361035</v>
      </c>
      <c r="Q481" s="182">
        <f t="shared" si="19"/>
        <v>1723.7432216318</v>
      </c>
    </row>
    <row r="482" spans="1:17">
      <c r="A482" s="143" t="s">
        <v>522</v>
      </c>
      <c r="B482" s="183"/>
      <c r="C482" s="168" t="e">
        <f t="shared" si="20"/>
        <v>#N/A</v>
      </c>
      <c r="D482" s="169">
        <f>VLOOKUP(A482,'10月5日排名(经验排名0.7+录取率排名0.2+录取人数)'!D:G,4,0)</f>
        <v>177.603785995314</v>
      </c>
      <c r="E482" s="178"/>
      <c r="G482" s="170">
        <v>0.512</v>
      </c>
      <c r="H482">
        <v>489</v>
      </c>
      <c r="J482" s="180"/>
      <c r="O482" s="4">
        <v>489</v>
      </c>
      <c r="P482" s="103">
        <f t="shared" si="21"/>
        <v>132.753034167939</v>
      </c>
      <c r="Q482" s="182">
        <f t="shared" si="19"/>
        <v>1717.91607616467</v>
      </c>
    </row>
    <row r="483" spans="1:17">
      <c r="A483" s="143" t="s">
        <v>523</v>
      </c>
      <c r="B483" s="183"/>
      <c r="C483" s="168" t="e">
        <f t="shared" si="20"/>
        <v>#N/A</v>
      </c>
      <c r="D483" s="169">
        <f>VLOOKUP(A483,'10月5日排名(经验排名0.7+录取率排名0.2+录取人数)'!D:G,4,0)</f>
        <v>177.202583205556</v>
      </c>
      <c r="E483" s="178"/>
      <c r="G483" s="170">
        <v>0.513</v>
      </c>
      <c r="H483">
        <v>488</v>
      </c>
      <c r="J483" s="180"/>
      <c r="O483" s="4">
        <v>488</v>
      </c>
      <c r="P483" s="103">
        <f t="shared" si="21"/>
        <v>132.167681507238</v>
      </c>
      <c r="Q483" s="182">
        <f t="shared" si="19"/>
        <v>1712.10491944547</v>
      </c>
    </row>
    <row r="484" spans="1:17">
      <c r="A484" s="143" t="s">
        <v>524</v>
      </c>
      <c r="B484" s="183"/>
      <c r="C484" s="168" t="e">
        <f t="shared" si="20"/>
        <v>#N/A</v>
      </c>
      <c r="D484" s="169">
        <f>VLOOKUP(A484,'10月5日排名(经验排名0.7+录取率排名0.2+录取人数)'!D:G,4,0)</f>
        <v>176.802622156156</v>
      </c>
      <c r="E484" s="178"/>
      <c r="G484" s="170">
        <v>0.514</v>
      </c>
      <c r="H484">
        <v>487</v>
      </c>
      <c r="J484" s="180"/>
      <c r="O484" s="4">
        <v>487</v>
      </c>
      <c r="P484" s="103">
        <f t="shared" si="21"/>
        <v>131.583935993567</v>
      </c>
      <c r="Q484" s="182">
        <f t="shared" si="19"/>
        <v>1706.30971786561</v>
      </c>
    </row>
    <row r="485" spans="1:17">
      <c r="A485" s="143" t="s">
        <v>525</v>
      </c>
      <c r="B485" s="183"/>
      <c r="C485" s="168" t="e">
        <f t="shared" si="20"/>
        <v>#N/A</v>
      </c>
      <c r="D485" s="169">
        <f>VLOOKUP(A485,'10月5日排名(经验排名0.7+录取率排名0.2+录取人数)'!D:G,4,0)</f>
        <v>176.403900392472</v>
      </c>
      <c r="E485" s="178"/>
      <c r="G485" s="170">
        <v>0.515</v>
      </c>
      <c r="H485">
        <v>486</v>
      </c>
      <c r="J485" s="180"/>
      <c r="O485" s="4">
        <v>486</v>
      </c>
      <c r="P485" s="103">
        <f t="shared" si="21"/>
        <v>131.001794260299</v>
      </c>
      <c r="Q485" s="182">
        <f t="shared" si="19"/>
        <v>1700.53043800249</v>
      </c>
    </row>
    <row r="486" spans="1:17">
      <c r="A486" s="143" t="s">
        <v>526</v>
      </c>
      <c r="B486" s="183"/>
      <c r="C486" s="168" t="e">
        <f t="shared" si="20"/>
        <v>#N/A</v>
      </c>
      <c r="D486" s="169">
        <f>VLOOKUP(A486,'10月5日排名(经验排名0.7+录取率排名0.2+录取人数)'!D:G,4,0)</f>
        <v>176.0064154739</v>
      </c>
      <c r="E486" s="178"/>
      <c r="G486" s="170">
        <v>0.516</v>
      </c>
      <c r="H486">
        <v>485</v>
      </c>
      <c r="J486" s="180"/>
      <c r="O486" s="4">
        <v>485</v>
      </c>
      <c r="P486" s="103">
        <f t="shared" si="21"/>
        <v>130.421252959412</v>
      </c>
      <c r="Q486" s="182">
        <f t="shared" si="19"/>
        <v>1694.76704661827</v>
      </c>
    </row>
    <row r="487" spans="1:17">
      <c r="A487" s="143" t="s">
        <v>527</v>
      </c>
      <c r="B487" s="183"/>
      <c r="C487" s="168" t="e">
        <f t="shared" si="20"/>
        <v>#N/A</v>
      </c>
      <c r="D487" s="169">
        <f>VLOOKUP(A487,'10月5日排名(经验排名0.7+录取率排名0.2+录取人数)'!D:G,4,0)</f>
        <v>175.610164973787</v>
      </c>
      <c r="E487" s="178"/>
      <c r="G487" s="170">
        <v>0.517</v>
      </c>
      <c r="H487">
        <v>484</v>
      </c>
      <c r="J487" s="180"/>
      <c r="O487" s="4">
        <v>484</v>
      </c>
      <c r="P487" s="103">
        <f t="shared" si="21"/>
        <v>129.842308761366</v>
      </c>
      <c r="Q487" s="182">
        <f t="shared" si="19"/>
        <v>1689.01951065851</v>
      </c>
    </row>
    <row r="488" spans="1:17">
      <c r="A488" s="143" t="s">
        <v>528</v>
      </c>
      <c r="B488" s="183"/>
      <c r="C488" s="168" t="e">
        <f t="shared" si="20"/>
        <v>#N/A</v>
      </c>
      <c r="D488" s="169">
        <f>VLOOKUP(A488,'10月5日排名(经验排名0.7+录取率排名0.2+录取人数)'!D:G,4,0)</f>
        <v>175.215146479325</v>
      </c>
      <c r="E488" s="178"/>
      <c r="G488" s="170">
        <v>0.518</v>
      </c>
      <c r="H488">
        <v>483</v>
      </c>
      <c r="J488" s="180"/>
      <c r="O488" s="4">
        <v>483</v>
      </c>
      <c r="P488" s="103">
        <f t="shared" si="21"/>
        <v>129.26495835497</v>
      </c>
      <c r="Q488" s="182">
        <f t="shared" si="19"/>
        <v>1683.28779725101</v>
      </c>
    </row>
    <row r="489" spans="1:17">
      <c r="A489" s="143" t="s">
        <v>529</v>
      </c>
      <c r="B489" s="183"/>
      <c r="C489" s="168" t="e">
        <f t="shared" si="20"/>
        <v>#N/A</v>
      </c>
      <c r="D489" s="169">
        <f>VLOOKUP(A489,'10月5日排名(经验排名0.7+录取率排名0.2+录取人数)'!D:G,4,0)</f>
        <v>174.821357591465</v>
      </c>
      <c r="E489" s="178"/>
      <c r="G489" s="170">
        <v>0.519</v>
      </c>
      <c r="H489">
        <v>482</v>
      </c>
      <c r="J489" s="180"/>
      <c r="O489" s="4">
        <v>482</v>
      </c>
      <c r="P489" s="103">
        <f t="shared" si="21"/>
        <v>128.689198447258</v>
      </c>
      <c r="Q489" s="182">
        <f t="shared" si="19"/>
        <v>1677.57187370444</v>
      </c>
    </row>
    <row r="490" spans="1:17">
      <c r="A490" s="143" t="s">
        <v>530</v>
      </c>
      <c r="B490" s="183"/>
      <c r="C490" s="168" t="e">
        <f t="shared" si="20"/>
        <v>#N/A</v>
      </c>
      <c r="D490" s="169">
        <f>VLOOKUP(A490,'10月5日排名(经验排名0.7+录取率排名0.2+录取人数)'!D:G,4,0)</f>
        <v>174.428795924824</v>
      </c>
      <c r="E490" s="178"/>
      <c r="G490" s="170">
        <v>0.52</v>
      </c>
      <c r="H490">
        <v>481</v>
      </c>
      <c r="J490" s="180"/>
      <c r="O490" s="4">
        <v>481</v>
      </c>
      <c r="P490" s="103">
        <f t="shared" si="21"/>
        <v>128.115025763365</v>
      </c>
      <c r="Q490" s="182">
        <f t="shared" si="19"/>
        <v>1671.87170750721</v>
      </c>
    </row>
    <row r="491" spans="1:17">
      <c r="A491" s="143" t="s">
        <v>531</v>
      </c>
      <c r="B491" s="183"/>
      <c r="C491" s="168" t="e">
        <f t="shared" si="20"/>
        <v>#N/A</v>
      </c>
      <c r="D491" s="169">
        <f>VLOOKUP(A491,'10月5日排名(经验排名0.7+录取率排名0.2+录取人数)'!D:G,4,0)</f>
        <v>174.037459107585</v>
      </c>
      <c r="E491" s="178"/>
      <c r="G491" s="170">
        <v>0.521</v>
      </c>
      <c r="H491">
        <v>480</v>
      </c>
      <c r="J491" s="180"/>
      <c r="O491" s="4">
        <v>480</v>
      </c>
      <c r="P491" s="103">
        <f t="shared" si="21"/>
        <v>127.542437046398</v>
      </c>
      <c r="Q491" s="182">
        <f t="shared" si="19"/>
        <v>1666.18726632614</v>
      </c>
    </row>
    <row r="492" spans="1:17">
      <c r="A492" s="143" t="s">
        <v>532</v>
      </c>
      <c r="B492" s="183"/>
      <c r="C492" s="168" t="e">
        <f t="shared" si="20"/>
        <v>#N/A</v>
      </c>
      <c r="D492" s="169">
        <f>VLOOKUP(A492,'10月5日排名(经验排名0.7+录取率排名0.2+录取人数)'!D:G,4,0)</f>
        <v>173.647344781415</v>
      </c>
      <c r="E492" s="178"/>
      <c r="G492" s="170">
        <v>0.522</v>
      </c>
      <c r="H492">
        <v>479</v>
      </c>
      <c r="J492" s="180"/>
      <c r="O492" s="4">
        <v>479</v>
      </c>
      <c r="P492" s="103">
        <f t="shared" si="21"/>
        <v>126.971429057321</v>
      </c>
      <c r="Q492" s="182">
        <f t="shared" si="19"/>
        <v>1660.51851800531</v>
      </c>
    </row>
    <row r="493" spans="1:17">
      <c r="A493" s="143" t="s">
        <v>533</v>
      </c>
      <c r="B493" s="183"/>
      <c r="C493" s="168" t="e">
        <f t="shared" si="20"/>
        <v>#N/A</v>
      </c>
      <c r="D493" s="169">
        <f>VLOOKUP(A493,'10月5日排名(经验排名0.7+录取率排名0.2+录取人数)'!D:G,4,0)</f>
        <v>173.258450601369</v>
      </c>
      <c r="E493" s="178"/>
      <c r="G493" s="170">
        <v>0.523</v>
      </c>
      <c r="H493">
        <v>478</v>
      </c>
      <c r="J493" s="180"/>
      <c r="O493" s="4">
        <v>478</v>
      </c>
      <c r="P493" s="103">
        <f t="shared" si="21"/>
        <v>126.401998574824</v>
      </c>
      <c r="Q493" s="182">
        <f t="shared" si="19"/>
        <v>1654.8654305648</v>
      </c>
    </row>
    <row r="494" spans="1:17">
      <c r="A494" s="143" t="s">
        <v>534</v>
      </c>
      <c r="B494" s="183"/>
      <c r="C494" s="168" t="e">
        <f t="shared" si="20"/>
        <v>#N/A</v>
      </c>
      <c r="D494" s="169">
        <f>VLOOKUP(A494,'10月5日排名(经验排名0.7+录取率排名0.2+录取人数)'!D:G,4,0)</f>
        <v>172.870774235801</v>
      </c>
      <c r="E494" s="178"/>
      <c r="G494" s="170">
        <v>0.524</v>
      </c>
      <c r="H494">
        <v>477</v>
      </c>
      <c r="J494" s="180"/>
      <c r="O494" s="4">
        <v>477</v>
      </c>
      <c r="P494" s="103">
        <f t="shared" si="21"/>
        <v>125.834142395211</v>
      </c>
      <c r="Q494" s="182">
        <f t="shared" si="19"/>
        <v>1649.22797219954</v>
      </c>
    </row>
    <row r="495" spans="1:17">
      <c r="A495" s="143" t="s">
        <v>535</v>
      </c>
      <c r="B495" s="183"/>
      <c r="C495" s="168" t="e">
        <f t="shared" si="20"/>
        <v>#N/A</v>
      </c>
      <c r="D495" s="169">
        <f>VLOOKUP(A495,'10月5日排名(经验排名0.7+录取率排名0.2+录取人数)'!D:G,4,0)</f>
        <v>172.484313366277</v>
      </c>
      <c r="E495" s="178"/>
      <c r="G495" s="170">
        <v>0.525</v>
      </c>
      <c r="H495">
        <v>476</v>
      </c>
      <c r="J495" s="180"/>
      <c r="O495" s="4">
        <v>476</v>
      </c>
      <c r="P495" s="103">
        <f t="shared" si="21"/>
        <v>125.267857332275</v>
      </c>
      <c r="Q495" s="182">
        <f t="shared" si="19"/>
        <v>1643.60611127808</v>
      </c>
    </row>
    <row r="496" spans="1:17">
      <c r="A496" s="143" t="s">
        <v>536</v>
      </c>
      <c r="B496" s="183"/>
      <c r="C496" s="168" t="e">
        <f t="shared" si="20"/>
        <v>#N/A</v>
      </c>
      <c r="D496" s="169">
        <f>VLOOKUP(A496,'10月5日排名(经验排名0.7+录取率排名0.2+录取人数)'!D:G,4,0)</f>
        <v>172.099065687485</v>
      </c>
      <c r="E496" s="178"/>
      <c r="G496" s="170">
        <v>0.526</v>
      </c>
      <c r="H496">
        <v>475</v>
      </c>
      <c r="J496" s="180"/>
      <c r="O496" s="4">
        <v>475</v>
      </c>
      <c r="P496" s="103">
        <f t="shared" si="21"/>
        <v>124.70314021718</v>
      </c>
      <c r="Q496" s="182">
        <f t="shared" si="19"/>
        <v>1637.99981634145</v>
      </c>
    </row>
    <row r="497" spans="1:17">
      <c r="A497" s="143" t="s">
        <v>537</v>
      </c>
      <c r="B497" s="183"/>
      <c r="C497" s="168" t="e">
        <f t="shared" si="20"/>
        <v>#N/A</v>
      </c>
      <c r="D497" s="169">
        <f>VLOOKUP(A497,'10月5日排名(经验排名0.7+录取率排名0.2+录取人数)'!D:G,4,0)</f>
        <v>171.715028907148</v>
      </c>
      <c r="E497" s="178"/>
      <c r="G497" s="170">
        <v>0.527</v>
      </c>
      <c r="H497">
        <v>474</v>
      </c>
      <c r="J497" s="180"/>
      <c r="O497" s="4">
        <v>474</v>
      </c>
      <c r="P497" s="103">
        <f t="shared" si="21"/>
        <v>124.139987898346</v>
      </c>
      <c r="Q497" s="182">
        <f t="shared" si="19"/>
        <v>1632.40905610197</v>
      </c>
    </row>
    <row r="498" spans="1:17">
      <c r="A498" s="143" t="s">
        <v>538</v>
      </c>
      <c r="B498" s="183"/>
      <c r="C498" s="168" t="e">
        <f t="shared" si="20"/>
        <v>#N/A</v>
      </c>
      <c r="D498" s="169">
        <f>VLOOKUP(A498,'10月5日排名(经验排名0.7+录取率排名0.2+录取人数)'!D:G,4,0)</f>
        <v>171.332200745939</v>
      </c>
      <c r="E498" s="178"/>
      <c r="G498" s="170">
        <v>0.528</v>
      </c>
      <c r="H498">
        <v>473</v>
      </c>
      <c r="J498" s="180"/>
      <c r="O498" s="4">
        <v>473</v>
      </c>
      <c r="P498" s="103">
        <f t="shared" si="21"/>
        <v>123.578397241332</v>
      </c>
      <c r="Q498" s="182">
        <f t="shared" si="19"/>
        <v>1626.8337994421</v>
      </c>
    </row>
    <row r="499" spans="1:17">
      <c r="A499" s="143" t="s">
        <v>539</v>
      </c>
      <c r="B499" s="183"/>
      <c r="C499" s="168" t="e">
        <f t="shared" si="20"/>
        <v>#N/A</v>
      </c>
      <c r="D499" s="169">
        <f>VLOOKUP(A499,'10月5日排名(经验排名0.7+录取率排名0.2+录取人数)'!D:G,4,0)</f>
        <v>170.950578937395</v>
      </c>
      <c r="E499" s="178"/>
      <c r="G499" s="170">
        <v>0.529</v>
      </c>
      <c r="H499">
        <v>472</v>
      </c>
      <c r="J499" s="180"/>
      <c r="O499" s="4">
        <v>472</v>
      </c>
      <c r="P499" s="103">
        <f t="shared" si="21"/>
        <v>123.018365128719</v>
      </c>
      <c r="Q499" s="182">
        <f t="shared" ref="Q499:Q562" si="22">P499*($N$4-$N$970)/($P$4-$P$970)+$N$970-$P$970*($N$4-$N$970)/($P$4-$P$970)</f>
        <v>1621.27401541331</v>
      </c>
    </row>
    <row r="500" spans="1:17">
      <c r="A500" s="143" t="s">
        <v>540</v>
      </c>
      <c r="B500" s="183"/>
      <c r="C500" s="168" t="e">
        <f t="shared" si="20"/>
        <v>#N/A</v>
      </c>
      <c r="D500" s="169">
        <f>VLOOKUP(A500,'10月5日排名(经验排名0.7+录取率排名0.2+录取人数)'!D:G,4,0)</f>
        <v>170.57016122783</v>
      </c>
      <c r="E500" s="178"/>
      <c r="G500" s="170">
        <v>0.53</v>
      </c>
      <c r="H500">
        <v>471</v>
      </c>
      <c r="J500" s="180"/>
      <c r="O500" s="4">
        <v>471</v>
      </c>
      <c r="P500" s="103">
        <f t="shared" si="21"/>
        <v>122.459888459997</v>
      </c>
      <c r="Q500" s="182">
        <f t="shared" si="22"/>
        <v>1615.72967323492</v>
      </c>
    </row>
    <row r="501" spans="1:17">
      <c r="A501" s="143" t="s">
        <v>541</v>
      </c>
      <c r="B501" s="183"/>
      <c r="C501" s="168" t="e">
        <f t="shared" si="20"/>
        <v>#N/A</v>
      </c>
      <c r="D501" s="169">
        <f>VLOOKUP(A501,'10月5日排名(经验排名0.7+录取率排名0.2+录取人数)'!D:G,4,0)</f>
        <v>170.190945376255</v>
      </c>
      <c r="E501" s="178"/>
      <c r="G501" s="170">
        <v>0.531</v>
      </c>
      <c r="H501">
        <v>470</v>
      </c>
      <c r="J501" s="180"/>
      <c r="O501" s="4">
        <v>470</v>
      </c>
      <c r="P501" s="103">
        <f t="shared" si="21"/>
        <v>121.902964151453</v>
      </c>
      <c r="Q501" s="182">
        <f t="shared" si="22"/>
        <v>1610.200742293</v>
      </c>
    </row>
    <row r="502" spans="1:17">
      <c r="A502" s="143" t="s">
        <v>542</v>
      </c>
      <c r="B502" s="183"/>
      <c r="C502" s="168" t="e">
        <f t="shared" si="20"/>
        <v>#N/A</v>
      </c>
      <c r="D502" s="169">
        <f>VLOOKUP(A502,'10月5日排名(经验排名0.7+录取率排名0.2+录取人数)'!D:G,4,0)</f>
        <v>169.812929154289</v>
      </c>
      <c r="E502" s="178"/>
      <c r="G502" s="170">
        <v>0.532</v>
      </c>
      <c r="H502">
        <v>469</v>
      </c>
      <c r="J502" s="180"/>
      <c r="O502" s="4">
        <v>469</v>
      </c>
      <c r="P502" s="103">
        <f t="shared" si="21"/>
        <v>121.347589136056</v>
      </c>
      <c r="Q502" s="182">
        <f t="shared" si="22"/>
        <v>1604.68719213926</v>
      </c>
    </row>
    <row r="503" spans="1:17">
      <c r="A503" s="143" t="s">
        <v>543</v>
      </c>
      <c r="B503" s="183"/>
      <c r="C503" s="168" t="e">
        <f t="shared" si="20"/>
        <v>#N/A</v>
      </c>
      <c r="D503" s="169">
        <f>VLOOKUP(A503,'10月5日排名(经验排名0.7+录取率排名0.2+录取人数)'!D:G,4,0)</f>
        <v>169.436110346083</v>
      </c>
      <c r="E503" s="178"/>
      <c r="G503" s="170">
        <v>0.533</v>
      </c>
      <c r="H503">
        <v>468</v>
      </c>
      <c r="J503" s="180"/>
      <c r="O503" s="4">
        <v>468</v>
      </c>
      <c r="P503" s="103">
        <f t="shared" si="21"/>
        <v>120.79376036335</v>
      </c>
      <c r="Q503" s="182">
        <f t="shared" si="22"/>
        <v>1599.18899248994</v>
      </c>
    </row>
    <row r="504" spans="1:17">
      <c r="A504" s="143" t="s">
        <v>544</v>
      </c>
      <c r="B504" s="183"/>
      <c r="C504" s="168" t="e">
        <f t="shared" si="20"/>
        <v>#N/A</v>
      </c>
      <c r="D504" s="169">
        <f>VLOOKUP(A504,'10月5日排名(经验排名0.7+录取率排名0.2+录取人数)'!D:G,4,0)</f>
        <v>169.060486748232</v>
      </c>
      <c r="E504" s="178"/>
      <c r="G504" s="170">
        <v>0.534</v>
      </c>
      <c r="H504">
        <v>467</v>
      </c>
      <c r="J504" s="180"/>
      <c r="O504" s="4">
        <v>467</v>
      </c>
      <c r="P504" s="103">
        <f t="shared" si="21"/>
        <v>120.241474799338</v>
      </c>
      <c r="Q504" s="182">
        <f t="shared" si="22"/>
        <v>1593.70611322468</v>
      </c>
    </row>
    <row r="505" spans="1:17">
      <c r="A505" s="143" t="s">
        <v>545</v>
      </c>
      <c r="B505" s="183"/>
      <c r="C505" s="168" t="e">
        <f t="shared" si="20"/>
        <v>#N/A</v>
      </c>
      <c r="D505" s="169">
        <f>VLOOKUP(A505,'10月5日排名(经验排名0.7+录取率排名0.2+录取人数)'!D:G,4,0)</f>
        <v>168.686056169701</v>
      </c>
      <c r="E505" s="178"/>
      <c r="G505" s="170">
        <v>0.535</v>
      </c>
      <c r="H505">
        <v>466</v>
      </c>
      <c r="J505" s="180"/>
      <c r="O505" s="4">
        <v>466</v>
      </c>
      <c r="P505" s="103">
        <f t="shared" si="21"/>
        <v>119.69072942638</v>
      </c>
      <c r="Q505" s="182">
        <f t="shared" si="22"/>
        <v>1588.2385243855</v>
      </c>
    </row>
    <row r="506" spans="1:17">
      <c r="A506" s="143" t="s">
        <v>546</v>
      </c>
      <c r="B506" s="183"/>
      <c r="C506" s="168" t="e">
        <f t="shared" si="20"/>
        <v>#N/A</v>
      </c>
      <c r="D506" s="169">
        <f>VLOOKUP(A506,'10月5日排名(经验排名0.7+录取率排名0.2+录取人数)'!D:G,4,0)</f>
        <v>168.312816431736</v>
      </c>
      <c r="E506" s="178"/>
      <c r="G506" s="170">
        <v>0.536</v>
      </c>
      <c r="H506">
        <v>465</v>
      </c>
      <c r="J506" s="180"/>
      <c r="O506" s="4">
        <v>465</v>
      </c>
      <c r="P506" s="103">
        <f t="shared" si="21"/>
        <v>119.141521243079</v>
      </c>
      <c r="Q506" s="182">
        <f t="shared" si="22"/>
        <v>1582.78619617569</v>
      </c>
    </row>
    <row r="507" spans="1:17">
      <c r="A507" s="143" t="s">
        <v>547</v>
      </c>
      <c r="B507" s="183"/>
      <c r="C507" s="168" t="e">
        <f t="shared" si="20"/>
        <v>#N/A</v>
      </c>
      <c r="D507" s="169">
        <f>VLOOKUP(A507,'10月5日排名(经验排名0.7+录取率排名0.2+录取人数)'!D:G,4,0)</f>
        <v>167.940765367792</v>
      </c>
      <c r="E507" s="178"/>
      <c r="G507" s="170">
        <v>0.537</v>
      </c>
      <c r="H507">
        <v>464</v>
      </c>
      <c r="J507" s="180"/>
      <c r="O507" s="4">
        <v>464</v>
      </c>
      <c r="P507" s="103">
        <f t="shared" si="21"/>
        <v>118.593847264177</v>
      </c>
      <c r="Q507" s="182">
        <f t="shared" si="22"/>
        <v>1577.34909895875</v>
      </c>
    </row>
    <row r="508" spans="1:17">
      <c r="A508" s="143" t="s">
        <v>548</v>
      </c>
      <c r="B508" s="183"/>
      <c r="C508" s="168" t="e">
        <f t="shared" si="20"/>
        <v>#N/A</v>
      </c>
      <c r="D508" s="169">
        <f>VLOOKUP(A508,'10月5日排名(经验排名0.7+录取率排名0.2+录取人数)'!D:G,4,0)</f>
        <v>167.569900823451</v>
      </c>
      <c r="E508" s="178"/>
      <c r="G508" s="170">
        <v>0.538</v>
      </c>
      <c r="H508">
        <v>463</v>
      </c>
      <c r="J508" s="180"/>
      <c r="O508" s="4">
        <v>463</v>
      </c>
      <c r="P508" s="103">
        <f t="shared" si="21"/>
        <v>118.047704520448</v>
      </c>
      <c r="Q508" s="182">
        <f t="shared" si="22"/>
        <v>1571.92720325734</v>
      </c>
    </row>
    <row r="509" spans="1:17">
      <c r="A509" s="143" t="s">
        <v>549</v>
      </c>
      <c r="B509" s="183"/>
      <c r="C509" s="168" t="e">
        <f t="shared" si="20"/>
        <v>#N/A</v>
      </c>
      <c r="D509" s="169">
        <f>VLOOKUP(A509,'10月5日排名(经验排名0.7+录取率排名0.2+录取人数)'!D:G,4,0)</f>
        <v>167.200220656344</v>
      </c>
      <c r="E509" s="178"/>
      <c r="G509" s="170">
        <v>0.539</v>
      </c>
      <c r="H509">
        <v>462</v>
      </c>
      <c r="J509" s="180"/>
      <c r="O509" s="4">
        <v>462</v>
      </c>
      <c r="P509" s="103">
        <f t="shared" si="21"/>
        <v>117.503090058592</v>
      </c>
      <c r="Q509" s="182">
        <f t="shared" si="22"/>
        <v>1566.52047975223</v>
      </c>
    </row>
    <row r="510" spans="1:17">
      <c r="A510" s="143" t="s">
        <v>550</v>
      </c>
      <c r="B510" s="183"/>
      <c r="C510" s="168" t="e">
        <f t="shared" si="20"/>
        <v>#N/A</v>
      </c>
      <c r="D510" s="169">
        <f>VLOOKUP(A510,'10月5日排名(经验排名0.7+录取率排名0.2+录取人数)'!D:G,4,0)</f>
        <v>166.831722736073</v>
      </c>
      <c r="E510" s="178"/>
      <c r="G510" s="170">
        <v>0.54</v>
      </c>
      <c r="H510">
        <v>461</v>
      </c>
      <c r="J510" s="180"/>
      <c r="O510" s="4">
        <v>461</v>
      </c>
      <c r="P510" s="103">
        <f t="shared" si="21"/>
        <v>116.960000941132</v>
      </c>
      <c r="Q510" s="182">
        <f t="shared" si="22"/>
        <v>1561.12889928129</v>
      </c>
    </row>
    <row r="511" spans="1:17">
      <c r="A511" s="143" t="s">
        <v>551</v>
      </c>
      <c r="B511" s="183"/>
      <c r="C511" s="168" t="e">
        <f t="shared" si="20"/>
        <v>#N/A</v>
      </c>
      <c r="D511" s="169">
        <f>VLOOKUP(A511,'10月5日排名(经验排名0.7+录取率排名0.2+录取人数)'!D:G,4,0)</f>
        <v>166.464404944135</v>
      </c>
      <c r="E511" s="178"/>
      <c r="G511" s="170">
        <v>0.541</v>
      </c>
      <c r="H511">
        <v>460</v>
      </c>
      <c r="J511" s="180"/>
      <c r="O511" s="4">
        <v>460</v>
      </c>
      <c r="P511" s="103">
        <f t="shared" si="21"/>
        <v>116.418434246309</v>
      </c>
      <c r="Q511" s="182">
        <f t="shared" si="22"/>
        <v>1555.7524328384</v>
      </c>
    </row>
    <row r="512" spans="1:17">
      <c r="A512" s="143" t="s">
        <v>552</v>
      </c>
      <c r="B512" s="183"/>
      <c r="C512" s="168" t="e">
        <f t="shared" si="20"/>
        <v>#N/A</v>
      </c>
      <c r="D512" s="169">
        <f>VLOOKUP(A512,'10月5日排名(经验排名0.7+录取率排名0.2+录取人数)'!D:G,4,0)</f>
        <v>166.098265173847</v>
      </c>
      <c r="E512" s="178"/>
      <c r="G512" s="170">
        <v>0.542</v>
      </c>
      <c r="H512">
        <v>459</v>
      </c>
      <c r="J512" s="180"/>
      <c r="O512" s="4">
        <v>459</v>
      </c>
      <c r="P512" s="103">
        <f t="shared" si="21"/>
        <v>115.878387067982</v>
      </c>
      <c r="Q512" s="182">
        <f t="shared" si="22"/>
        <v>1550.39105157251</v>
      </c>
    </row>
    <row r="513" spans="1:17">
      <c r="A513" s="143" t="s">
        <v>553</v>
      </c>
      <c r="B513" s="183"/>
      <c r="C513" s="168" t="e">
        <f t="shared" si="20"/>
        <v>#N/A</v>
      </c>
      <c r="D513" s="169">
        <f>VLOOKUP(A513,'10月5日排名(经验排名0.7+录取率排名0.2+录取人数)'!D:G,4,0)</f>
        <v>165.733301330269</v>
      </c>
      <c r="E513" s="178"/>
      <c r="G513" s="170">
        <v>0.543</v>
      </c>
      <c r="H513">
        <v>458</v>
      </c>
      <c r="J513" s="180"/>
      <c r="O513" s="4">
        <v>458</v>
      </c>
      <c r="P513" s="103">
        <f t="shared" si="21"/>
        <v>115.339856515523</v>
      </c>
      <c r="Q513" s="182">
        <f t="shared" si="22"/>
        <v>1545.04472678658</v>
      </c>
    </row>
    <row r="514" spans="1:17">
      <c r="A514" s="143" t="s">
        <v>554</v>
      </c>
      <c r="B514" s="183"/>
      <c r="C514" s="168" t="e">
        <f t="shared" si="20"/>
        <v>#N/A</v>
      </c>
      <c r="D514" s="169">
        <f>VLOOKUP(A514,'10月5日排名(经验排名0.7+录取率排名0.2+录取人数)'!D:G,4,0)</f>
        <v>165.369511330128</v>
      </c>
      <c r="E514" s="178"/>
      <c r="G514" s="170">
        <v>0.544</v>
      </c>
      <c r="H514">
        <v>457</v>
      </c>
      <c r="J514" s="180"/>
      <c r="O514" s="4">
        <v>457</v>
      </c>
      <c r="P514" s="103">
        <f t="shared" si="21"/>
        <v>114.80283971372</v>
      </c>
      <c r="Q514" s="182">
        <f t="shared" si="22"/>
        <v>1539.7134299366</v>
      </c>
    </row>
    <row r="515" spans="1:17">
      <c r="A515" s="143" t="s">
        <v>555</v>
      </c>
      <c r="B515" s="183"/>
      <c r="C515" s="168" t="e">
        <f t="shared" si="20"/>
        <v>#N/A</v>
      </c>
      <c r="D515" s="169">
        <f>VLOOKUP(A515,'10月5日排名(经验排名0.7+录取率排名0.2+录取人数)'!D:G,4,0)</f>
        <v>165.00689310175</v>
      </c>
      <c r="E515" s="178"/>
      <c r="G515" s="170">
        <v>0.545</v>
      </c>
      <c r="H515">
        <v>456</v>
      </c>
      <c r="J515" s="180"/>
      <c r="O515" s="4">
        <v>456</v>
      </c>
      <c r="P515" s="103">
        <f t="shared" si="21"/>
        <v>114.267333802674</v>
      </c>
      <c r="Q515" s="182">
        <f t="shared" si="22"/>
        <v>1534.3971326306</v>
      </c>
    </row>
    <row r="516" spans="1:17">
      <c r="A516" s="143" t="s">
        <v>556</v>
      </c>
      <c r="B516" s="183"/>
      <c r="C516" s="168" t="e">
        <f t="shared" si="20"/>
        <v>#N/A</v>
      </c>
      <c r="D516" s="169">
        <f>VLOOKUP(A516,'10月5日排名(经验排名0.7+录取率排名0.2+录取人数)'!D:G,4,0)</f>
        <v>164.645444584979</v>
      </c>
      <c r="E516" s="178"/>
      <c r="G516" s="170">
        <v>0.546</v>
      </c>
      <c r="H516">
        <v>455</v>
      </c>
      <c r="J516" s="180"/>
      <c r="O516" s="4">
        <v>455</v>
      </c>
      <c r="P516" s="103">
        <f t="shared" si="21"/>
        <v>113.733335937703</v>
      </c>
      <c r="Q516" s="182">
        <f t="shared" si="22"/>
        <v>1529.09580662767</v>
      </c>
    </row>
    <row r="517" spans="1:17">
      <c r="A517" s="143" t="s">
        <v>557</v>
      </c>
      <c r="B517" s="183"/>
      <c r="C517" s="168" t="e">
        <f t="shared" ref="C517:C580" si="23">VLOOKUP(B517,$G$4:$H$970,2,0)</f>
        <v>#N/A</v>
      </c>
      <c r="D517" s="169">
        <f>VLOOKUP(A517,'10月5日排名(经验排名0.7+录取率排名0.2+录取人数)'!D:G,4,0)</f>
        <v>164.285163731109</v>
      </c>
      <c r="E517" s="178"/>
      <c r="G517" s="170">
        <v>0.547</v>
      </c>
      <c r="H517">
        <v>454</v>
      </c>
      <c r="J517" s="180"/>
      <c r="O517" s="4">
        <v>454</v>
      </c>
      <c r="P517" s="103">
        <f t="shared" ref="P517:P580" si="24">-(($U$2^2-O517^2)^(1/2))+$U$2</f>
        <v>113.200843289243</v>
      </c>
      <c r="Q517" s="182">
        <f t="shared" si="22"/>
        <v>1523.80942383696</v>
      </c>
    </row>
    <row r="518" spans="1:17">
      <c r="A518" s="143" t="s">
        <v>558</v>
      </c>
      <c r="B518" s="183"/>
      <c r="C518" s="168" t="e">
        <f t="shared" si="23"/>
        <v>#N/A</v>
      </c>
      <c r="D518" s="169">
        <f>VLOOKUP(A518,'10月5日排名(经验排名0.7+录取率排名0.2+录取人数)'!D:G,4,0)</f>
        <v>163.926048502811</v>
      </c>
      <c r="E518" s="178"/>
      <c r="G518" s="170">
        <v>0.548</v>
      </c>
      <c r="H518">
        <v>453</v>
      </c>
      <c r="J518" s="180"/>
      <c r="O518" s="4">
        <v>453</v>
      </c>
      <c r="P518" s="103">
        <f t="shared" si="24"/>
        <v>112.669853042748</v>
      </c>
      <c r="Q518" s="182">
        <f t="shared" si="22"/>
        <v>1518.53795631676</v>
      </c>
    </row>
    <row r="519" spans="1:17">
      <c r="A519" s="143" t="s">
        <v>559</v>
      </c>
      <c r="B519" s="183"/>
      <c r="C519" s="168" t="e">
        <f t="shared" si="23"/>
        <v>#N/A</v>
      </c>
      <c r="D519" s="169">
        <f>VLOOKUP(A519,'10月5日排名(经验排名0.7+录取率排名0.2+录取人数)'!D:G,4,0)</f>
        <v>163.568096874061</v>
      </c>
      <c r="E519" s="178"/>
      <c r="G519" s="170">
        <v>0.549</v>
      </c>
      <c r="H519">
        <v>452</v>
      </c>
      <c r="J519" s="180"/>
      <c r="O519" s="4">
        <v>452</v>
      </c>
      <c r="P519" s="103">
        <f t="shared" si="24"/>
        <v>112.140362398598</v>
      </c>
      <c r="Q519" s="182">
        <f t="shared" si="22"/>
        <v>1513.28137627351</v>
      </c>
    </row>
    <row r="520" spans="1:17">
      <c r="A520" s="143" t="s">
        <v>560</v>
      </c>
      <c r="B520" s="183"/>
      <c r="C520" s="168" t="e">
        <f t="shared" si="23"/>
        <v>#N/A</v>
      </c>
      <c r="D520" s="169">
        <f>VLOOKUP(A520,'10月5日排名(经验排名0.7+录取率排名0.2+录取人数)'!D:G,4,0)</f>
        <v>163.21130683007</v>
      </c>
      <c r="E520" s="178"/>
      <c r="G520" s="170">
        <v>0.55</v>
      </c>
      <c r="H520">
        <v>451</v>
      </c>
      <c r="J520" s="180"/>
      <c r="O520" s="4">
        <v>451</v>
      </c>
      <c r="P520" s="103">
        <f t="shared" si="24"/>
        <v>111.612368572002</v>
      </c>
      <c r="Q520" s="182">
        <f t="shared" si="22"/>
        <v>1508.03965606087</v>
      </c>
    </row>
    <row r="521" spans="1:17">
      <c r="A521" s="143" t="s">
        <v>561</v>
      </c>
      <c r="B521" s="183"/>
      <c r="C521" s="168" t="e">
        <f t="shared" si="23"/>
        <v>#N/A</v>
      </c>
      <c r="D521" s="169">
        <f>VLOOKUP(A521,'10月5日排名(经验排名0.7+录取率排名0.2+录取人数)'!D:G,4,0)</f>
        <v>162.855676367212</v>
      </c>
      <c r="E521" s="178"/>
      <c r="G521" s="170">
        <v>0.551</v>
      </c>
      <c r="H521">
        <v>450</v>
      </c>
      <c r="J521" s="180"/>
      <c r="O521" s="4">
        <v>450</v>
      </c>
      <c r="P521" s="103">
        <f t="shared" si="24"/>
        <v>111.085868792903</v>
      </c>
      <c r="Q521" s="182">
        <f t="shared" si="22"/>
        <v>1502.81276817878</v>
      </c>
    </row>
    <row r="522" spans="1:17">
      <c r="A522" s="143" t="s">
        <v>562</v>
      </c>
      <c r="B522" s="183"/>
      <c r="C522" s="168" t="e">
        <f t="shared" si="23"/>
        <v>#N/A</v>
      </c>
      <c r="D522" s="169">
        <f>VLOOKUP(A522,'10月5日排名(经验排名0.7+录取率排名0.2+录取人数)'!D:G,4,0)</f>
        <v>162.501203492957</v>
      </c>
      <c r="E522" s="178"/>
      <c r="G522" s="170">
        <v>0.552</v>
      </c>
      <c r="H522">
        <v>449</v>
      </c>
      <c r="J522" s="180"/>
      <c r="O522" s="4">
        <v>449</v>
      </c>
      <c r="P522" s="103">
        <f t="shared" si="24"/>
        <v>110.560860305883</v>
      </c>
      <c r="Q522" s="182">
        <f t="shared" si="22"/>
        <v>1497.6006852725</v>
      </c>
    </row>
    <row r="523" spans="1:17">
      <c r="A523" s="143" t="s">
        <v>563</v>
      </c>
      <c r="B523" s="183"/>
      <c r="C523" s="168" t="e">
        <f t="shared" si="23"/>
        <v>#N/A</v>
      </c>
      <c r="D523" s="169">
        <f>VLOOKUP(A523,'10月5日排名(经验排名0.7+录取率排名0.2+录取人数)'!D:G,4,0)</f>
        <v>162.147886225802</v>
      </c>
      <c r="E523" s="178"/>
      <c r="G523" s="170">
        <v>0.553</v>
      </c>
      <c r="H523">
        <v>448</v>
      </c>
      <c r="J523" s="180"/>
      <c r="O523" s="4">
        <v>448</v>
      </c>
      <c r="P523" s="103">
        <f t="shared" si="24"/>
        <v>110.037340370072</v>
      </c>
      <c r="Q523" s="182">
        <f t="shared" si="22"/>
        <v>1492.40338013174</v>
      </c>
    </row>
    <row r="524" spans="1:17">
      <c r="A524" s="143" t="s">
        <v>564</v>
      </c>
      <c r="B524" s="183"/>
      <c r="C524" s="168" t="e">
        <f t="shared" si="23"/>
        <v>#N/A</v>
      </c>
      <c r="D524" s="169">
        <f>VLOOKUP(A524,'10月5日排名(经验排名0.7+录取率排名0.2+录取人数)'!D:G,4,0)</f>
        <v>161.795722595201</v>
      </c>
      <c r="E524" s="178"/>
      <c r="G524" s="170">
        <v>0.554</v>
      </c>
      <c r="H524">
        <v>447</v>
      </c>
      <c r="J524" s="180"/>
      <c r="O524" s="4">
        <v>447</v>
      </c>
      <c r="P524" s="103">
        <f t="shared" si="24"/>
        <v>109.515306259056</v>
      </c>
      <c r="Q524" s="182">
        <f t="shared" si="22"/>
        <v>1487.22082568969</v>
      </c>
    </row>
    <row r="525" spans="1:17">
      <c r="A525" s="143" t="s">
        <v>565</v>
      </c>
      <c r="B525" s="183"/>
      <c r="C525" s="168" t="e">
        <f t="shared" si="23"/>
        <v>#N/A</v>
      </c>
      <c r="D525" s="169">
        <f>VLOOKUP(A525,'10月5日排名(经验排名0.7+录取率排名0.2+录取人数)'!D:G,4,0)</f>
        <v>161.444710641496</v>
      </c>
      <c r="E525" s="178"/>
      <c r="G525" s="170">
        <v>0.555</v>
      </c>
      <c r="H525">
        <v>446</v>
      </c>
      <c r="J525" s="180"/>
      <c r="O525" s="4">
        <v>446</v>
      </c>
      <c r="P525" s="103">
        <f t="shared" si="24"/>
        <v>108.994755260785</v>
      </c>
      <c r="Q525" s="182">
        <f t="shared" si="22"/>
        <v>1482.05299502216</v>
      </c>
    </row>
    <row r="526" spans="1:17">
      <c r="A526" s="143" t="s">
        <v>566</v>
      </c>
      <c r="B526" s="183"/>
      <c r="C526" s="168" t="e">
        <f t="shared" si="23"/>
        <v>#N/A</v>
      </c>
      <c r="D526" s="169">
        <f>VLOOKUP(A526,'10月5日排名(经验排名0.7+录取率排名0.2+录取人数)'!D:G,4,0)</f>
        <v>161.094848415854</v>
      </c>
      <c r="E526" s="178"/>
      <c r="G526" s="170">
        <v>0.556</v>
      </c>
      <c r="H526">
        <v>445</v>
      </c>
      <c r="J526" s="180"/>
      <c r="O526" s="4">
        <v>445</v>
      </c>
      <c r="P526" s="103">
        <f t="shared" si="24"/>
        <v>108.475684677481</v>
      </c>
      <c r="Q526" s="182">
        <f t="shared" si="22"/>
        <v>1476.89986134666</v>
      </c>
    </row>
    <row r="527" spans="1:17">
      <c r="A527" s="143" t="s">
        <v>567</v>
      </c>
      <c r="B527" s="183"/>
      <c r="C527" s="168" t="e">
        <f t="shared" si="23"/>
        <v>#N/A</v>
      </c>
      <c r="D527" s="169">
        <f>VLOOKUP(A527,'10月5日排名(经验排名0.7+录取率排名0.2+录取人数)'!D:G,4,0)</f>
        <v>160.746133980197</v>
      </c>
      <c r="E527" s="178"/>
      <c r="G527" s="170">
        <v>0.557</v>
      </c>
      <c r="H527">
        <v>444</v>
      </c>
      <c r="J527" s="180"/>
      <c r="O527" s="4">
        <v>444</v>
      </c>
      <c r="P527" s="103">
        <f t="shared" si="24"/>
        <v>107.95809182555</v>
      </c>
      <c r="Q527" s="182">
        <f t="shared" si="22"/>
        <v>1471.76139802148</v>
      </c>
    </row>
    <row r="528" spans="1:17">
      <c r="A528" s="143" t="s">
        <v>568</v>
      </c>
      <c r="B528" s="183"/>
      <c r="C528" s="168" t="e">
        <f t="shared" si="23"/>
        <v>#N/A</v>
      </c>
      <c r="D528" s="169">
        <f>VLOOKUP(A528,'10月5日排名(经验排名0.7+录取率排名0.2+录取人数)'!D:G,4,0)</f>
        <v>160.39856540714</v>
      </c>
      <c r="E528" s="178"/>
      <c r="G528" s="170">
        <v>0.558</v>
      </c>
      <c r="H528">
        <v>443</v>
      </c>
      <c r="J528" s="180"/>
      <c r="O528" s="4">
        <v>443</v>
      </c>
      <c r="P528" s="103">
        <f t="shared" si="24"/>
        <v>107.441974035493</v>
      </c>
      <c r="Q528" s="182">
        <f t="shared" si="22"/>
        <v>1466.63757854486</v>
      </c>
    </row>
    <row r="529" spans="1:17">
      <c r="A529" s="143" t="s">
        <v>569</v>
      </c>
      <c r="B529" s="183"/>
      <c r="C529" s="168" t="e">
        <f t="shared" si="23"/>
        <v>#N/A</v>
      </c>
      <c r="D529" s="169">
        <f>VLOOKUP(A529,'10月5日排名(经验排名0.7+录取率排名0.2+录取人数)'!D:G,4,0)</f>
        <v>160.05214077992</v>
      </c>
      <c r="E529" s="178"/>
      <c r="G529" s="170">
        <v>0.559</v>
      </c>
      <c r="H529">
        <v>442</v>
      </c>
      <c r="J529" s="180"/>
      <c r="O529" s="4">
        <v>442</v>
      </c>
      <c r="P529" s="103">
        <f t="shared" si="24"/>
        <v>106.927328651817</v>
      </c>
      <c r="Q529" s="182">
        <f t="shared" si="22"/>
        <v>1461.5283765541</v>
      </c>
    </row>
    <row r="530" spans="1:17">
      <c r="A530" s="143" t="s">
        <v>570</v>
      </c>
      <c r="B530" s="183"/>
      <c r="C530" s="168" t="e">
        <f t="shared" si="23"/>
        <v>#N/A</v>
      </c>
      <c r="D530" s="169">
        <f>VLOOKUP(A530,'10月5日排名(经验排名0.7+录取率排名0.2+录取人数)'!D:G,4,0)</f>
        <v>159.706858192335</v>
      </c>
      <c r="E530" s="178"/>
      <c r="G530" s="170">
        <v>0.56</v>
      </c>
      <c r="H530">
        <v>441</v>
      </c>
      <c r="J530" s="180"/>
      <c r="O530" s="4">
        <v>441</v>
      </c>
      <c r="P530" s="103">
        <f t="shared" si="24"/>
        <v>106.414153032947</v>
      </c>
      <c r="Q530" s="182">
        <f t="shared" si="22"/>
        <v>1456.43376582464</v>
      </c>
    </row>
    <row r="531" spans="1:17">
      <c r="A531" s="143" t="s">
        <v>571</v>
      </c>
      <c r="B531" s="183"/>
      <c r="C531" s="168" t="e">
        <f t="shared" si="23"/>
        <v>#N/A</v>
      </c>
      <c r="D531" s="169">
        <f>VLOOKUP(A531,'10月5日排名(经验排名0.7+录取率排名0.2+录取人数)'!D:G,4,0)</f>
        <v>159.36271574868</v>
      </c>
      <c r="E531" s="178"/>
      <c r="G531" s="170">
        <v>0.561</v>
      </c>
      <c r="H531">
        <v>440</v>
      </c>
      <c r="J531" s="180"/>
      <c r="O531" s="4">
        <v>440</v>
      </c>
      <c r="P531" s="103">
        <f t="shared" si="24"/>
        <v>105.902444551141</v>
      </c>
      <c r="Q531" s="182">
        <f t="shared" si="22"/>
        <v>1451.35372026927</v>
      </c>
    </row>
    <row r="532" spans="1:17">
      <c r="A532" s="143" t="s">
        <v>572</v>
      </c>
      <c r="B532" s="183"/>
      <c r="C532" s="168" t="e">
        <f t="shared" si="23"/>
        <v>#N/A</v>
      </c>
      <c r="D532" s="169">
        <f>VLOOKUP(A532,'10月5日排名(经验排名0.7+录取率排名0.2+录取人数)'!D:G,4,0)</f>
        <v>159.019711563682</v>
      </c>
      <c r="E532" s="178"/>
      <c r="G532" s="170">
        <v>0.562</v>
      </c>
      <c r="H532">
        <v>439</v>
      </c>
      <c r="J532" s="180"/>
      <c r="O532" s="4">
        <v>439</v>
      </c>
      <c r="P532" s="103">
        <f t="shared" si="24"/>
        <v>105.392200592404</v>
      </c>
      <c r="Q532" s="182">
        <f t="shared" si="22"/>
        <v>1446.28821393725</v>
      </c>
    </row>
    <row r="533" spans="1:17">
      <c r="A533" s="143" t="s">
        <v>573</v>
      </c>
      <c r="B533" s="183"/>
      <c r="C533" s="168" t="e">
        <f t="shared" si="23"/>
        <v>#N/A</v>
      </c>
      <c r="D533" s="169">
        <f>VLOOKUP(A533,'10月5日排名(经验排名0.7+录取率排名0.2+录取人数)'!D:G,4,0)</f>
        <v>158.677843762436</v>
      </c>
      <c r="E533" s="178"/>
      <c r="G533" s="170">
        <v>0.563</v>
      </c>
      <c r="H533">
        <v>438</v>
      </c>
      <c r="J533" s="180"/>
      <c r="O533" s="4">
        <v>438</v>
      </c>
      <c r="P533" s="103">
        <f t="shared" si="24"/>
        <v>104.8834185564</v>
      </c>
      <c r="Q533" s="182">
        <f t="shared" si="22"/>
        <v>1441.23722101344</v>
      </c>
    </row>
    <row r="534" spans="1:17">
      <c r="A534" s="143" t="s">
        <v>574</v>
      </c>
      <c r="B534" s="183"/>
      <c r="C534" s="168" t="e">
        <f t="shared" si="23"/>
        <v>#N/A</v>
      </c>
      <c r="D534" s="169">
        <f>VLOOKUP(A534,'10月5日排名(经验排名0.7+录取率排名0.2+录取人数)'!D:G,4,0)</f>
        <v>158.337110480346</v>
      </c>
      <c r="E534" s="178"/>
      <c r="G534" s="170">
        <v>0.564</v>
      </c>
      <c r="H534">
        <v>437</v>
      </c>
      <c r="J534" s="180"/>
      <c r="O534" s="4">
        <v>437</v>
      </c>
      <c r="P534" s="103">
        <f t="shared" si="24"/>
        <v>104.376095856369</v>
      </c>
      <c r="Q534" s="182">
        <f t="shared" si="22"/>
        <v>1436.20071581749</v>
      </c>
    </row>
    <row r="535" spans="1:17">
      <c r="A535" s="143" t="s">
        <v>575</v>
      </c>
      <c r="B535" s="183"/>
      <c r="C535" s="168" t="e">
        <f t="shared" si="23"/>
        <v>#N/A</v>
      </c>
      <c r="D535" s="169">
        <f>VLOOKUP(A535,'10月5日排名(经验排名0.7+录取率排名0.2+录取人数)'!D:G,4,0)</f>
        <v>157.997509863058</v>
      </c>
      <c r="E535" s="178"/>
      <c r="G535" s="170">
        <v>0.565</v>
      </c>
      <c r="H535">
        <v>436</v>
      </c>
      <c r="J535" s="180"/>
      <c r="O535" s="4">
        <v>436</v>
      </c>
      <c r="P535" s="103">
        <f t="shared" si="24"/>
        <v>103.870229919046</v>
      </c>
      <c r="Q535" s="182">
        <f t="shared" si="22"/>
        <v>1431.178672803</v>
      </c>
    </row>
    <row r="536" spans="1:17">
      <c r="A536" s="143" t="s">
        <v>576</v>
      </c>
      <c r="B536" s="183"/>
      <c r="C536" s="168" t="e">
        <f t="shared" si="23"/>
        <v>#N/A</v>
      </c>
      <c r="D536" s="169">
        <f>VLOOKUP(A536,'10月5日排名(经验排名0.7+录取率排名0.2+录取人数)'!D:G,4,0)</f>
        <v>157.659040066403</v>
      </c>
      <c r="E536" s="178"/>
      <c r="G536" s="170">
        <v>0.566</v>
      </c>
      <c r="H536">
        <v>435</v>
      </c>
      <c r="J536" s="180"/>
      <c r="O536" s="4">
        <v>435</v>
      </c>
      <c r="P536" s="103">
        <f t="shared" si="24"/>
        <v>103.365818184574</v>
      </c>
      <c r="Q536" s="182">
        <f t="shared" si="22"/>
        <v>1426.17106655669</v>
      </c>
    </row>
    <row r="537" spans="1:17">
      <c r="A537" s="143" t="s">
        <v>577</v>
      </c>
      <c r="B537" s="183"/>
      <c r="C537" s="168" t="e">
        <f t="shared" si="23"/>
        <v>#N/A</v>
      </c>
      <c r="D537" s="169">
        <f>VLOOKUP(A537,'10月5日排名(经验排名0.7+录取率排名0.2+录取人数)'!D:G,4,0)</f>
        <v>157.321699256333</v>
      </c>
      <c r="E537" s="178"/>
      <c r="G537" s="170">
        <v>0.567</v>
      </c>
      <c r="H537">
        <v>434</v>
      </c>
      <c r="J537" s="180"/>
      <c r="O537" s="4">
        <v>434</v>
      </c>
      <c r="P537" s="103">
        <f t="shared" si="24"/>
        <v>102.862858106423</v>
      </c>
      <c r="Q537" s="182">
        <f t="shared" si="22"/>
        <v>1421.17787179759</v>
      </c>
    </row>
    <row r="538" spans="1:17">
      <c r="A538" s="143" t="s">
        <v>578</v>
      </c>
      <c r="B538" s="183"/>
      <c r="C538" s="168" t="e">
        <f t="shared" si="23"/>
        <v>#N/A</v>
      </c>
      <c r="D538" s="169">
        <f>VLOOKUP(A538,'10月5日排名(经验排名0.7+录取率排名0.2+录取人数)'!D:G,4,0)</f>
        <v>156.985485608863</v>
      </c>
      <c r="E538" s="178"/>
      <c r="G538" s="170">
        <v>0.568</v>
      </c>
      <c r="H538">
        <v>433</v>
      </c>
      <c r="J538" s="180"/>
      <c r="O538" s="4">
        <v>433</v>
      </c>
      <c r="P538" s="103">
        <f t="shared" si="24"/>
        <v>102.361347151309</v>
      </c>
      <c r="Q538" s="182">
        <f t="shared" si="22"/>
        <v>1416.19906337623</v>
      </c>
    </row>
    <row r="539" spans="1:17">
      <c r="A539" s="143" t="s">
        <v>579</v>
      </c>
      <c r="B539" s="183"/>
      <c r="C539" s="168" t="e">
        <f t="shared" si="23"/>
        <v>#N/A</v>
      </c>
      <c r="D539" s="169">
        <f>VLOOKUP(A539,'10月5日排名(经验排名0.7+录取率排名0.2+录取人数)'!D:G,4,0)</f>
        <v>156.650397310009</v>
      </c>
      <c r="E539" s="178"/>
      <c r="G539" s="170">
        <v>0.569</v>
      </c>
      <c r="H539">
        <v>432</v>
      </c>
      <c r="J539" s="180"/>
      <c r="O539" s="4">
        <v>432</v>
      </c>
      <c r="P539" s="103">
        <f t="shared" si="24"/>
        <v>101.861282799111</v>
      </c>
      <c r="Q539" s="182">
        <f t="shared" si="22"/>
        <v>1411.23461627382</v>
      </c>
    </row>
    <row r="540" spans="1:17">
      <c r="A540" s="143" t="s">
        <v>580</v>
      </c>
      <c r="B540" s="183"/>
      <c r="C540" s="168" t="e">
        <f t="shared" si="23"/>
        <v>#N/A</v>
      </c>
      <c r="D540" s="169">
        <f>VLOOKUP(A540,'10月5日排名(经验排名0.7+录取率排名0.2+录取人数)'!D:G,4,0)</f>
        <v>156.31643255573</v>
      </c>
      <c r="E540" s="178"/>
      <c r="G540" s="170">
        <v>0.57</v>
      </c>
      <c r="H540">
        <v>431</v>
      </c>
      <c r="J540" s="180"/>
      <c r="O540" s="4">
        <v>431</v>
      </c>
      <c r="P540" s="103">
        <f t="shared" si="24"/>
        <v>101.362662542794</v>
      </c>
      <c r="Q540" s="182">
        <f t="shared" si="22"/>
        <v>1406.28450560147</v>
      </c>
    </row>
    <row r="541" spans="1:17">
      <c r="A541" s="143" t="s">
        <v>581</v>
      </c>
      <c r="B541" s="183"/>
      <c r="C541" s="168" t="e">
        <f t="shared" si="23"/>
        <v>#N/A</v>
      </c>
      <c r="D541" s="169">
        <f>VLOOKUP(A541,'10月5日排名(经验排名0.7+录取率排名0.2+录取人数)'!D:G,4,0)</f>
        <v>155.983589551867</v>
      </c>
      <c r="E541" s="178"/>
      <c r="G541" s="170">
        <v>0.571</v>
      </c>
      <c r="H541">
        <v>430</v>
      </c>
      <c r="J541" s="180"/>
      <c r="O541" s="4">
        <v>430</v>
      </c>
      <c r="P541" s="103">
        <f t="shared" si="24"/>
        <v>100.865483888328</v>
      </c>
      <c r="Q541" s="182">
        <f t="shared" si="22"/>
        <v>1401.3487065994</v>
      </c>
    </row>
    <row r="542" spans="1:17">
      <c r="A542" s="143" t="s">
        <v>582</v>
      </c>
      <c r="B542" s="183"/>
      <c r="C542" s="168" t="e">
        <f t="shared" si="23"/>
        <v>#N/A</v>
      </c>
      <c r="D542" s="169">
        <f>VLOOKUP(A542,'10月5日排名(经验排名0.7+录取率排名0.2+录取人数)'!D:G,4,0)</f>
        <v>155.651866514089</v>
      </c>
      <c r="E542" s="178"/>
      <c r="G542" s="170">
        <v>0.572</v>
      </c>
      <c r="H542">
        <v>429</v>
      </c>
      <c r="J542" s="180"/>
      <c r="O542" s="4">
        <v>429</v>
      </c>
      <c r="P542" s="103">
        <f t="shared" si="24"/>
        <v>100.369744354607</v>
      </c>
      <c r="Q542" s="182">
        <f t="shared" si="22"/>
        <v>1396.42719463616</v>
      </c>
    </row>
    <row r="543" spans="1:17">
      <c r="A543" s="143" t="s">
        <v>583</v>
      </c>
      <c r="B543" s="183"/>
      <c r="C543" s="168" t="e">
        <f t="shared" si="23"/>
        <v>#N/A</v>
      </c>
      <c r="D543" s="169">
        <f>VLOOKUP(A543,'10月5日排名(经验排名0.7+录取率排名0.2+录取人数)'!D:G,4,0)</f>
        <v>155.321261667831</v>
      </c>
      <c r="E543" s="178"/>
      <c r="G543" s="170">
        <v>0.573</v>
      </c>
      <c r="H543">
        <v>428</v>
      </c>
      <c r="J543" s="180"/>
      <c r="O543" s="4">
        <v>428</v>
      </c>
      <c r="P543" s="103">
        <f t="shared" si="24"/>
        <v>99.8754414733717</v>
      </c>
      <c r="Q543" s="182">
        <f t="shared" si="22"/>
        <v>1391.51994520781</v>
      </c>
    </row>
    <row r="544" spans="1:17">
      <c r="A544" s="143" t="s">
        <v>584</v>
      </c>
      <c r="B544" s="183"/>
      <c r="C544" s="168" t="e">
        <f t="shared" si="23"/>
        <v>#N/A</v>
      </c>
      <c r="D544" s="169">
        <f>VLOOKUP(A544,'10月5日排名(经验排名0.7+录取率排名0.2+录取人数)'!D:G,4,0)</f>
        <v>154.991773248236</v>
      </c>
      <c r="E544" s="178"/>
      <c r="G544" s="170">
        <v>0.574</v>
      </c>
      <c r="H544">
        <v>427</v>
      </c>
      <c r="J544" s="180"/>
      <c r="O544" s="4">
        <v>427</v>
      </c>
      <c r="P544" s="103">
        <f t="shared" si="24"/>
        <v>99.3825727891353</v>
      </c>
      <c r="Q544" s="182">
        <f t="shared" si="22"/>
        <v>1386.62693393722</v>
      </c>
    </row>
    <row r="545" spans="1:17">
      <c r="A545" s="143" t="s">
        <v>585</v>
      </c>
      <c r="B545" s="183"/>
      <c r="C545" s="168" t="e">
        <f t="shared" si="23"/>
        <v>#N/A</v>
      </c>
      <c r="D545" s="169">
        <f>VLOOKUP(A545,'10月5日排名(经验排名0.7+录取率排名0.2+录取人数)'!D:G,4,0)</f>
        <v>154.663399500102</v>
      </c>
      <c r="E545" s="178"/>
      <c r="G545" s="170">
        <v>0.575</v>
      </c>
      <c r="H545">
        <v>426</v>
      </c>
      <c r="J545" s="180"/>
      <c r="O545" s="4">
        <v>426</v>
      </c>
      <c r="P545" s="103">
        <f t="shared" si="24"/>
        <v>98.8911358591021</v>
      </c>
      <c r="Q545" s="182">
        <f t="shared" si="22"/>
        <v>1381.74813657324</v>
      </c>
    </row>
    <row r="546" spans="1:17">
      <c r="A546" s="143" t="s">
        <v>586</v>
      </c>
      <c r="B546" s="183"/>
      <c r="C546" s="168" t="e">
        <f t="shared" si="23"/>
        <v>#N/A</v>
      </c>
      <c r="D546" s="169">
        <f>VLOOKUP(A546,'10月5日排名(经验排名0.7+录取率排名0.2+录取人数)'!D:G,4,0)</f>
        <v>154.336138677825</v>
      </c>
      <c r="E546" s="178"/>
      <c r="G546" s="170">
        <v>0.576</v>
      </c>
      <c r="H546">
        <v>425</v>
      </c>
      <c r="J546" s="180"/>
      <c r="O546" s="4">
        <v>425</v>
      </c>
      <c r="P546" s="103">
        <f t="shared" si="24"/>
        <v>98.4011282530929</v>
      </c>
      <c r="Q546" s="182">
        <f t="shared" si="22"/>
        <v>1376.88352898999</v>
      </c>
    </row>
    <row r="547" spans="1:17">
      <c r="A547" s="143" t="s">
        <v>587</v>
      </c>
      <c r="B547" s="183"/>
      <c r="C547" s="168" t="e">
        <f t="shared" si="23"/>
        <v>#N/A</v>
      </c>
      <c r="D547" s="169">
        <f>VLOOKUP(A547,'10月5日排名(经验排名0.7+录取率排名0.2+录取人数)'!D:G,4,0)</f>
        <v>154.00998904534</v>
      </c>
      <c r="E547" s="178"/>
      <c r="G547" s="170">
        <v>0.577</v>
      </c>
      <c r="H547">
        <v>424</v>
      </c>
      <c r="J547" s="180"/>
      <c r="O547" s="4">
        <v>424</v>
      </c>
      <c r="P547" s="103">
        <f t="shared" si="24"/>
        <v>97.9125475534697</v>
      </c>
      <c r="Q547" s="182">
        <f t="shared" si="22"/>
        <v>1372.0330871861</v>
      </c>
    </row>
    <row r="548" spans="1:17">
      <c r="A548" s="143" t="s">
        <v>588</v>
      </c>
      <c r="B548" s="183"/>
      <c r="C548" s="168" t="e">
        <f t="shared" si="23"/>
        <v>#N/A</v>
      </c>
      <c r="D548" s="169">
        <f>VLOOKUP(A548,'10月5日排名(经验排名0.7+录取率排名0.2+录取人数)'!D:G,4,0)</f>
        <v>153.684948876065</v>
      </c>
      <c r="E548" s="178"/>
      <c r="G548" s="170">
        <v>0.578</v>
      </c>
      <c r="H548">
        <v>423</v>
      </c>
      <c r="J548" s="180"/>
      <c r="O548" s="4">
        <v>423</v>
      </c>
      <c r="P548" s="103">
        <f t="shared" si="24"/>
        <v>97.4253913550604</v>
      </c>
      <c r="Q548" s="182">
        <f t="shared" si="22"/>
        <v>1367.19678728392</v>
      </c>
    </row>
    <row r="549" spans="1:17">
      <c r="A549" s="143" t="s">
        <v>589</v>
      </c>
      <c r="B549" s="183"/>
      <c r="C549" s="168" t="e">
        <f t="shared" si="23"/>
        <v>#N/A</v>
      </c>
      <c r="D549" s="169">
        <f>VLOOKUP(A549,'10月5日排名(经验排名0.7+录取率排名0.2+录取人数)'!D:G,4,0)</f>
        <v>153.361016452854</v>
      </c>
      <c r="E549" s="178"/>
      <c r="G549" s="170">
        <v>0.579</v>
      </c>
      <c r="H549">
        <v>422</v>
      </c>
      <c r="J549" s="180"/>
      <c r="O549" s="4">
        <v>422</v>
      </c>
      <c r="P549" s="103">
        <f t="shared" si="24"/>
        <v>96.9396572650837</v>
      </c>
      <c r="Q549" s="182">
        <f t="shared" si="22"/>
        <v>1362.37460552886</v>
      </c>
    </row>
    <row r="550" spans="1:17">
      <c r="A550" s="143" t="s">
        <v>590</v>
      </c>
      <c r="B550" s="183"/>
      <c r="C550" s="168" t="e">
        <f t="shared" si="23"/>
        <v>#N/A</v>
      </c>
      <c r="D550" s="169">
        <f>VLOOKUP(A550,'10月5日排名(经验排名0.7+录取率排名0.2+录取人数)'!D:G,4,0)</f>
        <v>153.038190067931</v>
      </c>
      <c r="E550" s="178"/>
      <c r="G550" s="170">
        <v>0.58</v>
      </c>
      <c r="H550">
        <v>421</v>
      </c>
      <c r="J550" s="180"/>
      <c r="O550" s="4">
        <v>421</v>
      </c>
      <c r="P550" s="103">
        <f t="shared" si="24"/>
        <v>96.4553429030766</v>
      </c>
      <c r="Q550" s="182">
        <f t="shared" si="22"/>
        <v>1357.56651828857</v>
      </c>
    </row>
    <row r="551" spans="1:17">
      <c r="A551" s="143" t="s">
        <v>591</v>
      </c>
      <c r="B551" s="183"/>
      <c r="C551" s="168" t="e">
        <f t="shared" si="23"/>
        <v>#N/A</v>
      </c>
      <c r="D551" s="169">
        <f>VLOOKUP(A551,'10月5日排名(经验排名0.7+录取率排名0.2+录取人数)'!D:G,4,0)</f>
        <v>152.716468022845</v>
      </c>
      <c r="E551" s="178"/>
      <c r="G551" s="170">
        <v>0.581</v>
      </c>
      <c r="H551">
        <v>420</v>
      </c>
      <c r="J551" s="180"/>
      <c r="O551" s="4">
        <v>420</v>
      </c>
      <c r="P551" s="103">
        <f t="shared" si="24"/>
        <v>95.9724459008199</v>
      </c>
      <c r="Q551" s="182">
        <f t="shared" si="22"/>
        <v>1352.7725020523</v>
      </c>
    </row>
    <row r="552" spans="1:17">
      <c r="A552" s="143" t="s">
        <v>592</v>
      </c>
      <c r="B552" s="183"/>
      <c r="C552" s="168" t="e">
        <f t="shared" si="23"/>
        <v>#N/A</v>
      </c>
      <c r="D552" s="169">
        <f>VLOOKUP(A552,'10月5日排名(经验排名0.7+录取率排名0.2+录取人数)'!D:G,4,0)</f>
        <v>152.395848628412</v>
      </c>
      <c r="E552" s="178"/>
      <c r="G552" s="170">
        <v>0.582</v>
      </c>
      <c r="H552">
        <v>419</v>
      </c>
      <c r="J552" s="180"/>
      <c r="O552" s="4">
        <v>419</v>
      </c>
      <c r="P552" s="103">
        <f t="shared" si="24"/>
        <v>95.4909639022668</v>
      </c>
      <c r="Q552" s="182">
        <f t="shared" si="22"/>
        <v>1347.99253343012</v>
      </c>
    </row>
    <row r="553" spans="1:17">
      <c r="A553" s="143" t="s">
        <v>593</v>
      </c>
      <c r="B553" s="183"/>
      <c r="C553" s="168" t="e">
        <f t="shared" si="23"/>
        <v>#N/A</v>
      </c>
      <c r="D553" s="169">
        <f>VLOOKUP(A553,'10月5日排名(经验排名0.7+录取率排名0.2+录取人数)'!D:G,4,0)</f>
        <v>152.076330204665</v>
      </c>
      <c r="E553" s="178"/>
      <c r="G553" s="170">
        <v>0.583</v>
      </c>
      <c r="H553">
        <v>418</v>
      </c>
      <c r="J553" s="180"/>
      <c r="O553" s="4">
        <v>418</v>
      </c>
      <c r="P553" s="103">
        <f t="shared" si="24"/>
        <v>95.0108945634699</v>
      </c>
      <c r="Q553" s="182">
        <f t="shared" si="22"/>
        <v>1343.2265891522</v>
      </c>
    </row>
    <row r="554" spans="1:17">
      <c r="A554" s="143" t="s">
        <v>594</v>
      </c>
      <c r="B554" s="183"/>
      <c r="C554" s="168" t="e">
        <f t="shared" si="23"/>
        <v>#N/A</v>
      </c>
      <c r="D554" s="169">
        <f>VLOOKUP(A554,'10月5日排名(经验排名0.7+录取率排名0.2+录取人数)'!D:G,4,0)</f>
        <v>151.757911080795</v>
      </c>
      <c r="E554" s="178"/>
      <c r="G554" s="170">
        <v>0.584</v>
      </c>
      <c r="H554">
        <v>417</v>
      </c>
      <c r="J554" s="180"/>
      <c r="O554" s="4">
        <v>417</v>
      </c>
      <c r="P554" s="103">
        <f t="shared" si="24"/>
        <v>94.5322355525105</v>
      </c>
      <c r="Q554" s="182">
        <f t="shared" si="22"/>
        <v>1338.47464606816</v>
      </c>
    </row>
    <row r="555" spans="1:17">
      <c r="A555" s="143" t="s">
        <v>595</v>
      </c>
      <c r="B555" s="183"/>
      <c r="C555" s="168" t="e">
        <f t="shared" si="23"/>
        <v>#N/A</v>
      </c>
      <c r="D555" s="169">
        <f>VLOOKUP(A555,'10月5日排名(经验排名0.7+录取率排名0.2+录取人数)'!D:G,4,0)</f>
        <v>151.440589595108</v>
      </c>
      <c r="E555" s="178"/>
      <c r="G555" s="170">
        <v>0.585</v>
      </c>
      <c r="H555">
        <v>416</v>
      </c>
      <c r="J555" s="180"/>
      <c r="O555" s="4">
        <v>416</v>
      </c>
      <c r="P555" s="103">
        <f t="shared" si="24"/>
        <v>94.0549845494277</v>
      </c>
      <c r="Q555" s="182">
        <f t="shared" si="22"/>
        <v>1333.73668114632</v>
      </c>
    </row>
    <row r="556" spans="1:17">
      <c r="A556" s="143" t="s">
        <v>596</v>
      </c>
      <c r="B556" s="183"/>
      <c r="C556" s="168" t="e">
        <f t="shared" si="23"/>
        <v>#N/A</v>
      </c>
      <c r="D556" s="169">
        <f>VLOOKUP(A556,'10月5日排名(经验排名0.7+录取率排名0.2+录取人数)'!D:G,4,0)</f>
        <v>151.124364094964</v>
      </c>
      <c r="E556" s="178"/>
      <c r="G556" s="170">
        <v>0.586</v>
      </c>
      <c r="H556">
        <v>415</v>
      </c>
      <c r="J556" s="180"/>
      <c r="O556" s="4">
        <v>415</v>
      </c>
      <c r="P556" s="103">
        <f t="shared" si="24"/>
        <v>93.5791392461479</v>
      </c>
      <c r="Q556" s="182">
        <f t="shared" si="22"/>
        <v>1329.012671473</v>
      </c>
    </row>
    <row r="557" spans="1:17">
      <c r="A557" s="143" t="s">
        <v>597</v>
      </c>
      <c r="B557" s="183"/>
      <c r="C557" s="168" t="e">
        <f t="shared" si="23"/>
        <v>#N/A</v>
      </c>
      <c r="D557" s="169">
        <f>VLOOKUP(A557,'10月5日排名(经验排名0.7+录取率排名0.2+录取人数)'!D:G,4,0)</f>
        <v>150.809232936733</v>
      </c>
      <c r="E557" s="178"/>
      <c r="G557" s="170">
        <v>0.587</v>
      </c>
      <c r="H557">
        <v>414</v>
      </c>
      <c r="J557" s="180"/>
      <c r="O557" s="4">
        <v>414</v>
      </c>
      <c r="P557" s="103">
        <f t="shared" si="24"/>
        <v>93.1046973464155</v>
      </c>
      <c r="Q557" s="182">
        <f t="shared" si="22"/>
        <v>1324.30259425186</v>
      </c>
    </row>
    <row r="558" spans="1:17">
      <c r="A558" s="143" t="s">
        <v>598</v>
      </c>
      <c r="B558" s="183"/>
      <c r="C558" s="168" t="e">
        <f t="shared" si="23"/>
        <v>#N/A</v>
      </c>
      <c r="D558" s="169">
        <f>VLOOKUP(A558,'10月5日排名(经验排名0.7+录取率排名0.2+录取人数)'!D:G,4,0)</f>
        <v>150.495194485739</v>
      </c>
      <c r="E558" s="178"/>
      <c r="G558" s="170">
        <v>0.588</v>
      </c>
      <c r="H558">
        <v>413</v>
      </c>
      <c r="J558" s="180"/>
      <c r="O558" s="4">
        <v>413</v>
      </c>
      <c r="P558" s="103">
        <f t="shared" si="24"/>
        <v>92.631656565724</v>
      </c>
      <c r="Q558" s="182">
        <f t="shared" si="22"/>
        <v>1319.60642680321</v>
      </c>
    </row>
    <row r="559" spans="1:17">
      <c r="A559" s="143" t="s">
        <v>599</v>
      </c>
      <c r="B559" s="183"/>
      <c r="C559" s="168" t="e">
        <f t="shared" si="23"/>
        <v>#N/A</v>
      </c>
      <c r="D559" s="169">
        <f>VLOOKUP(A559,'10月5日排名(经验排名0.7+录取率排名0.2+录取人数)'!D:G,4,0)</f>
        <v>150.182247116213</v>
      </c>
      <c r="E559" s="178"/>
      <c r="G559" s="170">
        <v>0.589</v>
      </c>
      <c r="H559">
        <v>412</v>
      </c>
      <c r="J559" s="180"/>
      <c r="O559" s="4">
        <v>412</v>
      </c>
      <c r="P559" s="103">
        <f t="shared" si="24"/>
        <v>92.160014631247</v>
      </c>
      <c r="Q559" s="182">
        <f t="shared" si="22"/>
        <v>1314.92414656327</v>
      </c>
    </row>
    <row r="560" spans="1:17">
      <c r="A560" s="143" t="s">
        <v>600</v>
      </c>
      <c r="B560" s="183"/>
      <c r="C560" s="168" t="e">
        <f t="shared" si="23"/>
        <v>#N/A</v>
      </c>
      <c r="D560" s="169">
        <f>VLOOKUP(A560,'10月5日排名(经验排名0.7+录取率排名0.2+录取人数)'!D:G,4,0)</f>
        <v>149.87038921124</v>
      </c>
      <c r="E560" s="178"/>
      <c r="G560" s="170">
        <v>0.59</v>
      </c>
      <c r="H560">
        <v>411</v>
      </c>
      <c r="J560" s="180"/>
      <c r="O560" s="4">
        <v>411</v>
      </c>
      <c r="P560" s="103">
        <f t="shared" si="24"/>
        <v>91.6897692817706</v>
      </c>
      <c r="Q560" s="182">
        <f t="shared" si="22"/>
        <v>1310.2557310836</v>
      </c>
    </row>
    <row r="561" spans="1:17">
      <c r="A561" s="143" t="s">
        <v>601</v>
      </c>
      <c r="B561" s="183"/>
      <c r="C561" s="168" t="e">
        <f t="shared" si="23"/>
        <v>#N/A</v>
      </c>
      <c r="D561" s="169">
        <f>VLOOKUP(A561,'10月5日排名(经验排名0.7+录取率排名0.2+录取人数)'!D:G,4,0)</f>
        <v>149.559619162711</v>
      </c>
      <c r="E561" s="178"/>
      <c r="G561" s="170">
        <v>0.591</v>
      </c>
      <c r="H561">
        <v>410</v>
      </c>
      <c r="J561" s="180"/>
      <c r="O561" s="4">
        <v>410</v>
      </c>
      <c r="P561" s="103">
        <f t="shared" si="24"/>
        <v>91.2209182676261</v>
      </c>
      <c r="Q561" s="182">
        <f t="shared" si="22"/>
        <v>1305.60115803035</v>
      </c>
    </row>
    <row r="562" spans="1:17">
      <c r="A562" s="143" t="s">
        <v>602</v>
      </c>
      <c r="B562" s="183"/>
      <c r="C562" s="168" t="e">
        <f t="shared" si="23"/>
        <v>#N/A</v>
      </c>
      <c r="D562" s="169">
        <f>VLOOKUP(A562,'10月5日排名(经验排名0.7+录取率排名0.2+录取人数)'!D:G,4,0)</f>
        <v>149.249935371273</v>
      </c>
      <c r="E562" s="178"/>
      <c r="G562" s="170">
        <v>0.592</v>
      </c>
      <c r="H562">
        <v>409</v>
      </c>
      <c r="J562" s="180"/>
      <c r="O562" s="4">
        <v>409</v>
      </c>
      <c r="P562" s="103">
        <f t="shared" si="24"/>
        <v>90.7534593506232</v>
      </c>
      <c r="Q562" s="182">
        <f t="shared" si="22"/>
        <v>1300.96040518362</v>
      </c>
    </row>
    <row r="563" spans="1:17">
      <c r="A563" s="143" t="s">
        <v>603</v>
      </c>
      <c r="B563" s="183"/>
      <c r="C563" s="168" t="e">
        <f t="shared" si="23"/>
        <v>#N/A</v>
      </c>
      <c r="D563" s="169">
        <f>VLOOKUP(A563,'10月5日排名(经验排名0.7+录取率排名0.2+录取人数)'!D:G,4,0)</f>
        <v>148.941336246281</v>
      </c>
      <c r="E563" s="178"/>
      <c r="G563" s="170">
        <v>0.593</v>
      </c>
      <c r="H563">
        <v>408</v>
      </c>
      <c r="J563" s="180"/>
      <c r="O563" s="4">
        <v>408</v>
      </c>
      <c r="P563" s="103">
        <f t="shared" si="24"/>
        <v>90.2873903039833</v>
      </c>
      <c r="Q563" s="182">
        <f t="shared" ref="Q563:Q626" si="25">P563*($N$4-$N$970)/($P$4-$P$970)+$N$970-$P$970*($N$4-$N$970)/($P$4-$P$970)</f>
        <v>1296.3334504368</v>
      </c>
    </row>
    <row r="564" spans="1:17">
      <c r="A564" s="143" t="s">
        <v>604</v>
      </c>
      <c r="B564" s="183"/>
      <c r="C564" s="168" t="e">
        <f t="shared" si="23"/>
        <v>#N/A</v>
      </c>
      <c r="D564" s="169">
        <f>VLOOKUP(A564,'10月5日排名(经验排名0.7+录取率排名0.2+录取人数)'!D:G,4,0)</f>
        <v>148.633820205749</v>
      </c>
      <c r="E564" s="178"/>
      <c r="G564" s="170">
        <v>0.594</v>
      </c>
      <c r="H564">
        <v>407</v>
      </c>
      <c r="J564" s="180"/>
      <c r="O564" s="4">
        <v>407</v>
      </c>
      <c r="P564" s="103">
        <f t="shared" si="24"/>
        <v>89.8227089122747</v>
      </c>
      <c r="Q564" s="182">
        <f t="shared" si="25"/>
        <v>1291.72027179595</v>
      </c>
    </row>
    <row r="565" spans="1:17">
      <c r="A565" s="143" t="s">
        <v>605</v>
      </c>
      <c r="B565" s="183"/>
      <c r="C565" s="168" t="e">
        <f t="shared" si="23"/>
        <v>#N/A</v>
      </c>
      <c r="D565" s="169">
        <f>VLOOKUP(A565,'10月5日排名(经验排名0.7+录取率排名0.2+录取人数)'!D:G,4,0)</f>
        <v>148.327385676303</v>
      </c>
      <c r="E565" s="178"/>
      <c r="G565" s="170">
        <v>0.595</v>
      </c>
      <c r="H565">
        <v>406</v>
      </c>
      <c r="J565" s="180"/>
      <c r="O565" s="4">
        <v>406</v>
      </c>
      <c r="P565" s="103">
        <f t="shared" si="24"/>
        <v>89.3594129713463</v>
      </c>
      <c r="Q565" s="182">
        <f t="shared" si="25"/>
        <v>1287.12084737908</v>
      </c>
    </row>
    <row r="566" spans="1:17">
      <c r="A566" s="143" t="s">
        <v>606</v>
      </c>
      <c r="B566" s="183"/>
      <c r="C566" s="168" t="e">
        <f t="shared" si="23"/>
        <v>#N/A</v>
      </c>
      <c r="D566" s="169">
        <f>VLOOKUP(A566,'10月5日排名(经验排名0.7+录取率排名0.2+录取人数)'!D:G,4,0)</f>
        <v>148.022031093131</v>
      </c>
      <c r="E566" s="178"/>
      <c r="G566" s="170">
        <v>0.596</v>
      </c>
      <c r="H566">
        <v>405</v>
      </c>
      <c r="J566" s="180"/>
      <c r="O566" s="4">
        <v>405</v>
      </c>
      <c r="P566" s="103">
        <f t="shared" si="24"/>
        <v>88.8975002882636</v>
      </c>
      <c r="Q566" s="182">
        <f t="shared" si="25"/>
        <v>1282.5351554156</v>
      </c>
    </row>
    <row r="567" spans="1:17">
      <c r="A567" s="143" t="s">
        <v>607</v>
      </c>
      <c r="B567" s="183"/>
      <c r="C567" s="168" t="e">
        <f t="shared" si="23"/>
        <v>#N/A</v>
      </c>
      <c r="D567" s="169">
        <f>VLOOKUP(A567,'10月5日排名(经验排名0.7+录取率排名0.2+录取人数)'!D:G,4,0)</f>
        <v>147.717754899938</v>
      </c>
      <c r="E567" s="178"/>
      <c r="G567" s="170">
        <v>0.597</v>
      </c>
      <c r="H567">
        <v>404</v>
      </c>
      <c r="J567" s="180"/>
      <c r="O567" s="4">
        <v>404</v>
      </c>
      <c r="P567" s="103">
        <f t="shared" si="24"/>
        <v>88.4369686812448</v>
      </c>
      <c r="Q567" s="182">
        <f t="shared" si="25"/>
        <v>1277.96317424561</v>
      </c>
    </row>
    <row r="568" spans="1:17">
      <c r="A568" s="143" t="s">
        <v>608</v>
      </c>
      <c r="B568" s="183"/>
      <c r="C568" s="168" t="e">
        <f t="shared" si="23"/>
        <v>#N/A</v>
      </c>
      <c r="D568" s="169">
        <f>VLOOKUP(A568,'10月5日排名(经验排名0.7+录取率排名0.2+录取人数)'!D:G,4,0)</f>
        <v>147.414555548897</v>
      </c>
      <c r="E568" s="178"/>
      <c r="G568" s="170">
        <v>0.598</v>
      </c>
      <c r="H568">
        <v>403</v>
      </c>
      <c r="J568" s="180"/>
      <c r="O568" s="4">
        <v>403</v>
      </c>
      <c r="P568" s="103">
        <f t="shared" si="24"/>
        <v>87.9778159795966</v>
      </c>
      <c r="Q568" s="182">
        <f t="shared" si="25"/>
        <v>1273.40488231929</v>
      </c>
    </row>
    <row r="569" spans="1:17">
      <c r="A569" s="143" t="s">
        <v>609</v>
      </c>
      <c r="B569" s="183"/>
      <c r="C569" s="168" t="e">
        <f t="shared" si="23"/>
        <v>#N/A</v>
      </c>
      <c r="D569" s="169">
        <f>VLOOKUP(A569,'10月5日排名(经验排名0.7+录取率排名0.2+录取人数)'!D:G,4,0)</f>
        <v>147.112431500606</v>
      </c>
      <c r="E569" s="178"/>
      <c r="G569" s="170">
        <v>0.599</v>
      </c>
      <c r="H569">
        <v>402</v>
      </c>
      <c r="J569" s="180"/>
      <c r="O569" s="4">
        <v>402</v>
      </c>
      <c r="P569" s="103">
        <f t="shared" si="24"/>
        <v>87.5200400236513</v>
      </c>
      <c r="Q569" s="182">
        <f t="shared" si="25"/>
        <v>1268.8602581963</v>
      </c>
    </row>
    <row r="570" spans="1:17">
      <c r="A570" s="143" t="s">
        <v>610</v>
      </c>
      <c r="B570" s="183"/>
      <c r="C570" s="168" t="e">
        <f t="shared" si="23"/>
        <v>#N/A</v>
      </c>
      <c r="D570" s="169">
        <f>VLOOKUP(A570,'10月5日排名(经验排名0.7+录取率排名0.2+录取人数)'!D:G,4,0)</f>
        <v>146.811381224038</v>
      </c>
      <c r="E570" s="178"/>
      <c r="G570" s="170">
        <v>0.6</v>
      </c>
      <c r="H570">
        <v>401</v>
      </c>
      <c r="J570" s="180"/>
      <c r="O570" s="4">
        <v>401</v>
      </c>
      <c r="P570" s="103">
        <f t="shared" si="24"/>
        <v>87.0636386647044</v>
      </c>
      <c r="Q570" s="182">
        <f t="shared" si="25"/>
        <v>1264.32928054512</v>
      </c>
    </row>
    <row r="571" spans="1:17">
      <c r="A571" s="143" t="s">
        <v>611</v>
      </c>
      <c r="B571" s="183"/>
      <c r="C571" s="168" t="e">
        <f t="shared" si="23"/>
        <v>#N/A</v>
      </c>
      <c r="D571" s="169">
        <f>VLOOKUP(A571,'10月5日排名(经验排名0.7+录取率排名0.2+录取人数)'!D:G,4,0)</f>
        <v>146.511403196497</v>
      </c>
      <c r="E571" s="178"/>
      <c r="G571" s="170">
        <v>0.601</v>
      </c>
      <c r="H571">
        <v>400</v>
      </c>
      <c r="J571" s="180"/>
      <c r="O571" s="4">
        <v>400</v>
      </c>
      <c r="P571" s="103">
        <f t="shared" si="24"/>
        <v>86.6086097649523</v>
      </c>
      <c r="Q571" s="182">
        <f t="shared" si="25"/>
        <v>1259.81192814246</v>
      </c>
    </row>
    <row r="572" spans="1:17">
      <c r="A572" s="143" t="s">
        <v>612</v>
      </c>
      <c r="B572" s="183"/>
      <c r="C572" s="168" t="e">
        <f t="shared" si="23"/>
        <v>#N/A</v>
      </c>
      <c r="D572" s="169">
        <f>VLOOKUP(A572,'10月5日排名(经验排名0.7+录取率排名0.2+录取人数)'!D:G,4,0)</f>
        <v>146.212495903575</v>
      </c>
      <c r="E572" s="178"/>
      <c r="G572" s="170">
        <v>0.602</v>
      </c>
      <c r="H572">
        <v>399</v>
      </c>
      <c r="J572" s="180"/>
      <c r="O572" s="4">
        <v>399</v>
      </c>
      <c r="P572" s="103">
        <f t="shared" si="24"/>
        <v>86.154951197431</v>
      </c>
      <c r="Q572" s="182">
        <f t="shared" si="25"/>
        <v>1255.30817987262</v>
      </c>
    </row>
    <row r="573" spans="1:17">
      <c r="A573" s="143" t="s">
        <v>613</v>
      </c>
      <c r="B573" s="183"/>
      <c r="C573" s="168" t="e">
        <f t="shared" si="23"/>
        <v>#N/A</v>
      </c>
      <c r="D573" s="169">
        <f>VLOOKUP(A573,'10月5日排名(经验排名0.7+录取率排名0.2+录取人数)'!D:G,4,0)</f>
        <v>145.914657839103</v>
      </c>
      <c r="E573" s="178"/>
      <c r="G573" s="170">
        <v>0.603</v>
      </c>
      <c r="H573">
        <v>398</v>
      </c>
      <c r="J573" s="180"/>
      <c r="O573" s="4">
        <v>398</v>
      </c>
      <c r="P573" s="103">
        <f t="shared" si="24"/>
        <v>85.7026608459549</v>
      </c>
      <c r="Q573" s="182">
        <f t="shared" si="25"/>
        <v>1250.81801472695</v>
      </c>
    </row>
    <row r="574" spans="1:17">
      <c r="A574" s="143" t="s">
        <v>614</v>
      </c>
      <c r="B574" s="183"/>
      <c r="C574" s="168" t="e">
        <f t="shared" si="23"/>
        <v>#N/A</v>
      </c>
      <c r="D574" s="169">
        <f>VLOOKUP(A574,'10月5日排名(经验排名0.7+录取率排名0.2+录取人数)'!D:G,4,0)</f>
        <v>145.617887505107</v>
      </c>
      <c r="E574" s="178"/>
      <c r="G574" s="170">
        <v>0.604</v>
      </c>
      <c r="H574">
        <v>397</v>
      </c>
      <c r="J574" s="180"/>
      <c r="O574" s="4">
        <v>397</v>
      </c>
      <c r="P574" s="103">
        <f t="shared" si="24"/>
        <v>85.2517366050557</v>
      </c>
      <c r="Q574" s="182">
        <f t="shared" si="25"/>
        <v>1246.34141180314</v>
      </c>
    </row>
    <row r="575" ht="16.5" spans="1:17">
      <c r="A575" s="143" t="s">
        <v>615</v>
      </c>
      <c r="B575" s="183"/>
      <c r="C575" s="168" t="e">
        <f t="shared" si="23"/>
        <v>#N/A</v>
      </c>
      <c r="D575" s="169">
        <f>VLOOKUP(A575,'10月5日排名(经验排名0.7+录取率排名0.2+录取人数)'!D:G,4,0)</f>
        <v>145.322183411767</v>
      </c>
      <c r="E575" s="178"/>
      <c r="G575" s="170">
        <v>0.605</v>
      </c>
      <c r="H575">
        <v>396</v>
      </c>
      <c r="J575" s="180"/>
      <c r="O575" s="4">
        <v>396</v>
      </c>
      <c r="P575" s="103">
        <f t="shared" si="24"/>
        <v>84.8021763799233</v>
      </c>
      <c r="Q575" s="182">
        <f t="shared" si="25"/>
        <v>1241.87835030474</v>
      </c>
    </row>
    <row r="576" spans="1:17">
      <c r="A576" s="143" t="s">
        <v>616</v>
      </c>
      <c r="B576" s="183"/>
      <c r="C576" s="168" t="e">
        <f t="shared" si="23"/>
        <v>#N/A</v>
      </c>
      <c r="D576" s="169">
        <f>VLOOKUP(A576,'10月5日排名(经验排名0.7+录取率排名0.2+录取人数)'!D:G,4,0)</f>
        <v>145.027544077372</v>
      </c>
      <c r="E576" s="178"/>
      <c r="G576" s="170">
        <v>0.606</v>
      </c>
      <c r="H576">
        <v>395</v>
      </c>
      <c r="J576" s="180"/>
      <c r="O576" s="4">
        <v>395</v>
      </c>
      <c r="P576" s="103">
        <f t="shared" si="24"/>
        <v>84.3539780863453</v>
      </c>
      <c r="Q576" s="182">
        <f t="shared" si="25"/>
        <v>1237.42880954048</v>
      </c>
    </row>
    <row r="577" spans="1:17">
      <c r="A577" s="143" t="s">
        <v>617</v>
      </c>
      <c r="B577" s="183"/>
      <c r="C577" s="168" t="e">
        <f t="shared" si="23"/>
        <v>#N/A</v>
      </c>
      <c r="D577" s="169">
        <f>VLOOKUP(A577,'10月5日排名(经验排名0.7+录取率排名0.2+录取人数)'!D:G,4,0)</f>
        <v>144.733968028272</v>
      </c>
      <c r="E577" s="178"/>
      <c r="G577" s="170">
        <v>0.607</v>
      </c>
      <c r="H577">
        <v>394</v>
      </c>
      <c r="J577" s="180"/>
      <c r="O577" s="4">
        <v>394</v>
      </c>
      <c r="P577" s="103">
        <f t="shared" si="24"/>
        <v>83.9071396506481</v>
      </c>
      <c r="Q577" s="182">
        <f t="shared" si="25"/>
        <v>1232.99276892372</v>
      </c>
    </row>
    <row r="578" spans="1:17">
      <c r="A578" s="143" t="s">
        <v>618</v>
      </c>
      <c r="B578" s="183"/>
      <c r="C578" s="168" t="e">
        <f t="shared" si="23"/>
        <v>#N/A</v>
      </c>
      <c r="D578" s="169">
        <f>VLOOKUP(A578,'10月5日排名(经验排名0.7+录取率排名0.2+录取人数)'!D:G,4,0)</f>
        <v>144.441453798843</v>
      </c>
      <c r="E578" s="178"/>
      <c r="G578" s="170">
        <v>0.608</v>
      </c>
      <c r="H578">
        <v>393</v>
      </c>
      <c r="J578" s="180"/>
      <c r="O578" s="4">
        <v>393</v>
      </c>
      <c r="P578" s="103">
        <f t="shared" si="24"/>
        <v>83.4616590096387</v>
      </c>
      <c r="Q578" s="182">
        <f t="shared" si="25"/>
        <v>1228.57020797187</v>
      </c>
    </row>
    <row r="579" spans="1:17">
      <c r="A579" s="143" t="s">
        <v>619</v>
      </c>
      <c r="B579" s="183"/>
      <c r="C579" s="168" t="e">
        <f t="shared" si="23"/>
        <v>#N/A</v>
      </c>
      <c r="D579" s="169">
        <f>VLOOKUP(A579,'10月5日排名(经验排名0.7+录取率排名0.2+录取人数)'!D:G,4,0)</f>
        <v>144.149999931436</v>
      </c>
      <c r="E579" s="178"/>
      <c r="G579" s="170">
        <v>0.609</v>
      </c>
      <c r="H579">
        <v>392</v>
      </c>
      <c r="J579" s="180"/>
      <c r="O579" s="4">
        <v>392</v>
      </c>
      <c r="P579" s="103">
        <f t="shared" si="24"/>
        <v>83.0175341105459</v>
      </c>
      <c r="Q579" s="182">
        <f t="shared" si="25"/>
        <v>1224.16110630582</v>
      </c>
    </row>
    <row r="580" spans="1:17">
      <c r="A580" s="143" t="s">
        <v>620</v>
      </c>
      <c r="B580" s="183"/>
      <c r="C580" s="168" t="e">
        <f t="shared" si="23"/>
        <v>#N/A</v>
      </c>
      <c r="D580" s="169">
        <f>VLOOKUP(A580,'10月5日排名(经验排名0.7+录取率排名0.2+录取人数)'!D:G,4,0)</f>
        <v>143.859604976341</v>
      </c>
      <c r="E580" s="178"/>
      <c r="G580" s="170">
        <v>0.61</v>
      </c>
      <c r="H580">
        <v>391</v>
      </c>
      <c r="J580" s="180"/>
      <c r="O580" s="4">
        <v>391</v>
      </c>
      <c r="P580" s="103">
        <f t="shared" si="24"/>
        <v>82.5747629109626</v>
      </c>
      <c r="Q580" s="182">
        <f t="shared" si="25"/>
        <v>1219.76544364932</v>
      </c>
    </row>
    <row r="581" spans="1:17">
      <c r="A581" s="143" t="s">
        <v>621</v>
      </c>
      <c r="B581" s="183"/>
      <c r="C581" s="168" t="e">
        <f t="shared" ref="C581:C644" si="26">VLOOKUP(B581,$G$4:$H$970,2,0)</f>
        <v>#N/A</v>
      </c>
      <c r="D581" s="169">
        <f>VLOOKUP(A581,'10月5日排名(经验排名0.7+录取率排名0.2+录取人数)'!D:G,4,0)</f>
        <v>143.570267491739</v>
      </c>
      <c r="E581" s="178"/>
      <c r="G581" s="170">
        <v>0.611</v>
      </c>
      <c r="H581">
        <v>390</v>
      </c>
      <c r="J581" s="180"/>
      <c r="O581" s="4">
        <v>390</v>
      </c>
      <c r="P581" s="103">
        <f t="shared" ref="P581:P644" si="27">-(($U$2^2-O581^2)^(1/2))+$U$2</f>
        <v>82.133343378789</v>
      </c>
      <c r="Q581" s="182">
        <f t="shared" si="25"/>
        <v>1215.38319982847</v>
      </c>
    </row>
    <row r="582" spans="1:17">
      <c r="A582" s="143" t="s">
        <v>622</v>
      </c>
      <c r="B582" s="183"/>
      <c r="C582" s="168" t="e">
        <f t="shared" si="26"/>
        <v>#N/A</v>
      </c>
      <c r="D582" s="169">
        <f>VLOOKUP(A582,'10月5日排名(经验排名0.7+录取率排名0.2+录取人数)'!D:G,4,0)</f>
        <v>143.281986043668</v>
      </c>
      <c r="E582" s="178"/>
      <c r="G582" s="170">
        <v>0.612</v>
      </c>
      <c r="H582">
        <v>389</v>
      </c>
      <c r="J582" s="180"/>
      <c r="O582" s="4">
        <v>389</v>
      </c>
      <c r="P582" s="103">
        <f t="shared" si="27"/>
        <v>81.6932734921755</v>
      </c>
      <c r="Q582" s="182">
        <f t="shared" si="25"/>
        <v>1211.01435477111</v>
      </c>
    </row>
    <row r="583" spans="1:17">
      <c r="A583" s="143" t="s">
        <v>623</v>
      </c>
      <c r="B583" s="183"/>
      <c r="C583" s="168" t="e">
        <f t="shared" si="26"/>
        <v>#N/A</v>
      </c>
      <c r="D583" s="169">
        <f>VLOOKUP(A583,'10月5日排名(经验排名0.7+录取率排名0.2+录取人数)'!D:G,4,0)</f>
        <v>142.994759205974</v>
      </c>
      <c r="E583" s="178"/>
      <c r="G583" s="170">
        <v>0.613</v>
      </c>
      <c r="H583">
        <v>388</v>
      </c>
      <c r="J583" s="180"/>
      <c r="O583" s="4">
        <v>388</v>
      </c>
      <c r="P583" s="103">
        <f t="shared" si="27"/>
        <v>81.2545512394659</v>
      </c>
      <c r="Q583" s="182">
        <f t="shared" si="25"/>
        <v>1206.65888850631</v>
      </c>
    </row>
    <row r="584" spans="1:17">
      <c r="A584" s="143" t="s">
        <v>624</v>
      </c>
      <c r="B584" s="183"/>
      <c r="C584" s="168" t="e">
        <f t="shared" si="26"/>
        <v>#N/A</v>
      </c>
      <c r="D584" s="169">
        <f>VLOOKUP(A584,'10月5日排名(经验排名0.7+录取率排名0.2+录取人数)'!D:G,4,0)</f>
        <v>142.708585560273</v>
      </c>
      <c r="E584" s="178"/>
      <c r="G584" s="170">
        <v>0.614</v>
      </c>
      <c r="H584">
        <v>387</v>
      </c>
      <c r="J584" s="180"/>
      <c r="O584" s="4">
        <v>387</v>
      </c>
      <c r="P584" s="103">
        <f t="shared" si="27"/>
        <v>80.8171746191422</v>
      </c>
      <c r="Q584" s="182">
        <f t="shared" si="25"/>
        <v>1202.31678116376</v>
      </c>
    </row>
    <row r="585" spans="1:17">
      <c r="A585" s="143" t="s">
        <v>625</v>
      </c>
      <c r="B585" s="183"/>
      <c r="C585" s="168" t="e">
        <f t="shared" si="26"/>
        <v>#N/A</v>
      </c>
      <c r="D585" s="169">
        <f>VLOOKUP(A585,'10月5日排名(经验排名0.7+录取率排名0.2+录取人数)'!D:G,4,0)</f>
        <v>142.423463695911</v>
      </c>
      <c r="E585" s="178"/>
      <c r="G585" s="170">
        <v>0.615</v>
      </c>
      <c r="H585">
        <v>386</v>
      </c>
      <c r="J585" s="180"/>
      <c r="O585" s="4">
        <v>386</v>
      </c>
      <c r="P585" s="103">
        <f t="shared" si="27"/>
        <v>80.3811416397687</v>
      </c>
      <c r="Q585" s="182">
        <f t="shared" si="25"/>
        <v>1197.98801297324</v>
      </c>
    </row>
    <row r="586" spans="1:17">
      <c r="A586" s="143" t="s">
        <v>626</v>
      </c>
      <c r="B586" s="183"/>
      <c r="C586" s="168" t="e">
        <f t="shared" si="26"/>
        <v>#N/A</v>
      </c>
      <c r="D586" s="169">
        <f>VLOOKUP(A586,'10月5日排名(经验排名0.7+录取率排名0.2+录取人数)'!D:G,4,0)</f>
        <v>142.139392209923</v>
      </c>
      <c r="E586" s="178"/>
      <c r="G586" s="170">
        <v>0.616</v>
      </c>
      <c r="H586">
        <v>385</v>
      </c>
      <c r="J586" s="180"/>
      <c r="O586" s="4">
        <v>385</v>
      </c>
      <c r="P586" s="103">
        <f t="shared" si="27"/>
        <v>79.946450319937</v>
      </c>
      <c r="Q586" s="182">
        <f t="shared" si="25"/>
        <v>1193.67256426409</v>
      </c>
    </row>
    <row r="587" spans="1:17">
      <c r="A587" s="143" t="s">
        <v>627</v>
      </c>
      <c r="B587" s="183"/>
      <c r="C587" s="168" t="e">
        <f t="shared" si="26"/>
        <v>#N/A</v>
      </c>
      <c r="D587" s="169">
        <f>VLOOKUP(A587,'10月5日排名(经验排名0.7+录取率排名0.2+录取人数)'!D:G,4,0)</f>
        <v>141.856369706993</v>
      </c>
      <c r="E587" s="178"/>
      <c r="G587" s="170">
        <v>0.617</v>
      </c>
      <c r="H587">
        <v>384</v>
      </c>
      <c r="J587" s="180"/>
      <c r="O587" s="4">
        <v>384</v>
      </c>
      <c r="P587" s="103">
        <f t="shared" si="27"/>
        <v>79.5130986882116</v>
      </c>
      <c r="Q587" s="182">
        <f t="shared" si="25"/>
        <v>1189.37041546466</v>
      </c>
    </row>
    <row r="588" spans="1:17">
      <c r="A588" s="143" t="s">
        <v>628</v>
      </c>
      <c r="B588" s="183"/>
      <c r="C588" s="168" t="e">
        <f t="shared" si="26"/>
        <v>#N/A</v>
      </c>
      <c r="D588" s="169">
        <f>VLOOKUP(A588,'10月5日排名(经验排名0.7+录取率排名0.2+录取人数)'!D:G,4,0)</f>
        <v>141.574394799413</v>
      </c>
      <c r="E588" s="178"/>
      <c r="G588" s="170">
        <v>0.618</v>
      </c>
      <c r="H588">
        <v>383</v>
      </c>
      <c r="J588" s="180"/>
      <c r="O588" s="4">
        <v>383</v>
      </c>
      <c r="P588" s="103">
        <f t="shared" si="27"/>
        <v>79.0810847830754</v>
      </c>
      <c r="Q588" s="182">
        <f t="shared" si="25"/>
        <v>1185.08154710176</v>
      </c>
    </row>
    <row r="589" spans="1:17">
      <c r="A589" s="143" t="s">
        <v>629</v>
      </c>
      <c r="B589" s="183"/>
      <c r="C589" s="168" t="e">
        <f t="shared" si="26"/>
        <v>#N/A</v>
      </c>
      <c r="D589" s="169">
        <f>VLOOKUP(A589,'10月5日排名(经验排名0.7+录取率排名0.2+录取人数)'!D:G,4,0)</f>
        <v>141.293466107047</v>
      </c>
      <c r="E589" s="178"/>
      <c r="G589" s="170">
        <v>0.619</v>
      </c>
      <c r="H589">
        <v>382</v>
      </c>
      <c r="J589" s="180"/>
      <c r="O589" s="4">
        <v>382</v>
      </c>
      <c r="P589" s="103">
        <f t="shared" si="27"/>
        <v>78.6504066528763</v>
      </c>
      <c r="Q589" s="182">
        <f t="shared" si="25"/>
        <v>1180.80593980014</v>
      </c>
    </row>
    <row r="590" ht="16.5" spans="1:17">
      <c r="A590" s="143" t="s">
        <v>630</v>
      </c>
      <c r="B590" s="183"/>
      <c r="C590" s="168" t="e">
        <f t="shared" si="26"/>
        <v>#N/A</v>
      </c>
      <c r="D590" s="169">
        <f>VLOOKUP(A590,'10月5日排名(经验排名0.7+录取率排名0.2+录取人数)'!D:G,4,0)</f>
        <v>141.013582257286</v>
      </c>
      <c r="E590" s="178"/>
      <c r="G590" s="170">
        <v>0.62</v>
      </c>
      <c r="H590">
        <v>381</v>
      </c>
      <c r="J590" s="180"/>
      <c r="O590" s="4">
        <v>381</v>
      </c>
      <c r="P590" s="103">
        <f t="shared" si="27"/>
        <v>78.2210623557734</v>
      </c>
      <c r="Q590" s="182">
        <f t="shared" si="25"/>
        <v>1176.54357428194</v>
      </c>
    </row>
    <row r="591" spans="1:17">
      <c r="A591" s="143" t="s">
        <v>631</v>
      </c>
      <c r="B591" s="183"/>
      <c r="C591" s="168" t="e">
        <f t="shared" si="26"/>
        <v>#N/A</v>
      </c>
      <c r="D591" s="169">
        <f>VLOOKUP(A591,'10月5日排名(经验排名0.7+录取率排名0.2+录取人数)'!D:G,4,0)</f>
        <v>140.734741885016</v>
      </c>
      <c r="E591" s="178"/>
      <c r="G591" s="170">
        <v>0.621</v>
      </c>
      <c r="H591">
        <v>380</v>
      </c>
      <c r="J591" s="180"/>
      <c r="O591" s="4">
        <v>380</v>
      </c>
      <c r="P591" s="103">
        <f t="shared" si="27"/>
        <v>77.7930499596846</v>
      </c>
      <c r="Q591" s="182">
        <f t="shared" si="25"/>
        <v>1172.29443136619</v>
      </c>
    </row>
    <row r="592" spans="1:17">
      <c r="A592" s="143" t="s">
        <v>632</v>
      </c>
      <c r="B592" s="183"/>
      <c r="C592" s="168" t="e">
        <f t="shared" si="26"/>
        <v>#N/A</v>
      </c>
      <c r="D592" s="169">
        <f>VLOOKUP(A592,'10月5日排名(经验排名0.7+录取率排名0.2+录取人数)'!D:G,4,0)</f>
        <v>140.456943632574</v>
      </c>
      <c r="E592" s="178"/>
      <c r="G592" s="170">
        <v>0.622</v>
      </c>
      <c r="H592">
        <v>379</v>
      </c>
      <c r="J592" s="180"/>
      <c r="O592" s="4">
        <v>379</v>
      </c>
      <c r="P592" s="103">
        <f t="shared" si="27"/>
        <v>77.3663675422337</v>
      </c>
      <c r="Q592" s="182">
        <f t="shared" si="25"/>
        <v>1168.05849196828</v>
      </c>
    </row>
    <row r="593" spans="1:17">
      <c r="A593" s="143" t="s">
        <v>633</v>
      </c>
      <c r="B593" s="183"/>
      <c r="C593" s="168" t="e">
        <f t="shared" si="26"/>
        <v>#N/A</v>
      </c>
      <c r="D593" s="169">
        <f>VLOOKUP(A593,'10月5日排名(经验排名0.7+录取率排名0.2+录取人数)'!D:G,4,0)</f>
        <v>140.180186149714</v>
      </c>
      <c r="E593" s="178"/>
      <c r="G593" s="170">
        <v>0.623</v>
      </c>
      <c r="H593">
        <v>378</v>
      </c>
      <c r="J593" s="180"/>
      <c r="O593" s="4">
        <v>378</v>
      </c>
      <c r="P593" s="103">
        <f t="shared" si="27"/>
        <v>76.9410131906986</v>
      </c>
      <c r="Q593" s="182">
        <f t="shared" si="25"/>
        <v>1163.83573709944</v>
      </c>
    </row>
    <row r="594" spans="1:17">
      <c r="A594" s="143" t="s">
        <v>634</v>
      </c>
      <c r="B594" s="183"/>
      <c r="C594" s="168" t="e">
        <f t="shared" si="26"/>
        <v>#N/A</v>
      </c>
      <c r="D594" s="169">
        <f>VLOOKUP(A594,'10月5日排名(经验排名0.7+录取率排名0.2+录取人数)'!D:G,4,0)</f>
        <v>139.904468093565</v>
      </c>
      <c r="E594" s="178"/>
      <c r="G594" s="170">
        <v>0.624</v>
      </c>
      <c r="H594">
        <v>377</v>
      </c>
      <c r="J594" s="180"/>
      <c r="O594" s="4">
        <v>377</v>
      </c>
      <c r="P594" s="103">
        <f t="shared" si="27"/>
        <v>76.5169850019597</v>
      </c>
      <c r="Q594" s="182">
        <f t="shared" si="25"/>
        <v>1159.62614786623</v>
      </c>
    </row>
    <row r="595" spans="1:17">
      <c r="A595" s="143" t="s">
        <v>635</v>
      </c>
      <c r="B595" s="183"/>
      <c r="C595" s="168" t="e">
        <f t="shared" si="26"/>
        <v>#N/A</v>
      </c>
      <c r="D595" s="169">
        <f>VLOOKUP(A595,'10月5日排名(经验排名0.7+录取率排名0.2+录取人数)'!D:G,4,0)</f>
        <v>139.629788128599</v>
      </c>
      <c r="E595" s="178"/>
      <c r="G595" s="170">
        <v>0.625</v>
      </c>
      <c r="H595">
        <v>376</v>
      </c>
      <c r="J595" s="180"/>
      <c r="O595" s="4">
        <v>376</v>
      </c>
      <c r="P595" s="103">
        <f t="shared" si="27"/>
        <v>76.0942810824481</v>
      </c>
      <c r="Q595" s="182">
        <f t="shared" si="25"/>
        <v>1155.42970547002</v>
      </c>
    </row>
    <row r="596" spans="1:17">
      <c r="A596" s="143" t="s">
        <v>636</v>
      </c>
      <c r="B596" s="183"/>
      <c r="C596" s="168" t="e">
        <f t="shared" si="26"/>
        <v>#N/A</v>
      </c>
      <c r="D596" s="169">
        <f>VLOOKUP(A596,'10月5日排名(经验排名0.7+录取率排名0.2+录取人数)'!D:G,4,0)</f>
        <v>139.356144926586</v>
      </c>
      <c r="E596" s="178"/>
      <c r="G596" s="170">
        <v>0.626</v>
      </c>
      <c r="H596">
        <v>375</v>
      </c>
      <c r="J596" s="180"/>
      <c r="O596" s="4">
        <v>375</v>
      </c>
      <c r="P596" s="103">
        <f t="shared" si="27"/>
        <v>75.6728995480952</v>
      </c>
      <c r="Q596" s="182">
        <f t="shared" si="25"/>
        <v>1151.24639120649</v>
      </c>
    </row>
    <row r="597" spans="1:17">
      <c r="A597" s="143" t="s">
        <v>637</v>
      </c>
      <c r="B597" s="183"/>
      <c r="C597" s="168" t="e">
        <f t="shared" si="26"/>
        <v>#N/A</v>
      </c>
      <c r="D597" s="169">
        <f>VLOOKUP(A597,'10月5日排名(经验排名0.7+录取率排名0.2+录取人数)'!D:G,4,0)</f>
        <v>139.083537166566</v>
      </c>
      <c r="E597" s="178"/>
      <c r="G597" s="170">
        <v>0.627</v>
      </c>
      <c r="H597">
        <v>374</v>
      </c>
      <c r="J597" s="180"/>
      <c r="O597" s="4">
        <v>374</v>
      </c>
      <c r="P597" s="103">
        <f t="shared" si="27"/>
        <v>75.2528385242822</v>
      </c>
      <c r="Q597" s="182">
        <f t="shared" si="25"/>
        <v>1147.07618646517</v>
      </c>
    </row>
    <row r="598" spans="1:17">
      <c r="A598" s="143" t="s">
        <v>638</v>
      </c>
      <c r="B598" s="183"/>
      <c r="C598" s="168" t="e">
        <f t="shared" si="26"/>
        <v>#N/A</v>
      </c>
      <c r="D598" s="169">
        <f>VLOOKUP(A598,'10月5日排名(经验排名0.7+录取率排名0.2+录取人数)'!D:G,4,0)</f>
        <v>138.811963534804</v>
      </c>
      <c r="E598" s="178"/>
      <c r="G598" s="170">
        <v>0.628</v>
      </c>
      <c r="H598">
        <v>373</v>
      </c>
      <c r="J598" s="180"/>
      <c r="O598" s="4">
        <v>373</v>
      </c>
      <c r="P598" s="103">
        <f t="shared" si="27"/>
        <v>74.8340961457897</v>
      </c>
      <c r="Q598" s="182">
        <f t="shared" si="25"/>
        <v>1142.91907272885</v>
      </c>
    </row>
    <row r="599" spans="1:17">
      <c r="A599" s="143" t="s">
        <v>639</v>
      </c>
      <c r="B599" s="183"/>
      <c r="C599" s="168" t="e">
        <f t="shared" si="26"/>
        <v>#N/A</v>
      </c>
      <c r="D599" s="169">
        <f>VLOOKUP(A599,'10月5日排名(经验排名0.7+录取率排名0.2+录取人数)'!D:G,4,0)</f>
        <v>138.541422724761</v>
      </c>
      <c r="E599" s="178"/>
      <c r="G599" s="170">
        <v>0.629</v>
      </c>
      <c r="H599">
        <v>372</v>
      </c>
      <c r="J599" s="180"/>
      <c r="O599" s="4">
        <v>372</v>
      </c>
      <c r="P599" s="103">
        <f t="shared" si="27"/>
        <v>74.4166705567485</v>
      </c>
      <c r="Q599" s="182">
        <f t="shared" si="25"/>
        <v>1138.77503157319</v>
      </c>
    </row>
    <row r="600" spans="1:17">
      <c r="A600" s="143" t="s">
        <v>640</v>
      </c>
      <c r="B600" s="183"/>
      <c r="C600" s="168" t="e">
        <f t="shared" si="26"/>
        <v>#N/A</v>
      </c>
      <c r="D600" s="169">
        <f>VLOOKUP(A600,'10月5日排名(经验排名0.7+录取率排名0.2+录取人数)'!D:G,4,0)</f>
        <v>138.271913437052</v>
      </c>
      <c r="E600" s="178"/>
      <c r="G600" s="170">
        <v>0.63</v>
      </c>
      <c r="H600">
        <v>371</v>
      </c>
      <c r="J600" s="180"/>
      <c r="O600" s="4">
        <v>371</v>
      </c>
      <c r="P600" s="103">
        <f t="shared" si="27"/>
        <v>74.0005599105899</v>
      </c>
      <c r="Q600" s="182">
        <f t="shared" si="25"/>
        <v>1134.64404466615</v>
      </c>
    </row>
    <row r="601" spans="1:17">
      <c r="A601" s="143" t="s">
        <v>641</v>
      </c>
      <c r="B601" s="183"/>
      <c r="C601" s="168" t="e">
        <f t="shared" si="26"/>
        <v>#N/A</v>
      </c>
      <c r="D601" s="169">
        <f>VLOOKUP(A601,'10月5日排名(经验排名0.7+录取率排名0.2+录取人数)'!D:G,4,0)</f>
        <v>138.003434379412</v>
      </c>
      <c r="E601" s="178"/>
      <c r="G601" s="170">
        <v>0.631</v>
      </c>
      <c r="H601">
        <v>370</v>
      </c>
      <c r="J601" s="180"/>
      <c r="O601" s="4">
        <v>370</v>
      </c>
      <c r="P601" s="103">
        <f t="shared" si="27"/>
        <v>73.5857623699967</v>
      </c>
      <c r="Q601" s="182">
        <f t="shared" si="25"/>
        <v>1130.52609376756</v>
      </c>
    </row>
    <row r="602" ht="16.5" spans="1:17">
      <c r="A602" s="143" t="s">
        <v>642</v>
      </c>
      <c r="B602" s="183"/>
      <c r="C602" s="168" t="e">
        <f t="shared" si="26"/>
        <v>#N/A</v>
      </c>
      <c r="D602" s="169">
        <f>VLOOKUP(A602,'10月5日排名(经验排名0.7+录取率排名0.2+录取人数)'!D:G,4,0)</f>
        <v>137.735984266665</v>
      </c>
      <c r="E602" s="178"/>
      <c r="G602" s="170">
        <v>0.632</v>
      </c>
      <c r="H602">
        <v>369</v>
      </c>
      <c r="J602" s="180"/>
      <c r="O602" s="4">
        <v>369</v>
      </c>
      <c r="P602" s="103">
        <f t="shared" si="27"/>
        <v>73.1722761068552</v>
      </c>
      <c r="Q602" s="182">
        <f t="shared" si="25"/>
        <v>1126.42116072861</v>
      </c>
    </row>
    <row r="603" spans="1:17">
      <c r="A603" s="143" t="s">
        <v>643</v>
      </c>
      <c r="B603" s="183"/>
      <c r="C603" s="168" t="e">
        <f t="shared" si="26"/>
        <v>#N/A</v>
      </c>
      <c r="D603" s="169">
        <f>VLOOKUP(A603,'10月5日排名(经验排名0.7+录取率排名0.2+录取人数)'!D:G,4,0)</f>
        <v>137.469561820679</v>
      </c>
      <c r="E603" s="178"/>
      <c r="G603" s="170">
        <v>0.633</v>
      </c>
      <c r="H603">
        <v>368</v>
      </c>
      <c r="J603" s="180"/>
      <c r="O603" s="4">
        <v>368</v>
      </c>
      <c r="P603" s="103">
        <f t="shared" si="27"/>
        <v>72.7600993022063</v>
      </c>
      <c r="Q603" s="182">
        <f t="shared" si="25"/>
        <v>1122.32922749136</v>
      </c>
    </row>
    <row r="604" spans="1:17">
      <c r="A604" s="143" t="s">
        <v>644</v>
      </c>
      <c r="B604" s="183"/>
      <c r="C604" s="168" t="e">
        <f t="shared" si="26"/>
        <v>#N/A</v>
      </c>
      <c r="D604" s="169">
        <f>VLOOKUP(A604,'10月5日排名(经验排名0.7+录取率排名0.2+录取人数)'!D:G,4,0)</f>
        <v>137.204165770343</v>
      </c>
      <c r="E604" s="178"/>
      <c r="G604" s="170">
        <v>0.634</v>
      </c>
      <c r="H604">
        <v>367</v>
      </c>
      <c r="J604" s="180"/>
      <c r="O604" s="4">
        <v>367</v>
      </c>
      <c r="P604" s="103">
        <f t="shared" si="27"/>
        <v>72.3492301461984</v>
      </c>
      <c r="Q604" s="182">
        <f t="shared" si="25"/>
        <v>1118.25027608831</v>
      </c>
    </row>
    <row r="605" spans="1:17">
      <c r="A605" s="143" t="s">
        <v>645</v>
      </c>
      <c r="B605" s="183"/>
      <c r="C605" s="168" t="e">
        <f t="shared" si="26"/>
        <v>#N/A</v>
      </c>
      <c r="D605" s="169">
        <f>VLOOKUP(A605,'10月5日排名(经验排名0.7+录取率排名0.2+录取人数)'!D:G,4,0)</f>
        <v>136.939794851523</v>
      </c>
      <c r="E605" s="178"/>
      <c r="G605" s="170">
        <v>0.635</v>
      </c>
      <c r="H605">
        <v>366</v>
      </c>
      <c r="J605" s="180"/>
      <c r="O605" s="4">
        <v>366</v>
      </c>
      <c r="P605" s="103">
        <f t="shared" si="27"/>
        <v>71.9396668380393</v>
      </c>
      <c r="Q605" s="182">
        <f t="shared" si="25"/>
        <v>1114.18428864188</v>
      </c>
    </row>
    <row r="606" spans="1:17">
      <c r="A606" s="143" t="s">
        <v>646</v>
      </c>
      <c r="B606" s="183"/>
      <c r="C606" s="168" t="e">
        <f t="shared" si="26"/>
        <v>#N/A</v>
      </c>
      <c r="D606" s="169">
        <f>VLOOKUP(A606,'10月5日排名(经验排名0.7+录取率排名0.2+录取人数)'!D:G,4,0)</f>
        <v>136.676447807031</v>
      </c>
      <c r="E606" s="178"/>
      <c r="G606" s="170">
        <v>0.636</v>
      </c>
      <c r="H606">
        <v>365</v>
      </c>
      <c r="J606" s="180"/>
      <c r="O606" s="4">
        <v>365</v>
      </c>
      <c r="P606" s="103">
        <f t="shared" si="27"/>
        <v>71.53140758595</v>
      </c>
      <c r="Q606" s="182">
        <f t="shared" si="25"/>
        <v>1110.13124736397</v>
      </c>
    </row>
    <row r="607" spans="1:17">
      <c r="A607" s="143" t="s">
        <v>647</v>
      </c>
      <c r="B607" s="183"/>
      <c r="C607" s="168" t="e">
        <f t="shared" si="26"/>
        <v>#N/A</v>
      </c>
      <c r="D607" s="169">
        <f>VLOOKUP(A607,'10月5日排名(经验排名0.7+录取率排名0.2+录取人数)'!D:G,4,0)</f>
        <v>136.414123386592</v>
      </c>
      <c r="E607" s="178"/>
      <c r="G607" s="170">
        <v>0.637</v>
      </c>
      <c r="H607">
        <v>364</v>
      </c>
      <c r="J607" s="180"/>
      <c r="O607" s="4">
        <v>364</v>
      </c>
      <c r="P607" s="103">
        <f t="shared" si="27"/>
        <v>71.124450607117</v>
      </c>
      <c r="Q607" s="182">
        <f t="shared" si="25"/>
        <v>1106.0911345555</v>
      </c>
    </row>
    <row r="608" spans="1:17">
      <c r="A608" s="143" t="s">
        <v>648</v>
      </c>
      <c r="B608" s="183"/>
      <c r="C608" s="168" t="e">
        <f t="shared" si="26"/>
        <v>#N/A</v>
      </c>
      <c r="D608" s="169">
        <f>VLOOKUP(A608,'10月5日排名(经验排名0.7+录取率排名0.2+录取人数)'!D:G,4,0)</f>
        <v>136.152820346808</v>
      </c>
      <c r="E608" s="178"/>
      <c r="G608" s="170">
        <v>0.638</v>
      </c>
      <c r="H608">
        <v>363</v>
      </c>
      <c r="J608" s="180"/>
      <c r="O608" s="4">
        <v>363</v>
      </c>
      <c r="P608" s="103">
        <f t="shared" si="27"/>
        <v>70.7187941276466</v>
      </c>
      <c r="Q608" s="182">
        <f t="shared" si="25"/>
        <v>1102.06393260593</v>
      </c>
    </row>
    <row r="609" spans="1:17">
      <c r="A609" s="143" t="s">
        <v>649</v>
      </c>
      <c r="B609" s="183"/>
      <c r="C609" s="168" t="e">
        <f t="shared" si="26"/>
        <v>#N/A</v>
      </c>
      <c r="D609" s="169">
        <f>VLOOKUP(A609,'10月5日排名(经验排名0.7+录取率排名0.2+录取人数)'!D:G,4,0)</f>
        <v>135.892537451127</v>
      </c>
      <c r="E609" s="178"/>
      <c r="G609" s="170">
        <v>0.639</v>
      </c>
      <c r="H609">
        <v>362</v>
      </c>
      <c r="J609" s="180"/>
      <c r="O609" s="4">
        <v>362</v>
      </c>
      <c r="P609" s="103">
        <f t="shared" si="27"/>
        <v>70.3144363825188</v>
      </c>
      <c r="Q609" s="182">
        <f t="shared" si="25"/>
        <v>1098.04962399282</v>
      </c>
    </row>
    <row r="610" spans="1:17">
      <c r="A610" s="143" t="s">
        <v>650</v>
      </c>
      <c r="B610" s="183"/>
      <c r="C610" s="168" t="e">
        <f t="shared" si="26"/>
        <v>#N/A</v>
      </c>
      <c r="D610" s="169">
        <f>VLOOKUP(A610,'10月5日排名(经验排名0.7+录取率排名0.2+录取人数)'!D:G,4,0)</f>
        <v>135.633273469806</v>
      </c>
      <c r="E610" s="178"/>
      <c r="G610" s="170">
        <v>0.64</v>
      </c>
      <c r="H610">
        <v>361</v>
      </c>
      <c r="J610" s="180"/>
      <c r="O610" s="4">
        <v>361</v>
      </c>
      <c r="P610" s="103">
        <f t="shared" si="27"/>
        <v>69.9113756155415</v>
      </c>
      <c r="Q610" s="182">
        <f t="shared" si="25"/>
        <v>1094.04819128136</v>
      </c>
    </row>
    <row r="611" spans="1:17">
      <c r="A611" s="143" t="s">
        <v>651</v>
      </c>
      <c r="B611" s="183"/>
      <c r="C611" s="168" t="e">
        <f t="shared" si="26"/>
        <v>#N/A</v>
      </c>
      <c r="D611" s="169">
        <f>VLOOKUP(A611,'10月5日排名(经验排名0.7+录取率排名0.2+录取人数)'!D:G,4,0)</f>
        <v>135.375027179882</v>
      </c>
      <c r="E611" s="178"/>
      <c r="G611" s="170">
        <v>0.641</v>
      </c>
      <c r="H611">
        <v>360</v>
      </c>
      <c r="J611" s="180"/>
      <c r="O611" s="4">
        <v>360</v>
      </c>
      <c r="P611" s="103">
        <f t="shared" si="27"/>
        <v>69.5096100793056</v>
      </c>
      <c r="Q611" s="182">
        <f t="shared" si="25"/>
        <v>1090.05961712396</v>
      </c>
    </row>
    <row r="612" spans="1:17">
      <c r="A612" s="143" t="s">
        <v>652</v>
      </c>
      <c r="B612" s="183"/>
      <c r="C612" s="168" t="e">
        <f t="shared" si="26"/>
        <v>#N/A</v>
      </c>
      <c r="D612" s="169">
        <f>VLOOKUP(A612,'10月5日排名(经验排名0.7+录取率排名0.2+录取人数)'!D:G,4,0)</f>
        <v>135.117797365136</v>
      </c>
      <c r="E612" s="178"/>
      <c r="G612" s="170">
        <v>0.642</v>
      </c>
      <c r="H612">
        <v>359</v>
      </c>
      <c r="J612" s="180"/>
      <c r="O612" s="4">
        <v>359</v>
      </c>
      <c r="P612" s="103">
        <f t="shared" si="27"/>
        <v>69.1091380351396</v>
      </c>
      <c r="Q612" s="182">
        <f t="shared" si="25"/>
        <v>1086.08388425974</v>
      </c>
    </row>
    <row r="613" spans="1:17">
      <c r="A613" s="143" t="s">
        <v>653</v>
      </c>
      <c r="B613" s="183"/>
      <c r="C613" s="168" t="e">
        <f t="shared" si="26"/>
        <v>#N/A</v>
      </c>
      <c r="D613" s="169">
        <f>VLOOKUP(A613,'10月5日排名(经验排名0.7+录取率排名0.2+录取人数)'!D:G,4,0)</f>
        <v>134.861582816064</v>
      </c>
      <c r="E613" s="178"/>
      <c r="G613" s="170">
        <v>0.643</v>
      </c>
      <c r="H613">
        <v>358</v>
      </c>
      <c r="J613" s="180"/>
      <c r="O613" s="4">
        <v>358</v>
      </c>
      <c r="P613" s="103">
        <f t="shared" si="27"/>
        <v>68.7099577530652</v>
      </c>
      <c r="Q613" s="182">
        <f t="shared" si="25"/>
        <v>1082.12097551415</v>
      </c>
    </row>
    <row r="614" spans="1:17">
      <c r="A614" s="143" t="s">
        <v>654</v>
      </c>
      <c r="B614" s="183"/>
      <c r="C614" s="168" t="e">
        <f t="shared" si="26"/>
        <v>#N/A</v>
      </c>
      <c r="D614" s="169">
        <f>VLOOKUP(A614,'10月5日排名(经验排名0.7+录取率排名0.2+录取人数)'!D:G,4,0)</f>
        <v>134.606382329841</v>
      </c>
      <c r="E614" s="178"/>
      <c r="G614" s="170">
        <v>0.644</v>
      </c>
      <c r="H614">
        <v>357</v>
      </c>
      <c r="J614" s="180"/>
      <c r="O614" s="4">
        <v>357</v>
      </c>
      <c r="P614" s="103">
        <f t="shared" si="27"/>
        <v>68.312067511753</v>
      </c>
      <c r="Q614" s="182">
        <f t="shared" si="25"/>
        <v>1078.17087379848</v>
      </c>
    </row>
    <row r="615" spans="1:17">
      <c r="A615" s="143" t="s">
        <v>655</v>
      </c>
      <c r="B615" s="183"/>
      <c r="C615" s="168" t="e">
        <f t="shared" si="26"/>
        <v>#N/A</v>
      </c>
      <c r="D615" s="169">
        <f>VLOOKUP(A615,'10月5日排名(经验排名0.7+录取率排名0.2+录取人数)'!D:G,4,0)</f>
        <v>134.35219471029</v>
      </c>
      <c r="E615" s="178"/>
      <c r="G615" s="170">
        <v>0.645</v>
      </c>
      <c r="H615">
        <v>356</v>
      </c>
      <c r="J615" s="180"/>
      <c r="O615" s="4">
        <v>356</v>
      </c>
      <c r="P615" s="103">
        <f t="shared" si="27"/>
        <v>67.9154655984789</v>
      </c>
      <c r="Q615" s="182">
        <f t="shared" si="25"/>
        <v>1074.23356210948</v>
      </c>
    </row>
    <row r="616" spans="1:17">
      <c r="A616" s="143" t="s">
        <v>656</v>
      </c>
      <c r="B616" s="183"/>
      <c r="C616" s="168" t="e">
        <f t="shared" si="26"/>
        <v>#N/A</v>
      </c>
      <c r="D616" s="169">
        <f>VLOOKUP(A616,'10月5日排名(经验排名0.7+录取率排名0.2+录取人数)'!D:G,4,0)</f>
        <v>134.099018767853</v>
      </c>
      <c r="E616" s="178"/>
      <c r="G616" s="170">
        <v>0.646</v>
      </c>
      <c r="H616">
        <v>355</v>
      </c>
      <c r="J616" s="180"/>
      <c r="O616" s="4">
        <v>355</v>
      </c>
      <c r="P616" s="103">
        <f t="shared" si="27"/>
        <v>67.52015030908</v>
      </c>
      <c r="Q616" s="182">
        <f t="shared" si="25"/>
        <v>1070.30902352885</v>
      </c>
    </row>
    <row r="617" spans="1:17">
      <c r="A617" s="143" t="s">
        <v>657</v>
      </c>
      <c r="B617" s="183"/>
      <c r="C617" s="168" t="e">
        <f t="shared" si="26"/>
        <v>#N/A</v>
      </c>
      <c r="D617" s="169">
        <f>VLOOKUP(A617,'10月5日排名(经验排名0.7+录取率排名0.2+录取人数)'!D:G,4,0)</f>
        <v>133.846853319555</v>
      </c>
      <c r="E617" s="178"/>
      <c r="G617" s="170">
        <v>0.647</v>
      </c>
      <c r="H617">
        <v>354</v>
      </c>
      <c r="J617" s="180"/>
      <c r="O617" s="4">
        <v>354</v>
      </c>
      <c r="P617" s="103">
        <f t="shared" si="27"/>
        <v>67.1261199479118</v>
      </c>
      <c r="Q617" s="182">
        <f t="shared" si="25"/>
        <v>1066.3972412229</v>
      </c>
    </row>
    <row r="618" spans="1:17">
      <c r="A618" s="143" t="s">
        <v>658</v>
      </c>
      <c r="B618" s="183"/>
      <c r="C618" s="168" t="e">
        <f t="shared" si="26"/>
        <v>#N/A</v>
      </c>
      <c r="D618" s="169">
        <f>VLOOKUP(A618,'10月5日排名(经验排名0.7+录取率排名0.2+录取人数)'!D:G,4,0)</f>
        <v>133.595697188978</v>
      </c>
      <c r="E618" s="178"/>
      <c r="G618" s="170">
        <v>0.648</v>
      </c>
      <c r="H618">
        <v>353</v>
      </c>
      <c r="J618" s="180"/>
      <c r="O618" s="4">
        <v>353</v>
      </c>
      <c r="P618" s="103">
        <f t="shared" si="27"/>
        <v>66.7333728278049</v>
      </c>
      <c r="Q618" s="182">
        <f t="shared" si="25"/>
        <v>1062.49819844206</v>
      </c>
    </row>
    <row r="619" spans="1:17">
      <c r="A619" s="143" t="s">
        <v>659</v>
      </c>
      <c r="B619" s="183"/>
      <c r="C619" s="168" t="e">
        <f t="shared" si="26"/>
        <v>#N/A</v>
      </c>
      <c r="D619" s="169">
        <f>VLOOKUP(A619,'10月5日排名(经验排名0.7+录取率排名0.2+录取人数)'!D:G,4,0)</f>
        <v>133.345549206225</v>
      </c>
      <c r="E619" s="178"/>
      <c r="G619" s="170">
        <v>0.649</v>
      </c>
      <c r="H619">
        <v>352</v>
      </c>
      <c r="J619" s="180"/>
      <c r="O619" s="4">
        <v>352</v>
      </c>
      <c r="P619" s="103">
        <f t="shared" si="27"/>
        <v>66.3419072700229</v>
      </c>
      <c r="Q619" s="182">
        <f t="shared" si="25"/>
        <v>1058.61187852046</v>
      </c>
    </row>
    <row r="620" spans="1:17">
      <c r="A620" s="143" t="s">
        <v>660</v>
      </c>
      <c r="B620" s="183"/>
      <c r="C620" s="168" t="e">
        <f t="shared" si="26"/>
        <v>#N/A</v>
      </c>
      <c r="D620" s="169">
        <f>VLOOKUP(A620,'10月5日排名(经验排名0.7+录取率排名0.2+录取人数)'!D:G,4,0)</f>
        <v>133.096408207892</v>
      </c>
      <c r="E620" s="178"/>
      <c r="G620" s="170">
        <v>0.65</v>
      </c>
      <c r="H620">
        <v>351</v>
      </c>
      <c r="J620" s="180"/>
      <c r="O620" s="4">
        <v>351</v>
      </c>
      <c r="P620" s="103">
        <f t="shared" si="27"/>
        <v>65.9517216042195</v>
      </c>
      <c r="Q620" s="182">
        <f t="shared" si="25"/>
        <v>1054.73826487556</v>
      </c>
    </row>
    <row r="621" spans="1:17">
      <c r="A621" s="143" t="s">
        <v>661</v>
      </c>
      <c r="B621" s="183"/>
      <c r="C621" s="168" t="e">
        <f t="shared" si="26"/>
        <v>#N/A</v>
      </c>
      <c r="D621" s="169">
        <f>VLOOKUP(A621,'10月5日排名(经验排名0.7+录取率排名0.2+录取人数)'!D:G,4,0)</f>
        <v>132.848273037038</v>
      </c>
      <c r="E621" s="178"/>
      <c r="G621" s="170">
        <v>0.651</v>
      </c>
      <c r="H621">
        <v>350</v>
      </c>
      <c r="J621" s="180"/>
      <c r="O621" s="4">
        <v>350</v>
      </c>
      <c r="P621" s="103">
        <f t="shared" si="27"/>
        <v>65.5628141683969</v>
      </c>
      <c r="Q621" s="182">
        <f t="shared" si="25"/>
        <v>1050.87734100769</v>
      </c>
    </row>
    <row r="622" spans="1:17">
      <c r="A622" s="143" t="s">
        <v>662</v>
      </c>
      <c r="B622" s="183"/>
      <c r="C622" s="168" t="e">
        <f t="shared" si="26"/>
        <v>#N/A</v>
      </c>
      <c r="D622" s="169">
        <f>VLOOKUP(A622,'10月5日排名(经验排名0.7+录取率排名0.2+录取人数)'!D:G,4,0)</f>
        <v>132.601142543152</v>
      </c>
      <c r="E622" s="178"/>
      <c r="G622" s="170">
        <v>0.652</v>
      </c>
      <c r="H622">
        <v>349</v>
      </c>
      <c r="J622" s="180"/>
      <c r="O622" s="4">
        <v>349</v>
      </c>
      <c r="P622" s="103">
        <f t="shared" si="27"/>
        <v>65.1751833088646</v>
      </c>
      <c r="Q622" s="182">
        <f t="shared" si="25"/>
        <v>1047.02909049962</v>
      </c>
    </row>
    <row r="623" spans="1:17">
      <c r="A623" s="143" t="s">
        <v>663</v>
      </c>
      <c r="B623" s="183"/>
      <c r="C623" s="168" t="e">
        <f t="shared" si="26"/>
        <v>#N/A</v>
      </c>
      <c r="D623" s="169">
        <f>VLOOKUP(A623,'10月5日排名(经验排名0.7+录取率排名0.2+录取人数)'!D:G,4,0)</f>
        <v>132.355015582126</v>
      </c>
      <c r="E623" s="178"/>
      <c r="G623" s="170">
        <v>0.653</v>
      </c>
      <c r="H623">
        <v>348</v>
      </c>
      <c r="J623" s="180"/>
      <c r="O623" s="4">
        <v>348</v>
      </c>
      <c r="P623" s="103">
        <f t="shared" si="27"/>
        <v>64.7888273801969</v>
      </c>
      <c r="Q623" s="182">
        <f t="shared" si="25"/>
        <v>1043.19349701621</v>
      </c>
    </row>
    <row r="624" spans="1:17">
      <c r="A624" s="143" t="s">
        <v>664</v>
      </c>
      <c r="B624" s="183"/>
      <c r="C624" s="168" t="e">
        <f t="shared" si="26"/>
        <v>#N/A</v>
      </c>
      <c r="D624" s="169">
        <f>VLOOKUP(A624,'10月5日排名(经验排名0.7+录取率排名0.2+录取人数)'!D:G,4,0)</f>
        <v>132.109891016223</v>
      </c>
      <c r="E624" s="178"/>
      <c r="G624" s="170">
        <v>0.654</v>
      </c>
      <c r="H624">
        <v>347</v>
      </c>
      <c r="J624" s="180"/>
      <c r="O624" s="4">
        <v>347</v>
      </c>
      <c r="P624" s="103">
        <f t="shared" si="27"/>
        <v>64.4037447451934</v>
      </c>
      <c r="Q624" s="182">
        <f t="shared" si="25"/>
        <v>1039.37054430397</v>
      </c>
    </row>
    <row r="625" spans="1:17">
      <c r="A625" s="143" t="s">
        <v>665</v>
      </c>
      <c r="B625" s="183"/>
      <c r="C625" s="168" t="e">
        <f t="shared" si="26"/>
        <v>#N/A</v>
      </c>
      <c r="D625" s="169">
        <f>VLOOKUP(A625,'10月5日排名(经验排名0.7+录取率排名0.2+录取人数)'!D:G,4,0)</f>
        <v>131.86576771405</v>
      </c>
      <c r="E625" s="178"/>
      <c r="G625" s="170">
        <v>0.655</v>
      </c>
      <c r="H625">
        <v>346</v>
      </c>
      <c r="J625" s="180"/>
      <c r="O625" s="4">
        <v>346</v>
      </c>
      <c r="P625" s="103">
        <f t="shared" si="27"/>
        <v>64.0199337748369</v>
      </c>
      <c r="Q625" s="182">
        <f t="shared" si="25"/>
        <v>1035.56021619063</v>
      </c>
    </row>
    <row r="626" spans="1:17">
      <c r="A626" s="143" t="s">
        <v>666</v>
      </c>
      <c r="B626" s="183"/>
      <c r="C626" s="168" t="e">
        <f t="shared" si="26"/>
        <v>#N/A</v>
      </c>
      <c r="D626" s="169">
        <f>VLOOKUP(A626,'10月5日排名(经验排名0.7+录取率排名0.2+录取人数)'!D:G,4,0)</f>
        <v>131.622644550525</v>
      </c>
      <c r="E626" s="178"/>
      <c r="G626" s="170">
        <v>0.656</v>
      </c>
      <c r="H626">
        <v>345</v>
      </c>
      <c r="J626" s="180"/>
      <c r="O626" s="4">
        <v>345</v>
      </c>
      <c r="P626" s="103">
        <f t="shared" si="27"/>
        <v>63.6373928482539</v>
      </c>
      <c r="Q626" s="182">
        <f t="shared" si="25"/>
        <v>1031.76249658477</v>
      </c>
    </row>
    <row r="627" spans="1:17">
      <c r="A627" s="143" t="s">
        <v>667</v>
      </c>
      <c r="B627" s="183"/>
      <c r="C627" s="168" t="e">
        <f t="shared" si="26"/>
        <v>#N/A</v>
      </c>
      <c r="D627" s="169">
        <f>VLOOKUP(A627,'10月5日排名(经验排名0.7+录取率排名0.2+录取人数)'!D:G,4,0)</f>
        <v>131.380520406851</v>
      </c>
      <c r="E627" s="178"/>
      <c r="G627" s="170">
        <v>0.657</v>
      </c>
      <c r="H627">
        <v>344</v>
      </c>
      <c r="J627" s="180"/>
      <c r="O627" s="4">
        <v>344</v>
      </c>
      <c r="P627" s="103">
        <f t="shared" si="27"/>
        <v>63.2561203526742</v>
      </c>
      <c r="Q627" s="182">
        <f t="shared" ref="Q627:Q690" si="28">P627*($N$4-$N$970)/($P$4-$P$970)+$N$970-$P$970*($N$4-$N$970)/($P$4-$P$970)</f>
        <v>1027.97736947545</v>
      </c>
    </row>
    <row r="628" spans="1:17">
      <c r="A628" s="143" t="s">
        <v>668</v>
      </c>
      <c r="B628" s="183"/>
      <c r="C628" s="168" t="e">
        <f t="shared" si="26"/>
        <v>#N/A</v>
      </c>
      <c r="D628" s="169">
        <f>VLOOKUP(A628,'10月5日排名(经验排名0.7+录取率排名0.2+录取人数)'!D:G,4,0)</f>
        <v>131.139394170485</v>
      </c>
      <c r="E628" s="178"/>
      <c r="G628" s="170">
        <v>0.658</v>
      </c>
      <c r="H628">
        <v>343</v>
      </c>
      <c r="J628" s="180"/>
      <c r="O628" s="4">
        <v>343</v>
      </c>
      <c r="P628" s="103">
        <f t="shared" si="27"/>
        <v>62.8761146833914</v>
      </c>
      <c r="Q628" s="182">
        <f t="shared" si="28"/>
        <v>1024.20481893175</v>
      </c>
    </row>
    <row r="629" spans="1:17">
      <c r="A629" s="143" t="s">
        <v>669</v>
      </c>
      <c r="B629" s="183"/>
      <c r="C629" s="168" t="e">
        <f t="shared" si="26"/>
        <v>#N/A</v>
      </c>
      <c r="D629" s="169">
        <f>VLOOKUP(A629,'10月5日排名(经验排名0.7+录取率排名0.2+录取人数)'!D:G,4,0)</f>
        <v>130.899264735113</v>
      </c>
      <c r="E629" s="178"/>
      <c r="G629" s="170">
        <v>0.659</v>
      </c>
      <c r="H629">
        <v>342</v>
      </c>
      <c r="J629" s="180"/>
      <c r="O629" s="4">
        <v>342</v>
      </c>
      <c r="P629" s="103">
        <f t="shared" si="27"/>
        <v>62.4973742437228</v>
      </c>
      <c r="Q629" s="182">
        <f t="shared" si="28"/>
        <v>1020.44482910241</v>
      </c>
    </row>
    <row r="630" spans="1:17">
      <c r="A630" s="143" t="s">
        <v>670</v>
      </c>
      <c r="B630" s="183"/>
      <c r="C630" s="168" t="e">
        <f t="shared" si="26"/>
        <v>#N/A</v>
      </c>
      <c r="D630" s="169">
        <f>VLOOKUP(A630,'10月5日排名(经验排名0.7+录取率排名0.2+录取人数)'!D:G,4,0)</f>
        <v>130.660131000616</v>
      </c>
      <c r="E630" s="178"/>
      <c r="G630" s="170">
        <v>0.66</v>
      </c>
      <c r="H630">
        <v>341</v>
      </c>
      <c r="J630" s="180"/>
      <c r="O630" s="4">
        <v>341</v>
      </c>
      <c r="P630" s="103">
        <f t="shared" si="27"/>
        <v>62.1198974449709</v>
      </c>
      <c r="Q630" s="182">
        <f t="shared" si="28"/>
        <v>1016.69738421545</v>
      </c>
    </row>
    <row r="631" spans="1:17">
      <c r="A631" s="143" t="s">
        <v>671</v>
      </c>
      <c r="B631" s="183"/>
      <c r="C631" s="168" t="e">
        <f t="shared" si="26"/>
        <v>#N/A</v>
      </c>
      <c r="D631" s="169">
        <f>VLOOKUP(A631,'10月5日排名(经验排名0.7+录取率排名0.2+录取人数)'!D:G,4,0)</f>
        <v>130.421991873047</v>
      </c>
      <c r="E631" s="178"/>
      <c r="G631" s="170">
        <v>0.661</v>
      </c>
      <c r="H631">
        <v>340</v>
      </c>
      <c r="J631" s="180"/>
      <c r="O631" s="4">
        <v>340</v>
      </c>
      <c r="P631" s="103">
        <f t="shared" si="27"/>
        <v>61.743682706384</v>
      </c>
      <c r="Q631" s="182">
        <f t="shared" si="28"/>
        <v>1012.96246857779</v>
      </c>
    </row>
    <row r="632" spans="1:17">
      <c r="A632" s="143" t="s">
        <v>672</v>
      </c>
      <c r="B632" s="183"/>
      <c r="C632" s="168" t="e">
        <f t="shared" si="26"/>
        <v>#N/A</v>
      </c>
      <c r="D632" s="169">
        <f>VLOOKUP(A632,'10月5日排名(经验排名0.7+录取率排名0.2+录取人数)'!D:G,4,0)</f>
        <v>130.1848462646</v>
      </c>
      <c r="E632" s="178"/>
      <c r="G632" s="170">
        <v>0.662</v>
      </c>
      <c r="H632">
        <v>339</v>
      </c>
      <c r="J632" s="180"/>
      <c r="O632" s="4">
        <v>339</v>
      </c>
      <c r="P632" s="103">
        <f t="shared" si="27"/>
        <v>61.3687284551179</v>
      </c>
      <c r="Q632" s="182">
        <f t="shared" si="28"/>
        <v>1009.24006657482</v>
      </c>
    </row>
    <row r="633" spans="1:17">
      <c r="A633" s="143" t="s">
        <v>673</v>
      </c>
      <c r="B633" s="183"/>
      <c r="C633" s="168" t="e">
        <f t="shared" si="26"/>
        <v>#N/A</v>
      </c>
      <c r="D633" s="169">
        <f>VLOOKUP(A633,'10月5日排名(经验排名0.7+录取率排名0.2+录取人数)'!D:G,4,0)</f>
        <v>129.948693093584</v>
      </c>
      <c r="E633" s="178"/>
      <c r="G633" s="170">
        <v>0.663</v>
      </c>
      <c r="H633">
        <v>338</v>
      </c>
      <c r="J633" s="180"/>
      <c r="O633" s="4">
        <v>338</v>
      </c>
      <c r="P633" s="103">
        <f t="shared" si="27"/>
        <v>60.9950331261974</v>
      </c>
      <c r="Q633" s="182">
        <f t="shared" si="28"/>
        <v>1005.53016267007</v>
      </c>
    </row>
    <row r="634" spans="1:17">
      <c r="A634" s="143" t="s">
        <v>674</v>
      </c>
      <c r="B634" s="183"/>
      <c r="C634" s="168" t="e">
        <f t="shared" si="26"/>
        <v>#N/A</v>
      </c>
      <c r="D634" s="169">
        <f>VLOOKUP(A634,'10月5日排名(经验排名0.7+录取率排名0.2+录取人数)'!D:G,4,0)</f>
        <v>129.713531284393</v>
      </c>
      <c r="E634" s="178"/>
      <c r="G634" s="170">
        <v>0.664</v>
      </c>
      <c r="H634">
        <v>337</v>
      </c>
      <c r="J634" s="180"/>
      <c r="O634" s="4">
        <v>337</v>
      </c>
      <c r="P634" s="103">
        <f t="shared" si="27"/>
        <v>60.6225951624787</v>
      </c>
      <c r="Q634" s="182">
        <f t="shared" si="28"/>
        <v>1001.83274140482</v>
      </c>
    </row>
    <row r="635" spans="1:17">
      <c r="A635" s="143" t="s">
        <v>675</v>
      </c>
      <c r="B635" s="183"/>
      <c r="C635" s="168" t="e">
        <f t="shared" si="26"/>
        <v>#N/A</v>
      </c>
      <c r="D635" s="169">
        <f>VLOOKUP(A635,'10月5日排名(经验排名0.7+录取率排名0.2+录取人数)'!D:G,4,0)</f>
        <v>129.479359767482</v>
      </c>
      <c r="E635" s="178"/>
      <c r="G635" s="170">
        <v>0.665</v>
      </c>
      <c r="H635">
        <v>336</v>
      </c>
      <c r="J635" s="180"/>
      <c r="O635" s="4">
        <v>336</v>
      </c>
      <c r="P635" s="103">
        <f t="shared" si="27"/>
        <v>60.2514130146108</v>
      </c>
      <c r="Q635" s="182">
        <f t="shared" si="28"/>
        <v>998.147787397697</v>
      </c>
    </row>
    <row r="636" spans="1:17">
      <c r="A636" s="143" t="s">
        <v>676</v>
      </c>
      <c r="B636" s="183"/>
      <c r="C636" s="168" t="e">
        <f t="shared" si="26"/>
        <v>#N/A</v>
      </c>
      <c r="D636" s="169">
        <f>VLOOKUP(A636,'10月5日排名(经验排名0.7+录取率排名0.2+录取人数)'!D:G,4,0)</f>
        <v>129.246177479337</v>
      </c>
      <c r="E636" s="178"/>
      <c r="G636" s="170">
        <v>0.666</v>
      </c>
      <c r="H636">
        <v>335</v>
      </c>
      <c r="J636" s="180"/>
      <c r="O636" s="4">
        <v>335</v>
      </c>
      <c r="P636" s="103">
        <f t="shared" si="27"/>
        <v>59.8814851409987</v>
      </c>
      <c r="Q636" s="182">
        <f t="shared" si="28"/>
        <v>994.475285344345</v>
      </c>
    </row>
    <row r="637" spans="1:17">
      <c r="A637" s="143" t="s">
        <v>677</v>
      </c>
      <c r="B637" s="183"/>
      <c r="C637" s="168" t="e">
        <f t="shared" si="26"/>
        <v>#N/A</v>
      </c>
      <c r="D637" s="169">
        <f>VLOOKUP(A637,'10月5日排名(经验排名0.7+录取率排名0.2+录取人数)'!D:G,4,0)</f>
        <v>129.01398336245</v>
      </c>
      <c r="E637" s="178"/>
      <c r="G637" s="170">
        <v>0.667</v>
      </c>
      <c r="H637">
        <v>334</v>
      </c>
      <c r="J637" s="180"/>
      <c r="O637" s="4">
        <v>334</v>
      </c>
      <c r="P637" s="103">
        <f t="shared" si="27"/>
        <v>59.5128100077666</v>
      </c>
      <c r="Q637" s="182">
        <f t="shared" si="28"/>
        <v>990.81522001703</v>
      </c>
    </row>
    <row r="638" spans="1:17">
      <c r="A638" s="143" t="s">
        <v>678</v>
      </c>
      <c r="B638" s="183"/>
      <c r="C638" s="168" t="e">
        <f t="shared" si="26"/>
        <v>#N/A</v>
      </c>
      <c r="D638" s="169">
        <f>VLOOKUP(A638,'10月5日排名(经验排名0.7+录取率排名0.2+录取人数)'!D:G,4,0)</f>
        <v>128.782776365293</v>
      </c>
      <c r="E638" s="178"/>
      <c r="G638" s="170">
        <v>0.668</v>
      </c>
      <c r="H638">
        <v>333</v>
      </c>
      <c r="J638" s="180"/>
      <c r="O638" s="4">
        <v>333</v>
      </c>
      <c r="P638" s="103">
        <f t="shared" si="27"/>
        <v>59.1453860887196</v>
      </c>
      <c r="Q638" s="182">
        <f t="shared" si="28"/>
        <v>987.167576264276</v>
      </c>
    </row>
    <row r="639" spans="1:17">
      <c r="A639" s="143" t="s">
        <v>679</v>
      </c>
      <c r="B639" s="183"/>
      <c r="C639" s="168" t="e">
        <f t="shared" si="26"/>
        <v>#N/A</v>
      </c>
      <c r="D639" s="169">
        <f>VLOOKUP(A639,'10月5日排名(经验排名0.7+录取率排名0.2+录取人数)'!D:G,4,0)</f>
        <v>128.552555442287</v>
      </c>
      <c r="E639" s="178"/>
      <c r="G639" s="170">
        <v>0.669</v>
      </c>
      <c r="H639">
        <v>332</v>
      </c>
      <c r="J639" s="180"/>
      <c r="O639" s="4">
        <v>332</v>
      </c>
      <c r="P639" s="103">
        <f t="shared" si="27"/>
        <v>58.7792118653086</v>
      </c>
      <c r="Q639" s="182">
        <f t="shared" si="28"/>
        <v>983.532339010508</v>
      </c>
    </row>
    <row r="640" spans="1:17">
      <c r="A640" s="143" t="s">
        <v>680</v>
      </c>
      <c r="B640" s="183"/>
      <c r="C640" s="168" t="e">
        <f t="shared" si="26"/>
        <v>#N/A</v>
      </c>
      <c r="D640" s="169">
        <f>VLOOKUP(A640,'10月5日排名(经验排名0.7+录取率排名0.2+录取人数)'!D:G,4,0)</f>
        <v>128.323319553783</v>
      </c>
      <c r="E640" s="178"/>
      <c r="G640" s="170">
        <v>0.67</v>
      </c>
      <c r="H640">
        <v>331</v>
      </c>
      <c r="J640" s="180"/>
      <c r="O640" s="4">
        <v>331</v>
      </c>
      <c r="P640" s="103">
        <f t="shared" si="27"/>
        <v>58.4142858265931</v>
      </c>
      <c r="Q640" s="182">
        <f t="shared" si="28"/>
        <v>979.90949325569</v>
      </c>
    </row>
    <row r="641" spans="1:17">
      <c r="A641" s="143" t="s">
        <v>681</v>
      </c>
      <c r="B641" s="183"/>
      <c r="C641" s="168" t="e">
        <f t="shared" si="26"/>
        <v>#N/A</v>
      </c>
      <c r="D641" s="169">
        <f>VLOOKUP(A641,'10月5日排名(经验排名0.7+录取率排名0.2+录取人数)'!D:G,4,0)</f>
        <v>128.095067666028</v>
      </c>
      <c r="E641" s="178"/>
      <c r="G641" s="170">
        <v>0.671</v>
      </c>
      <c r="H641">
        <v>330</v>
      </c>
      <c r="J641" s="180"/>
      <c r="O641" s="4">
        <v>330</v>
      </c>
      <c r="P641" s="103">
        <f t="shared" si="27"/>
        <v>58.050606469205</v>
      </c>
      <c r="Q641" s="182">
        <f t="shared" si="28"/>
        <v>976.29902407496</v>
      </c>
    </row>
    <row r="642" spans="1:17">
      <c r="A642" s="143" t="s">
        <v>682</v>
      </c>
      <c r="B642" s="183"/>
      <c r="C642" s="168" t="e">
        <f t="shared" si="26"/>
        <v>#N/A</v>
      </c>
      <c r="D642" s="169">
        <f>VLOOKUP(A642,'10月5日排名(经验排名0.7+录取率排名0.2+录取人数)'!D:G,4,0)</f>
        <v>127.867798751147</v>
      </c>
      <c r="E642" s="178"/>
      <c r="G642" s="170">
        <v>0.672</v>
      </c>
      <c r="H642">
        <v>329</v>
      </c>
      <c r="J642" s="180"/>
      <c r="O642" s="4">
        <v>329</v>
      </c>
      <c r="P642" s="103">
        <f t="shared" si="27"/>
        <v>57.6881722973136</v>
      </c>
      <c r="Q642" s="182">
        <f t="shared" si="28"/>
        <v>972.700916618282</v>
      </c>
    </row>
    <row r="643" spans="1:17">
      <c r="A643" s="143" t="s">
        <v>683</v>
      </c>
      <c r="B643" s="183"/>
      <c r="C643" s="168" t="e">
        <f t="shared" si="26"/>
        <v>#N/A</v>
      </c>
      <c r="D643" s="169">
        <f>VLOOKUP(A643,'10月5日排名(经验排名0.7+录取率排名0.2+录取人数)'!D:G,4,0)</f>
        <v>127.641511787109</v>
      </c>
      <c r="E643" s="178"/>
      <c r="G643" s="170">
        <v>0.673</v>
      </c>
      <c r="H643">
        <v>328</v>
      </c>
      <c r="J643" s="180"/>
      <c r="O643" s="4">
        <v>328</v>
      </c>
      <c r="P643" s="103">
        <f t="shared" si="27"/>
        <v>57.3269818225892</v>
      </c>
      <c r="Q643" s="182">
        <f t="shared" si="28"/>
        <v>969.115156110093</v>
      </c>
    </row>
    <row r="644" spans="1:17">
      <c r="A644" s="143" t="s">
        <v>684</v>
      </c>
      <c r="B644" s="183"/>
      <c r="C644" s="168" t="e">
        <f t="shared" si="26"/>
        <v>#N/A</v>
      </c>
      <c r="D644" s="169">
        <f>VLOOKUP(A644,'10月5日排名(经验排名0.7+录取率排名0.2+录取人数)'!D:G,4,0)</f>
        <v>127.416205757711</v>
      </c>
      <c r="E644" s="178"/>
      <c r="G644" s="170">
        <v>0.674</v>
      </c>
      <c r="H644">
        <v>327</v>
      </c>
      <c r="J644" s="180"/>
      <c r="O644" s="4">
        <v>327</v>
      </c>
      <c r="P644" s="103">
        <f t="shared" si="27"/>
        <v>56.9670335641681</v>
      </c>
      <c r="Q644" s="182">
        <f t="shared" si="28"/>
        <v>965.541727848944</v>
      </c>
    </row>
    <row r="645" spans="1:17">
      <c r="A645" s="143" t="s">
        <v>685</v>
      </c>
      <c r="B645" s="183"/>
      <c r="C645" s="168" t="e">
        <f t="shared" ref="C645:C708" si="29">VLOOKUP(B645,$G$4:$H$970,2,0)</f>
        <v>#N/A</v>
      </c>
      <c r="D645" s="169">
        <f>VLOOKUP(A645,'10月5日排名(经验排名0.7+录取率排名0.2+录取人数)'!D:G,4,0)</f>
        <v>127.191879652544</v>
      </c>
      <c r="E645" s="178"/>
      <c r="G645" s="170">
        <v>0.675</v>
      </c>
      <c r="H645">
        <v>326</v>
      </c>
      <c r="J645" s="180"/>
      <c r="O645" s="4">
        <v>326</v>
      </c>
      <c r="P645" s="103">
        <f t="shared" ref="P645:P708" si="30">-(($U$2^2-O645^2)^(1/2))+$U$2</f>
        <v>56.6083260486176</v>
      </c>
      <c r="Q645" s="182">
        <f t="shared" si="28"/>
        <v>961.980617207162</v>
      </c>
    </row>
    <row r="646" ht="16.5" spans="1:17">
      <c r="A646" s="143" t="s">
        <v>686</v>
      </c>
      <c r="B646" s="183"/>
      <c r="C646" s="168" t="e">
        <f t="shared" si="29"/>
        <v>#N/A</v>
      </c>
      <c r="D646" s="169">
        <f>VLOOKUP(A646,'10月5日排名(经验排名0.7+录取率排名0.2+录取人数)'!D:G,4,0)</f>
        <v>126.968532466973</v>
      </c>
      <c r="E646" s="178"/>
      <c r="G646" s="170">
        <v>0.676</v>
      </c>
      <c r="H646">
        <v>325</v>
      </c>
      <c r="J646" s="180"/>
      <c r="O646" s="4">
        <v>325</v>
      </c>
      <c r="P646" s="103">
        <f t="shared" si="30"/>
        <v>56.2508578099016</v>
      </c>
      <c r="Q646" s="182">
        <f t="shared" si="28"/>
        <v>958.4318096305</v>
      </c>
    </row>
    <row r="647" spans="1:17">
      <c r="A647" s="143" t="s">
        <v>687</v>
      </c>
      <c r="B647" s="183"/>
      <c r="C647" s="168" t="e">
        <f t="shared" si="29"/>
        <v>#N/A</v>
      </c>
      <c r="D647" s="169">
        <f>VLOOKUP(A647,'10月5日排名(经验排名0.7+录取率排名0.2+录取人数)'!D:G,4,0)</f>
        <v>126.746163202111</v>
      </c>
      <c r="E647" s="178"/>
      <c r="G647" s="170">
        <v>0.677</v>
      </c>
      <c r="H647">
        <v>324</v>
      </c>
      <c r="J647" s="180"/>
      <c r="O647" s="4">
        <v>324</v>
      </c>
      <c r="P647" s="103">
        <f t="shared" si="30"/>
        <v>55.8946273893453</v>
      </c>
      <c r="Q647" s="182">
        <f t="shared" si="28"/>
        <v>954.895290637796</v>
      </c>
    </row>
    <row r="648" spans="1:17">
      <c r="A648" s="143" t="s">
        <v>688</v>
      </c>
      <c r="B648" s="183"/>
      <c r="C648" s="168" t="e">
        <f t="shared" si="29"/>
        <v>#N/A</v>
      </c>
      <c r="D648" s="169">
        <f>VLOOKUP(A648,'10月5日排名(经验排名0.7+录取率排名0.2+录取人数)'!D:G,4,0)</f>
        <v>126.524770864794</v>
      </c>
      <c r="E648" s="178"/>
      <c r="G648" s="170">
        <v>0.678</v>
      </c>
      <c r="H648">
        <v>323</v>
      </c>
      <c r="J648" s="180"/>
      <c r="O648" s="4">
        <v>323</v>
      </c>
      <c r="P648" s="103">
        <f t="shared" si="30"/>
        <v>55.5396333356014</v>
      </c>
      <c r="Q648" s="182">
        <f t="shared" si="28"/>
        <v>951.371045820631</v>
      </c>
    </row>
    <row r="649" spans="1:17">
      <c r="A649" s="143" t="s">
        <v>689</v>
      </c>
      <c r="B649" s="183"/>
      <c r="C649" s="168" t="e">
        <f t="shared" si="29"/>
        <v>#N/A</v>
      </c>
      <c r="D649" s="169">
        <f>VLOOKUP(A649,'10月5日排名(经验排名0.7+录取率排名0.2+录取人数)'!D:G,4,0)</f>
        <v>126.304354467558</v>
      </c>
      <c r="E649" s="178"/>
      <c r="G649" s="170">
        <v>0.679</v>
      </c>
      <c r="H649">
        <v>322</v>
      </c>
      <c r="J649" s="180"/>
      <c r="O649" s="4">
        <v>322</v>
      </c>
      <c r="P649" s="103">
        <f t="shared" si="30"/>
        <v>55.1858742046162</v>
      </c>
      <c r="Q649" s="182">
        <f t="shared" si="28"/>
        <v>947.859060842993</v>
      </c>
    </row>
    <row r="650" spans="1:17">
      <c r="A650" s="143" t="s">
        <v>690</v>
      </c>
      <c r="B650" s="183"/>
      <c r="C650" s="168" t="e">
        <f t="shared" si="29"/>
        <v>#N/A</v>
      </c>
      <c r="D650" s="169">
        <f>VLOOKUP(A650,'10月5日排名(经验排名0.7+录取率排名0.2+录取人数)'!D:G,4,0)</f>
        <v>126.084913028611</v>
      </c>
      <c r="E650" s="178"/>
      <c r="G650" s="170">
        <v>0.68</v>
      </c>
      <c r="H650">
        <v>321</v>
      </c>
      <c r="J650" s="180"/>
      <c r="O650" s="4">
        <v>321</v>
      </c>
      <c r="P650" s="103">
        <f t="shared" si="30"/>
        <v>54.8333485595957</v>
      </c>
      <c r="Q650" s="182">
        <f t="shared" si="28"/>
        <v>944.359321440942</v>
      </c>
    </row>
    <row r="651" spans="1:17">
      <c r="A651" s="143" t="s">
        <v>691</v>
      </c>
      <c r="B651" s="183"/>
      <c r="C651" s="168" t="e">
        <f t="shared" si="29"/>
        <v>#N/A</v>
      </c>
      <c r="D651" s="169">
        <f>VLOOKUP(A651,'10月5日排名(经验排名0.7+录取率排名0.2+录取人数)'!D:G,4,0)</f>
        <v>125.866445571815</v>
      </c>
      <c r="E651" s="178"/>
      <c r="G651" s="170">
        <v>0.681</v>
      </c>
      <c r="H651">
        <v>320</v>
      </c>
      <c r="J651" s="180"/>
      <c r="O651" s="4">
        <v>320</v>
      </c>
      <c r="P651" s="103">
        <f t="shared" si="30"/>
        <v>54.4820549709721</v>
      </c>
      <c r="Q651" s="182">
        <f t="shared" si="28"/>
        <v>940.871813422277</v>
      </c>
    </row>
    <row r="652" spans="1:17">
      <c r="A652" s="143" t="s">
        <v>692</v>
      </c>
      <c r="B652" s="183"/>
      <c r="C652" s="168" t="e">
        <f t="shared" si="29"/>
        <v>#N/A</v>
      </c>
      <c r="D652" s="169">
        <f>VLOOKUP(A652,'10月5日排名(经验排名0.7+录取率排名0.2+录取人数)'!D:G,4,0)</f>
        <v>125.648951126654</v>
      </c>
      <c r="E652" s="178"/>
      <c r="G652" s="170">
        <v>0.682</v>
      </c>
      <c r="H652">
        <v>319</v>
      </c>
      <c r="J652" s="180"/>
      <c r="O652" s="4">
        <v>319</v>
      </c>
      <c r="P652" s="103">
        <f t="shared" si="30"/>
        <v>54.1319920163704</v>
      </c>
      <c r="Q652" s="182">
        <f t="shared" si="28"/>
        <v>937.396522666206</v>
      </c>
    </row>
    <row r="653" spans="1:17">
      <c r="A653" s="143" t="s">
        <v>693</v>
      </c>
      <c r="B653" s="183"/>
      <c r="C653" s="168" t="e">
        <f t="shared" si="29"/>
        <v>#N/A</v>
      </c>
      <c r="D653" s="169">
        <f>VLOOKUP(A653,'10月5日排名(经验排名0.7+录取率排名0.2+录取人数)'!D:G,4,0)</f>
        <v>125.43242872822</v>
      </c>
      <c r="E653" s="178"/>
      <c r="G653" s="170">
        <v>0.683</v>
      </c>
      <c r="H653">
        <v>318</v>
      </c>
      <c r="J653" s="180"/>
      <c r="O653" s="4">
        <v>318</v>
      </c>
      <c r="P653" s="103">
        <f t="shared" si="30"/>
        <v>53.7831582805758</v>
      </c>
      <c r="Q653" s="182">
        <f t="shared" si="28"/>
        <v>933.933435123017</v>
      </c>
    </row>
    <row r="654" spans="1:17">
      <c r="A654" s="143" t="s">
        <v>694</v>
      </c>
      <c r="B654" s="183"/>
      <c r="C654" s="168" t="e">
        <f t="shared" si="29"/>
        <v>#N/A</v>
      </c>
      <c r="D654" s="169">
        <f>VLOOKUP(A654,'10月5日排名(经验排名0.7+录取率排名0.2+录取人数)'!D:G,4,0)</f>
        <v>125.21687741718</v>
      </c>
      <c r="E654" s="178"/>
      <c r="G654" s="170">
        <v>0.684</v>
      </c>
      <c r="H654">
        <v>317</v>
      </c>
      <c r="J654" s="180"/>
      <c r="O654" s="4">
        <v>317</v>
      </c>
      <c r="P654" s="103">
        <f t="shared" si="30"/>
        <v>53.4355523555002</v>
      </c>
      <c r="Q654" s="182">
        <f t="shared" si="28"/>
        <v>930.482536813753</v>
      </c>
    </row>
    <row r="655" spans="1:17">
      <c r="A655" s="143" t="s">
        <v>695</v>
      </c>
      <c r="B655" s="183"/>
      <c r="C655" s="168" t="e">
        <f t="shared" si="29"/>
        <v>#N/A</v>
      </c>
      <c r="D655" s="169">
        <f>VLOOKUP(A655,'10月5日排名(经验排名0.7+录取率排名0.2+录取人数)'!D:G,4,0)</f>
        <v>125.00229623976</v>
      </c>
      <c r="E655" s="178"/>
      <c r="G655" s="170">
        <v>0.685</v>
      </c>
      <c r="H655">
        <v>316</v>
      </c>
      <c r="J655" s="180"/>
      <c r="O655" s="4">
        <v>316</v>
      </c>
      <c r="P655" s="103">
        <f t="shared" si="30"/>
        <v>53.0891728401507</v>
      </c>
      <c r="Q655" s="182">
        <f t="shared" si="28"/>
        <v>927.043813829893</v>
      </c>
    </row>
    <row r="656" spans="1:17">
      <c r="A656" s="143" t="s">
        <v>696</v>
      </c>
      <c r="B656" s="183"/>
      <c r="C656" s="168" t="e">
        <f t="shared" si="29"/>
        <v>#N/A</v>
      </c>
      <c r="D656" s="169">
        <f>VLOOKUP(A656,'10月5日排名(经验排名0.7+录取率排名0.2+录取人数)'!D:G,4,0)</f>
        <v>124.788684247716</v>
      </c>
      <c r="E656" s="178"/>
      <c r="G656" s="170">
        <v>0.686</v>
      </c>
      <c r="H656">
        <v>315</v>
      </c>
      <c r="J656" s="180"/>
      <c r="O656" s="4">
        <v>315</v>
      </c>
      <c r="P656" s="103">
        <f t="shared" si="30"/>
        <v>52.7440183405962</v>
      </c>
      <c r="Q656" s="182">
        <f t="shared" si="28"/>
        <v>923.617252333024</v>
      </c>
    </row>
    <row r="657" spans="1:17">
      <c r="A657" s="143" t="s">
        <v>697</v>
      </c>
      <c r="B657" s="183"/>
      <c r="C657" s="168" t="e">
        <f t="shared" si="29"/>
        <v>#N/A</v>
      </c>
      <c r="D657" s="169">
        <f>VLOOKUP(A657,'10月5日排名(经验排名0.7+录取率排名0.2+录取人数)'!D:G,4,0)</f>
        <v>124.576040498317</v>
      </c>
      <c r="E657" s="178"/>
      <c r="G657" s="170">
        <v>0.687</v>
      </c>
      <c r="H657">
        <v>314</v>
      </c>
      <c r="J657" s="180"/>
      <c r="O657" s="4">
        <v>314</v>
      </c>
      <c r="P657" s="103">
        <f t="shared" si="30"/>
        <v>52.4000874699364</v>
      </c>
      <c r="Q657" s="182">
        <f t="shared" si="28"/>
        <v>920.202838554532</v>
      </c>
    </row>
    <row r="658" ht="16.5" spans="1:17">
      <c r="A658" s="143" t="s">
        <v>698</v>
      </c>
      <c r="B658" s="183"/>
      <c r="C658" s="168" t="e">
        <f t="shared" si="29"/>
        <v>#N/A</v>
      </c>
      <c r="D658" s="169">
        <f>VLOOKUP(A658,'10月5日排名(经验排名0.7+录取率排名0.2+录取人数)'!D:G,4,0)</f>
        <v>124.364364054318</v>
      </c>
      <c r="E658" s="178"/>
      <c r="G658" s="170">
        <v>0.688</v>
      </c>
      <c r="H658">
        <v>313</v>
      </c>
      <c r="J658" s="180"/>
      <c r="O658" s="4">
        <v>313</v>
      </c>
      <c r="P658" s="103">
        <f t="shared" si="30"/>
        <v>52.057378848269</v>
      </c>
      <c r="Q658" s="182">
        <f t="shared" si="28"/>
        <v>916.800558795276</v>
      </c>
    </row>
    <row r="659" spans="1:17">
      <c r="A659" s="143" t="s">
        <v>699</v>
      </c>
      <c r="B659" s="183"/>
      <c r="C659" s="168" t="e">
        <f t="shared" si="29"/>
        <v>#N/A</v>
      </c>
      <c r="D659" s="169">
        <f>VLOOKUP(A659,'10月5日排名(经验排名0.7+录取率排名0.2+录取人数)'!D:G,4,0)</f>
        <v>124.153653983937</v>
      </c>
      <c r="E659" s="178"/>
      <c r="G659" s="170">
        <v>0.689</v>
      </c>
      <c r="H659">
        <v>312</v>
      </c>
      <c r="J659" s="180"/>
      <c r="O659" s="4">
        <v>312</v>
      </c>
      <c r="P659" s="103">
        <f t="shared" si="30"/>
        <v>51.7158911026588</v>
      </c>
      <c r="Q659" s="182">
        <f t="shared" si="28"/>
        <v>913.410399425282</v>
      </c>
    </row>
    <row r="660" spans="1:17">
      <c r="A660" s="143" t="s">
        <v>700</v>
      </c>
      <c r="B660" s="183"/>
      <c r="C660" s="168" t="e">
        <f t="shared" si="29"/>
        <v>#N/A</v>
      </c>
      <c r="D660" s="169">
        <f>VLOOKUP(A660,'10月5日排名(经验排名0.7+录取率排名0.2+录取人数)'!D:G,4,0)</f>
        <v>123.943909360835</v>
      </c>
      <c r="E660" s="178"/>
      <c r="G660" s="170">
        <v>0.69</v>
      </c>
      <c r="H660">
        <v>311</v>
      </c>
      <c r="J660" s="180"/>
      <c r="O660" s="4">
        <v>311</v>
      </c>
      <c r="P660" s="103">
        <f t="shared" si="30"/>
        <v>51.375622867106</v>
      </c>
      <c r="Q660" s="182">
        <f t="shared" si="28"/>
        <v>910.032346883427</v>
      </c>
    </row>
    <row r="661" spans="1:17">
      <c r="A661" s="143" t="s">
        <v>701</v>
      </c>
      <c r="B661" s="183"/>
      <c r="C661" s="168" t="e">
        <f t="shared" si="29"/>
        <v>#N/A</v>
      </c>
      <c r="D661" s="169">
        <f>VLOOKUP(A661,'10月5日排名(经验排名0.7+录取率排名0.2+录取人数)'!D:G,4,0)</f>
        <v>123.735129264095</v>
      </c>
      <c r="E661" s="178"/>
      <c r="G661" s="170">
        <v>0.691</v>
      </c>
      <c r="H661">
        <v>310</v>
      </c>
      <c r="J661" s="180"/>
      <c r="O661" s="4">
        <v>310</v>
      </c>
      <c r="P661" s="103">
        <f t="shared" si="30"/>
        <v>51.0365727825155</v>
      </c>
      <c r="Q661" s="182">
        <f t="shared" si="28"/>
        <v>906.666387677136</v>
      </c>
    </row>
    <row r="662" spans="1:17">
      <c r="A662" s="143" t="s">
        <v>702</v>
      </c>
      <c r="B662" s="183"/>
      <c r="C662" s="168" t="e">
        <f t="shared" si="29"/>
        <v>#N/A</v>
      </c>
      <c r="D662" s="169">
        <f>VLOOKUP(A662,'10月5日排名(经验排名0.7+录取率排名0.2+录取人数)'!D:G,4,0)</f>
        <v>123.527312778194</v>
      </c>
      <c r="E662" s="178"/>
      <c r="G662" s="170">
        <v>0.692</v>
      </c>
      <c r="H662">
        <v>309</v>
      </c>
      <c r="J662" s="180"/>
      <c r="O662" s="4">
        <v>309</v>
      </c>
      <c r="P662" s="103">
        <f t="shared" si="30"/>
        <v>50.6987394966653</v>
      </c>
      <c r="Q662" s="182">
        <f t="shared" si="28"/>
        <v>903.31250838207</v>
      </c>
    </row>
    <row r="663" spans="1:17">
      <c r="A663" s="143" t="s">
        <v>703</v>
      </c>
      <c r="B663" s="183"/>
      <c r="C663" s="168" t="e">
        <f t="shared" si="29"/>
        <v>#N/A</v>
      </c>
      <c r="D663" s="169">
        <f>VLOOKUP(A663,'10月5日排名(经验排名0.7+录取率排名0.2+录取人数)'!D:G,4,0)</f>
        <v>123.320458992988</v>
      </c>
      <c r="E663" s="178"/>
      <c r="G663" s="170">
        <v>0.693</v>
      </c>
      <c r="H663">
        <v>308</v>
      </c>
      <c r="J663" s="180"/>
      <c r="O663" s="4">
        <v>308</v>
      </c>
      <c r="P663" s="103">
        <f t="shared" si="30"/>
        <v>50.3621216641765</v>
      </c>
      <c r="Q663" s="182">
        <f t="shared" si="28"/>
        <v>899.970695641821</v>
      </c>
    </row>
    <row r="664" spans="1:17">
      <c r="A664" s="143" t="s">
        <v>704</v>
      </c>
      <c r="B664" s="183"/>
      <c r="C664" s="168" t="e">
        <f t="shared" si="29"/>
        <v>#N/A</v>
      </c>
      <c r="D664" s="169">
        <f>VLOOKUP(A664,'10月5日排名(经验排名0.7+录取率排名0.2+录取人数)'!D:G,4,0)</f>
        <v>123.114567003685</v>
      </c>
      <c r="E664" s="178"/>
      <c r="G664" s="170">
        <v>0.694</v>
      </c>
      <c r="H664">
        <v>307</v>
      </c>
      <c r="J664" s="180"/>
      <c r="O664" s="4">
        <v>307</v>
      </c>
      <c r="P664" s="103">
        <f t="shared" si="30"/>
        <v>50.0267179464823</v>
      </c>
      <c r="Q664" s="182">
        <f t="shared" si="28"/>
        <v>896.640936167612</v>
      </c>
    </row>
    <row r="665" spans="1:17">
      <c r="A665" s="143" t="s">
        <v>705</v>
      </c>
      <c r="B665" s="183"/>
      <c r="C665" s="168" t="e">
        <f t="shared" si="29"/>
        <v>#N/A</v>
      </c>
      <c r="D665" s="169">
        <f>VLOOKUP(A665,'10月5日排名(经验排名0.7+录取率排名0.2+录取人数)'!D:G,4,0)</f>
        <v>122.909635910826</v>
      </c>
      <c r="E665" s="178"/>
      <c r="G665" s="170">
        <v>0.695</v>
      </c>
      <c r="H665">
        <v>306</v>
      </c>
      <c r="J665" s="180"/>
      <c r="O665" s="4">
        <v>306</v>
      </c>
      <c r="P665" s="103">
        <f t="shared" si="30"/>
        <v>49.6925270117985</v>
      </c>
      <c r="Q665" s="182">
        <f t="shared" si="28"/>
        <v>893.323216737999</v>
      </c>
    </row>
    <row r="666" spans="1:17">
      <c r="A666" s="143" t="s">
        <v>706</v>
      </c>
      <c r="B666" s="183"/>
      <c r="C666" s="168" t="e">
        <f t="shared" si="29"/>
        <v>#N/A</v>
      </c>
      <c r="D666" s="169">
        <f>VLOOKUP(A666,'10月5日排名(经验排名0.7+录取率排名0.2+录取人数)'!D:G,4,0)</f>
        <v>122.705664820264</v>
      </c>
      <c r="E666" s="178"/>
      <c r="G666" s="170">
        <v>0.696</v>
      </c>
      <c r="H666">
        <v>305</v>
      </c>
      <c r="J666" s="180"/>
      <c r="O666" s="4">
        <v>305</v>
      </c>
      <c r="P666" s="103">
        <f t="shared" si="30"/>
        <v>49.3595475350926</v>
      </c>
      <c r="Q666" s="182">
        <f t="shared" si="28"/>
        <v>890.017524198569</v>
      </c>
    </row>
    <row r="667" spans="1:17">
      <c r="A667" s="143" t="s">
        <v>707</v>
      </c>
      <c r="B667" s="183"/>
      <c r="C667" s="168" t="e">
        <f t="shared" si="29"/>
        <v>#N/A</v>
      </c>
      <c r="D667" s="169">
        <f>VLOOKUP(A667,'10月5日排名(经验排名0.7+录取率排名0.2+录取人数)'!D:G,4,0)</f>
        <v>122.502652843141</v>
      </c>
      <c r="E667" s="178"/>
      <c r="G667" s="170">
        <v>0.697</v>
      </c>
      <c r="H667">
        <v>304</v>
      </c>
      <c r="J667" s="180"/>
      <c r="O667" s="4">
        <v>304</v>
      </c>
      <c r="P667" s="103">
        <f t="shared" si="30"/>
        <v>49.0277781980546</v>
      </c>
      <c r="Q667" s="182">
        <f t="shared" si="28"/>
        <v>886.723845461646</v>
      </c>
    </row>
    <row r="668" spans="1:17">
      <c r="A668" s="143" t="s">
        <v>708</v>
      </c>
      <c r="B668" s="183"/>
      <c r="C668" s="168" t="e">
        <f t="shared" si="29"/>
        <v>#N/A</v>
      </c>
      <c r="D668" s="169">
        <f>VLOOKUP(A668,'10月5日排名(经验排名0.7+录取率排名0.2+录取人数)'!D:G,4,0)</f>
        <v>122.300599095869</v>
      </c>
      <c r="E668" s="178"/>
      <c r="G668" s="170">
        <v>0.698</v>
      </c>
      <c r="H668">
        <v>303</v>
      </c>
      <c r="J668" s="180"/>
      <c r="O668" s="4">
        <v>303</v>
      </c>
      <c r="P668" s="103">
        <f t="shared" si="30"/>
        <v>48.6972176890674</v>
      </c>
      <c r="Q668" s="182">
        <f t="shared" si="28"/>
        <v>883.442167505998</v>
      </c>
    </row>
    <row r="669" spans="1:17">
      <c r="A669" s="143" t="s">
        <v>709</v>
      </c>
      <c r="B669" s="183"/>
      <c r="C669" s="168" t="e">
        <f t="shared" si="29"/>
        <v>#N/A</v>
      </c>
      <c r="D669" s="169">
        <f>VLOOKUP(A669,'10月5日排名(经验排名0.7+录取率排名0.2+录取人数)'!D:G,4,0)</f>
        <v>122.099502700106</v>
      </c>
      <c r="E669" s="178"/>
      <c r="G669" s="170">
        <v>0.699</v>
      </c>
      <c r="H669">
        <v>302</v>
      </c>
      <c r="J669" s="180"/>
      <c r="O669" s="4">
        <v>302</v>
      </c>
      <c r="P669" s="103">
        <f t="shared" si="30"/>
        <v>48.3678647031772</v>
      </c>
      <c r="Q669" s="182">
        <f t="shared" si="28"/>
        <v>880.172477376543</v>
      </c>
    </row>
    <row r="670" spans="1:17">
      <c r="A670" s="143" t="s">
        <v>710</v>
      </c>
      <c r="B670" s="183"/>
      <c r="C670" s="168" t="e">
        <f t="shared" si="29"/>
        <v>#N/A</v>
      </c>
      <c r="D670" s="169">
        <f>VLOOKUP(A670,'10月5日排名(经验排名0.7+录取率排名0.2+录取人数)'!D:G,4,0)</f>
        <v>121.899362782739</v>
      </c>
      <c r="E670" s="178"/>
      <c r="G670" s="170">
        <v>0.7</v>
      </c>
      <c r="H670">
        <v>301</v>
      </c>
      <c r="J670" s="180"/>
      <c r="O670" s="4">
        <v>301</v>
      </c>
      <c r="P670" s="103">
        <f t="shared" si="30"/>
        <v>48.0397179420647</v>
      </c>
      <c r="Q670" s="182">
        <f t="shared" si="28"/>
        <v>876.914762184067</v>
      </c>
    </row>
    <row r="671" spans="1:17">
      <c r="A671" s="143" t="s">
        <v>711</v>
      </c>
      <c r="B671" s="183"/>
      <c r="C671" s="168" t="e">
        <f t="shared" si="29"/>
        <v>#N/A</v>
      </c>
      <c r="D671" s="169">
        <f>VLOOKUP(A671,'10月5日排名(经验排名0.7+录取率排名0.2+录取人数)'!D:G,4,0)</f>
        <v>121.700178475861</v>
      </c>
      <c r="E671" s="178"/>
      <c r="G671" s="170">
        <v>0.701</v>
      </c>
      <c r="H671">
        <v>300</v>
      </c>
      <c r="J671" s="180"/>
      <c r="O671" s="4">
        <v>300</v>
      </c>
      <c r="P671" s="103">
        <f t="shared" si="30"/>
        <v>47.7127761140156</v>
      </c>
      <c r="Q671" s="182">
        <f t="shared" si="28"/>
        <v>873.669009104924</v>
      </c>
    </row>
    <row r="672" spans="1:17">
      <c r="A672" s="143" t="s">
        <v>712</v>
      </c>
      <c r="B672" s="183"/>
      <c r="C672" s="168" t="e">
        <f t="shared" si="29"/>
        <v>#N/A</v>
      </c>
      <c r="D672" s="169">
        <f>VLOOKUP(A672,'10月5日排名(经验排名0.7+录取率排名0.2+录取人数)'!D:G,4,0)</f>
        <v>121.501948916751</v>
      </c>
      <c r="E672" s="178"/>
      <c r="G672" s="170">
        <v>0.702</v>
      </c>
      <c r="H672">
        <v>299</v>
      </c>
      <c r="J672" s="180"/>
      <c r="O672" s="4">
        <v>299</v>
      </c>
      <c r="P672" s="103">
        <f t="shared" si="30"/>
        <v>47.3870379338925</v>
      </c>
      <c r="Q672" s="182">
        <f t="shared" si="28"/>
        <v>870.435205380764</v>
      </c>
    </row>
    <row r="673" spans="1:17">
      <c r="A673" s="143" t="s">
        <v>713</v>
      </c>
      <c r="B673" s="183"/>
      <c r="C673" s="168" t="e">
        <f t="shared" si="29"/>
        <v>#N/A</v>
      </c>
      <c r="D673" s="169">
        <f>VLOOKUP(A673,'10月5日排名(经验排名0.7+录取率排名0.2+录取人数)'!D:G,4,0)</f>
        <v>121.304673247855</v>
      </c>
      <c r="E673" s="178"/>
      <c r="G673" s="170">
        <v>0.703</v>
      </c>
      <c r="H673">
        <v>298</v>
      </c>
      <c r="J673" s="180"/>
      <c r="O673" s="4">
        <v>298</v>
      </c>
      <c r="P673" s="103">
        <f t="shared" si="30"/>
        <v>47.0625021231062</v>
      </c>
      <c r="Q673" s="182">
        <f t="shared" si="28"/>
        <v>867.213338318244</v>
      </c>
    </row>
    <row r="674" spans="1:17">
      <c r="A674" s="143" t="s">
        <v>714</v>
      </c>
      <c r="B674" s="183"/>
      <c r="C674" s="168" t="e">
        <f t="shared" si="29"/>
        <v>#N/A</v>
      </c>
      <c r="D674" s="169">
        <f>VLOOKUP(A674,'10月5日排名(经验排名0.7+录取率排名0.2+录取人数)'!D:G,4,0)</f>
        <v>121.108350616763</v>
      </c>
      <c r="E674" s="178"/>
      <c r="G674" s="170">
        <v>0.704</v>
      </c>
      <c r="H674">
        <v>297</v>
      </c>
      <c r="J674" s="180"/>
      <c r="O674" s="4">
        <v>297</v>
      </c>
      <c r="P674" s="103">
        <f t="shared" si="30"/>
        <v>46.739167409587</v>
      </c>
      <c r="Q674" s="182">
        <f t="shared" si="28"/>
        <v>864.003395288742</v>
      </c>
    </row>
    <row r="675" spans="1:17">
      <c r="A675" s="143" t="s">
        <v>715</v>
      </c>
      <c r="B675" s="183"/>
      <c r="C675" s="168" t="e">
        <f t="shared" si="29"/>
        <v>#N/A</v>
      </c>
      <c r="D675" s="169">
        <f>VLOOKUP(A675,'10月5日排名(经验排名0.7+录取率排名0.2+录取人数)'!D:G,4,0)</f>
        <v>120.912980176192</v>
      </c>
      <c r="E675" s="178"/>
      <c r="G675" s="170">
        <v>0.705</v>
      </c>
      <c r="H675">
        <v>296</v>
      </c>
      <c r="J675" s="180"/>
      <c r="O675" s="4">
        <v>296</v>
      </c>
      <c r="P675" s="103">
        <f t="shared" si="30"/>
        <v>46.4170325277574</v>
      </c>
      <c r="Q675" s="182">
        <f t="shared" si="28"/>
        <v>860.805363728092</v>
      </c>
    </row>
    <row r="676" spans="1:17">
      <c r="A676" s="143" t="s">
        <v>716</v>
      </c>
      <c r="B676" s="183"/>
      <c r="C676" s="168" t="e">
        <f t="shared" si="29"/>
        <v>#N/A</v>
      </c>
      <c r="D676" s="169">
        <f>VLOOKUP(A676,'10月5日排名(经验排名0.7+录取率排名0.2+录取人数)'!D:G,4,0)</f>
        <v>120.718561083966</v>
      </c>
      <c r="E676" s="178"/>
      <c r="G676" s="170">
        <v>0.706</v>
      </c>
      <c r="H676">
        <v>295</v>
      </c>
      <c r="J676" s="180"/>
      <c r="O676" s="4">
        <v>295</v>
      </c>
      <c r="P676" s="103">
        <f t="shared" si="30"/>
        <v>46.0960962185034</v>
      </c>
      <c r="Q676" s="182">
        <f t="shared" si="28"/>
        <v>857.619231136292</v>
      </c>
    </row>
    <row r="677" spans="1:17">
      <c r="A677" s="143" t="s">
        <v>717</v>
      </c>
      <c r="B677" s="183"/>
      <c r="C677" s="168" t="e">
        <f t="shared" si="29"/>
        <v>#N/A</v>
      </c>
      <c r="D677" s="169">
        <f>VLOOKUP(A677,'10月5日排名(经验排名0.7+录取率排名0.2+录取人数)'!D:G,4,0)</f>
        <v>120.525092502995</v>
      </c>
      <c r="E677" s="178"/>
      <c r="G677" s="170">
        <v>0.707</v>
      </c>
      <c r="H677">
        <v>294</v>
      </c>
      <c r="J677" s="180"/>
      <c r="O677" s="4">
        <v>294</v>
      </c>
      <c r="P677" s="103">
        <f t="shared" si="30"/>
        <v>45.7763572291472</v>
      </c>
      <c r="Q677" s="182">
        <f t="shared" si="28"/>
        <v>854.444985077237</v>
      </c>
    </row>
    <row r="678" spans="1:17">
      <c r="A678" s="143" t="s">
        <v>718</v>
      </c>
      <c r="B678" s="183"/>
      <c r="C678" s="168" t="e">
        <f t="shared" si="29"/>
        <v>#N/A</v>
      </c>
      <c r="D678" s="169">
        <f>VLOOKUP(A678,'10月5日排名(经验排名0.7+录取率排名0.2+录取人数)'!D:G,4,0)</f>
        <v>120.332573601255</v>
      </c>
      <c r="E678" s="178"/>
      <c r="G678" s="170">
        <v>0.708</v>
      </c>
      <c r="H678">
        <v>293</v>
      </c>
      <c r="J678" s="180"/>
      <c r="O678" s="4">
        <v>293</v>
      </c>
      <c r="P678" s="103">
        <f t="shared" si="30"/>
        <v>45.4578143134195</v>
      </c>
      <c r="Q678" s="182">
        <f t="shared" si="28"/>
        <v>851.282613178445</v>
      </c>
    </row>
    <row r="679" spans="1:17">
      <c r="A679" s="143" t="s">
        <v>719</v>
      </c>
      <c r="B679" s="183"/>
      <c r="C679" s="168" t="e">
        <f t="shared" si="29"/>
        <v>#N/A</v>
      </c>
      <c r="D679" s="169">
        <f>VLOOKUP(A679,'10月5日排名(经验排名0.7+录取率排名0.2+录取人数)'!D:G,4,0)</f>
        <v>120.141003551772</v>
      </c>
      <c r="E679" s="178"/>
      <c r="G679" s="170">
        <v>0.709</v>
      </c>
      <c r="H679">
        <v>292</v>
      </c>
      <c r="J679" s="180"/>
      <c r="O679" s="4">
        <v>292</v>
      </c>
      <c r="P679" s="103">
        <f t="shared" si="30"/>
        <v>45.1404662314328</v>
      </c>
      <c r="Q679" s="182">
        <f t="shared" si="28"/>
        <v>848.132103130788</v>
      </c>
    </row>
    <row r="680" spans="1:17">
      <c r="A680" s="143" t="s">
        <v>720</v>
      </c>
      <c r="B680" s="183"/>
      <c r="C680" s="168" t="e">
        <f t="shared" si="29"/>
        <v>#N/A</v>
      </c>
      <c r="D680" s="169">
        <f>VLOOKUP(A680,'10月5日排名(经验排名0.7+录取率排名0.2+录取人数)'!D:G,4,0)</f>
        <v>119.950381532599</v>
      </c>
      <c r="E680" s="178"/>
      <c r="G680" s="170">
        <v>0.71</v>
      </c>
      <c r="H680">
        <v>291</v>
      </c>
      <c r="J680" s="180"/>
      <c r="O680" s="4">
        <v>291</v>
      </c>
      <c r="P680" s="103">
        <f t="shared" si="30"/>
        <v>44.8243117496536</v>
      </c>
      <c r="Q680" s="182">
        <f t="shared" si="28"/>
        <v>844.993442688216</v>
      </c>
    </row>
    <row r="681" spans="1:17">
      <c r="A681" s="143" t="s">
        <v>721</v>
      </c>
      <c r="B681" s="183"/>
      <c r="C681" s="168" t="e">
        <f t="shared" si="29"/>
        <v>#N/A</v>
      </c>
      <c r="D681" s="169">
        <f>VLOOKUP(A681,'10月5日排名(经验排名0.7+录取率排名0.2+录取人数)'!D:G,4,0)</f>
        <v>119.760706726799</v>
      </c>
      <c r="E681" s="178"/>
      <c r="G681" s="170">
        <v>0.711</v>
      </c>
      <c r="H681">
        <v>290</v>
      </c>
      <c r="J681" s="180"/>
      <c r="O681" s="4">
        <v>290</v>
      </c>
      <c r="P681" s="103">
        <f t="shared" si="30"/>
        <v>44.5093496408757</v>
      </c>
      <c r="Q681" s="182">
        <f t="shared" si="28"/>
        <v>841.8666196675</v>
      </c>
    </row>
    <row r="682" spans="1:17">
      <c r="A682" s="143" t="s">
        <v>722</v>
      </c>
      <c r="B682" s="183"/>
      <c r="C682" s="168" t="e">
        <f t="shared" si="29"/>
        <v>#N/A</v>
      </c>
      <c r="D682" s="169">
        <f>VLOOKUP(A682,'10月5日排名(经验排名0.7+录取率排名0.2+录取人数)'!D:G,4,0)</f>
        <v>119.571978322426</v>
      </c>
      <c r="E682" s="178"/>
      <c r="G682" s="170">
        <v>0.712</v>
      </c>
      <c r="H682">
        <v>289</v>
      </c>
      <c r="J682" s="180"/>
      <c r="O682" s="4">
        <v>289</v>
      </c>
      <c r="P682" s="103">
        <f t="shared" si="30"/>
        <v>44.1955786841937</v>
      </c>
      <c r="Q682" s="182">
        <f t="shared" si="28"/>
        <v>838.751621947957</v>
      </c>
    </row>
    <row r="683" spans="1:17">
      <c r="A683" s="143" t="s">
        <v>723</v>
      </c>
      <c r="B683" s="183"/>
      <c r="C683" s="168" t="e">
        <f t="shared" si="29"/>
        <v>#N/A</v>
      </c>
      <c r="D683" s="169">
        <f>VLOOKUP(A683,'10月5日排名(经验排名0.7+录取率排名0.2+录取人数)'!D:G,4,0)</f>
        <v>119.384195512505</v>
      </c>
      <c r="E683" s="178"/>
      <c r="G683" s="170">
        <v>0.713</v>
      </c>
      <c r="H683">
        <v>288</v>
      </c>
      <c r="J683" s="180"/>
      <c r="O683" s="4">
        <v>288</v>
      </c>
      <c r="P683" s="103">
        <f t="shared" si="30"/>
        <v>43.8829976649764</v>
      </c>
      <c r="Q683" s="182">
        <f t="shared" si="28"/>
        <v>835.648437471195</v>
      </c>
    </row>
    <row r="684" spans="1:17">
      <c r="A684" s="143" t="s">
        <v>724</v>
      </c>
      <c r="B684" s="183"/>
      <c r="C684" s="168" t="e">
        <f t="shared" si="29"/>
        <v>#N/A</v>
      </c>
      <c r="D684" s="169">
        <f>VLOOKUP(A684,'10月5日排名(经验排名0.7+录取率排名0.2+录取人数)'!D:G,4,0)</f>
        <v>119.197357495017</v>
      </c>
      <c r="E684" s="178"/>
      <c r="G684" s="170">
        <v>0.714</v>
      </c>
      <c r="H684">
        <v>287</v>
      </c>
      <c r="J684" s="180"/>
      <c r="O684" s="4">
        <v>287</v>
      </c>
      <c r="P684" s="103">
        <f t="shared" si="30"/>
        <v>43.5716053748401</v>
      </c>
      <c r="Q684" s="182">
        <f t="shared" si="28"/>
        <v>832.557054240845</v>
      </c>
    </row>
    <row r="685" spans="1:17">
      <c r="A685" s="143" t="s">
        <v>725</v>
      </c>
      <c r="B685" s="183"/>
      <c r="C685" s="168" t="e">
        <f t="shared" si="29"/>
        <v>#N/A</v>
      </c>
      <c r="D685" s="169">
        <f>VLOOKUP(A685,'10月5日排名(经验排名0.7+录取率排名0.2+录取人数)'!D:G,4,0)</f>
        <v>119.011463472876</v>
      </c>
      <c r="E685" s="178"/>
      <c r="G685" s="170">
        <v>0.715</v>
      </c>
      <c r="H685">
        <v>286</v>
      </c>
      <c r="J685" s="180"/>
      <c r="O685" s="4">
        <v>286</v>
      </c>
      <c r="P685" s="103">
        <f t="shared" si="30"/>
        <v>43.2614006116232</v>
      </c>
      <c r="Q685" s="182">
        <f t="shared" si="28"/>
        <v>829.477460322306</v>
      </c>
    </row>
    <row r="686" ht="16.5" spans="1:17">
      <c r="A686" s="143" t="s">
        <v>1347</v>
      </c>
      <c r="B686" s="183"/>
      <c r="C686" s="168" t="e">
        <f t="shared" si="29"/>
        <v>#N/A</v>
      </c>
      <c r="D686" s="169">
        <f>VLOOKUP(A686,'10月5日排名(经验排名0.7+录取率排名0.2+录取人数)'!D:G,4,0)</f>
        <v>118.826512653913</v>
      </c>
      <c r="E686" s="178"/>
      <c r="G686" s="170">
        <v>0.716</v>
      </c>
      <c r="H686">
        <v>285</v>
      </c>
      <c r="J686" s="180"/>
      <c r="O686" s="4">
        <v>285</v>
      </c>
      <c r="P686" s="103">
        <f t="shared" si="30"/>
        <v>42.9523821793598</v>
      </c>
      <c r="Q686" s="182">
        <f t="shared" si="28"/>
        <v>826.409643842488</v>
      </c>
    </row>
    <row r="687" ht="16.5" spans="1:17">
      <c r="A687" s="143" t="s">
        <v>1348</v>
      </c>
      <c r="B687" s="183"/>
      <c r="C687" s="168" t="e">
        <f t="shared" si="29"/>
        <v>#N/A</v>
      </c>
      <c r="D687" s="169">
        <f>VLOOKUP(A687,'10月5日排名(经验排名0.7+录取率排名0.2+录取人数)'!D:G,4,0)</f>
        <v>118.642504250859</v>
      </c>
      <c r="E687" s="178"/>
      <c r="G687" s="170">
        <v>0.717</v>
      </c>
      <c r="H687">
        <v>284</v>
      </c>
      <c r="J687" s="180"/>
      <c r="O687" s="4">
        <v>284</v>
      </c>
      <c r="P687" s="103">
        <f t="shared" si="30"/>
        <v>42.6445488882537</v>
      </c>
      <c r="Q687" s="182">
        <f t="shared" si="28"/>
        <v>823.353592989551</v>
      </c>
    </row>
    <row r="688" ht="16.5" spans="1:17">
      <c r="A688" s="143" t="s">
        <v>1349</v>
      </c>
      <c r="B688" s="183"/>
      <c r="C688" s="168" t="e">
        <f t="shared" si="29"/>
        <v>#N/A</v>
      </c>
      <c r="D688" s="169">
        <f>VLOOKUP(A688,'10月5日排名(经验排名0.7+录取率排名0.2+录取人数)'!D:G,4,0)</f>
        <v>118.459437481325</v>
      </c>
      <c r="E688" s="178"/>
      <c r="G688" s="170">
        <v>0.718</v>
      </c>
      <c r="H688">
        <v>283</v>
      </c>
      <c r="J688" s="180"/>
      <c r="O688" s="4">
        <v>283</v>
      </c>
      <c r="P688" s="103">
        <f t="shared" si="30"/>
        <v>42.3378995546535</v>
      </c>
      <c r="Q688" s="182">
        <f t="shared" si="28"/>
        <v>820.309296012658</v>
      </c>
    </row>
    <row r="689" ht="16.5" spans="1:17">
      <c r="A689" s="143" t="s">
        <v>1350</v>
      </c>
      <c r="B689" s="183"/>
      <c r="C689" s="168" t="e">
        <f t="shared" si="29"/>
        <v>#N/A</v>
      </c>
      <c r="D689" s="169">
        <f>VLOOKUP(A689,'10月5日排名(经验排名0.7+录取率排名0.2+录取人数)'!D:G,4,0)</f>
        <v>118.277311567784</v>
      </c>
      <c r="E689" s="178"/>
      <c r="G689" s="170">
        <v>0.719</v>
      </c>
      <c r="H689">
        <v>282</v>
      </c>
      <c r="J689" s="180"/>
      <c r="O689" s="4">
        <v>282</v>
      </c>
      <c r="P689" s="103">
        <f t="shared" si="30"/>
        <v>42.0324330010268</v>
      </c>
      <c r="Q689" s="182">
        <f t="shared" si="28"/>
        <v>817.276741221718</v>
      </c>
    </row>
    <row r="690" ht="16.5" spans="1:17">
      <c r="A690" s="143" t="s">
        <v>1351</v>
      </c>
      <c r="B690" s="183"/>
      <c r="C690" s="168" t="e">
        <f t="shared" si="29"/>
        <v>#N/A</v>
      </c>
      <c r="D690" s="169">
        <f>VLOOKUP(A690,'10月5日排名(经验排名0.7+录取率排名0.2+录取人数)'!D:G,4,0)</f>
        <v>118.096125737556</v>
      </c>
      <c r="E690" s="178"/>
      <c r="G690" s="170">
        <v>0.72</v>
      </c>
      <c r="H690">
        <v>281</v>
      </c>
      <c r="J690" s="180"/>
      <c r="O690" s="4">
        <v>281</v>
      </c>
      <c r="P690" s="103">
        <f t="shared" si="30"/>
        <v>41.7281480559349</v>
      </c>
      <c r="Q690" s="182">
        <f t="shared" si="28"/>
        <v>814.255916987137</v>
      </c>
    </row>
    <row r="691" ht="16.5" spans="1:17">
      <c r="A691" s="143" t="s">
        <v>1352</v>
      </c>
      <c r="B691" s="183"/>
      <c r="C691" s="168" t="e">
        <f t="shared" si="29"/>
        <v>#N/A</v>
      </c>
      <c r="D691" s="169">
        <f>VLOOKUP(A691,'10月5日排名(经验排名0.7+录取率排名0.2+录取人数)'!D:G,4,0)</f>
        <v>117.915879222787</v>
      </c>
      <c r="E691" s="178"/>
      <c r="G691" s="170">
        <v>0.721</v>
      </c>
      <c r="H691">
        <v>280</v>
      </c>
      <c r="J691" s="180"/>
      <c r="O691" s="4">
        <v>280</v>
      </c>
      <c r="P691" s="103">
        <f t="shared" si="30"/>
        <v>41.425043554008</v>
      </c>
      <c r="Q691" s="182">
        <f t="shared" ref="Q691:Q754" si="31">P691*($N$4-$N$970)/($P$4-$P$970)+$N$970-$P$970*($N$4-$N$970)/($P$4-$P$970)</f>
        <v>811.246811739572</v>
      </c>
    </row>
    <row r="692" ht="16.5" spans="1:17">
      <c r="A692" s="143" t="s">
        <v>1353</v>
      </c>
      <c r="B692" s="183"/>
      <c r="C692" s="168" t="e">
        <f t="shared" si="29"/>
        <v>#N/A</v>
      </c>
      <c r="D692" s="169">
        <f>VLOOKUP(A692,'10月5日排名(经验排名0.7+录取率排名0.2+录取人数)'!D:G,4,0)</f>
        <v>117.736571260435</v>
      </c>
      <c r="E692" s="178"/>
      <c r="G692" s="170">
        <v>0.722</v>
      </c>
      <c r="H692">
        <v>279</v>
      </c>
      <c r="J692" s="180"/>
      <c r="O692" s="4">
        <v>279</v>
      </c>
      <c r="P692" s="103">
        <f t="shared" si="30"/>
        <v>41.1231183359205</v>
      </c>
      <c r="Q692" s="182">
        <f t="shared" si="31"/>
        <v>808.249413969681</v>
      </c>
    </row>
    <row r="693" ht="16.5" spans="1:17">
      <c r="A693" s="143" t="s">
        <v>1354</v>
      </c>
      <c r="B693" s="183"/>
      <c r="C693" s="168" t="e">
        <f t="shared" si="29"/>
        <v>#N/A</v>
      </c>
      <c r="D693" s="169">
        <f>VLOOKUP(A693,'10月5日排名(经验排名0.7+录取率排名0.2+录取人数)'!D:G,4,0)</f>
        <v>117.55820109225</v>
      </c>
      <c r="E693" s="178"/>
      <c r="G693" s="170">
        <v>0.723</v>
      </c>
      <c r="H693">
        <v>278</v>
      </c>
      <c r="J693" s="180"/>
      <c r="O693" s="4">
        <v>278</v>
      </c>
      <c r="P693" s="103">
        <f t="shared" si="30"/>
        <v>40.8223712483658</v>
      </c>
      <c r="Q693" s="182">
        <f t="shared" si="31"/>
        <v>805.26371222788</v>
      </c>
    </row>
    <row r="694" ht="16.5" spans="1:17">
      <c r="A694" s="143" t="s">
        <v>1355</v>
      </c>
      <c r="B694" s="183"/>
      <c r="C694" s="168" t="e">
        <f t="shared" si="29"/>
        <v>#N/A</v>
      </c>
      <c r="D694" s="169">
        <f>VLOOKUP(A694,'10月5日排名(经验排名0.7+录取率排名0.2+录取人数)'!D:G,4,0)</f>
        <v>117.380767964757</v>
      </c>
      <c r="E694" s="178"/>
      <c r="G694" s="170">
        <v>0.724</v>
      </c>
      <c r="H694">
        <v>277</v>
      </c>
      <c r="J694" s="180"/>
      <c r="O694" s="4">
        <v>277</v>
      </c>
      <c r="P694" s="103">
        <f t="shared" si="30"/>
        <v>40.5228011440324</v>
      </c>
      <c r="Q694" s="182">
        <f t="shared" si="31"/>
        <v>802.2896951241</v>
      </c>
    </row>
    <row r="695" ht="16.5" spans="1:17">
      <c r="A695" s="143" t="s">
        <v>1356</v>
      </c>
      <c r="B695" s="183"/>
      <c r="C695" s="168" t="e">
        <f t="shared" si="29"/>
        <v>#N/A</v>
      </c>
      <c r="D695" s="169">
        <f>VLOOKUP(A695,'10月5日排名(经验排名0.7+录取率排名0.2+录取人数)'!D:G,4,0)</f>
        <v>117.204271129242</v>
      </c>
      <c r="E695" s="178"/>
      <c r="G695" s="170">
        <v>0.725</v>
      </c>
      <c r="H695">
        <v>276</v>
      </c>
      <c r="J695" s="180"/>
      <c r="O695" s="4">
        <v>276</v>
      </c>
      <c r="P695" s="103">
        <f t="shared" si="30"/>
        <v>40.2244068815795</v>
      </c>
      <c r="Q695" s="182">
        <f t="shared" si="31"/>
        <v>799.327351327547</v>
      </c>
    </row>
    <row r="696" ht="16.5" spans="1:17">
      <c r="A696" s="143" t="s">
        <v>1357</v>
      </c>
      <c r="B696" s="183"/>
      <c r="C696" s="168" t="e">
        <f t="shared" si="29"/>
        <v>#N/A</v>
      </c>
      <c r="D696" s="169">
        <f>VLOOKUP(A696,'10月5日排名(经验排名0.7+录取率排名0.2+录取人数)'!D:G,4,0)</f>
        <v>117.028709841731</v>
      </c>
      <c r="E696" s="178"/>
      <c r="G696" s="170">
        <v>0.726</v>
      </c>
      <c r="H696">
        <v>275</v>
      </c>
      <c r="J696" s="180"/>
      <c r="O696" s="4">
        <v>275</v>
      </c>
      <c r="P696" s="103">
        <f t="shared" si="30"/>
        <v>39.9271873256125</v>
      </c>
      <c r="Q696" s="182">
        <f t="shared" si="31"/>
        <v>796.376669566459</v>
      </c>
    </row>
    <row r="697" ht="16.5" spans="1:17">
      <c r="A697" s="143" t="s">
        <v>1358</v>
      </c>
      <c r="B697" s="183"/>
      <c r="C697" s="168" t="e">
        <f t="shared" si="29"/>
        <v>#N/A</v>
      </c>
      <c r="D697" s="169">
        <f>VLOOKUP(A697,'10月5日排名(经验排名0.7+录取率排名0.2+录取人数)'!D:G,4,0)</f>
        <v>116.854083362977</v>
      </c>
      <c r="E697" s="178"/>
      <c r="G697" s="170">
        <v>0.727</v>
      </c>
      <c r="H697">
        <v>274</v>
      </c>
      <c r="J697" s="180"/>
      <c r="O697" s="4">
        <v>274</v>
      </c>
      <c r="P697" s="103">
        <f t="shared" si="30"/>
        <v>39.6311413466592</v>
      </c>
      <c r="Q697" s="182">
        <f t="shared" si="31"/>
        <v>793.437638627869</v>
      </c>
    </row>
    <row r="698" ht="16.5" spans="1:17">
      <c r="A698" s="143" t="s">
        <v>1359</v>
      </c>
      <c r="B698" s="183"/>
      <c r="C698" s="168" t="e">
        <f t="shared" si="29"/>
        <v>#N/A</v>
      </c>
      <c r="D698" s="169">
        <f>VLOOKUP(A698,'10月5日排名(经验排名0.7+录取率排名0.2+录取人数)'!D:G,4,0)</f>
        <v>116.680390958441</v>
      </c>
      <c r="E698" s="178"/>
      <c r="G698" s="170">
        <v>0.728</v>
      </c>
      <c r="H698">
        <v>273</v>
      </c>
      <c r="J698" s="180"/>
      <c r="O698" s="4">
        <v>273</v>
      </c>
      <c r="P698" s="103">
        <f t="shared" si="30"/>
        <v>39.3362678211463</v>
      </c>
      <c r="Q698" s="182">
        <f t="shared" si="31"/>
        <v>790.510247357372</v>
      </c>
    </row>
    <row r="699" ht="16.5" spans="1:17">
      <c r="A699" s="143" t="s">
        <v>1360</v>
      </c>
      <c r="B699" s="183"/>
      <c r="C699" s="168" t="e">
        <f t="shared" si="29"/>
        <v>#N/A</v>
      </c>
      <c r="D699" s="169">
        <f>VLOOKUP(A699,'10月5日排名(经验排名0.7+录取率排名0.2+录取人数)'!D:G,4,0)</f>
        <v>116.507631898274</v>
      </c>
      <c r="E699" s="178"/>
      <c r="G699" s="170">
        <v>0.729</v>
      </c>
      <c r="H699">
        <v>272</v>
      </c>
      <c r="J699" s="180"/>
      <c r="O699" s="4">
        <v>272</v>
      </c>
      <c r="P699" s="103">
        <f t="shared" si="30"/>
        <v>39.0425656313755</v>
      </c>
      <c r="Q699" s="182">
        <f t="shared" si="31"/>
        <v>787.594484658889</v>
      </c>
    </row>
    <row r="700" ht="16.5" spans="1:17">
      <c r="A700" s="143" t="s">
        <v>1361</v>
      </c>
      <c r="B700" s="183"/>
      <c r="C700" s="168" t="e">
        <f t="shared" si="29"/>
        <v>#N/A</v>
      </c>
      <c r="D700" s="169">
        <f>VLOOKUP(A700,'10月5日排名(经验排名0.7+录取率排名0.2+录取人数)'!D:G,4,0)</f>
        <v>116.335805457308</v>
      </c>
      <c r="E700" s="178"/>
      <c r="G700" s="170">
        <v>0.73</v>
      </c>
      <c r="H700">
        <v>271</v>
      </c>
      <c r="J700" s="180"/>
      <c r="O700" s="4">
        <v>271</v>
      </c>
      <c r="P700" s="103">
        <f t="shared" si="30"/>
        <v>38.7500336655002</v>
      </c>
      <c r="Q700" s="182">
        <f t="shared" si="31"/>
        <v>784.690339494432</v>
      </c>
    </row>
    <row r="701" ht="16.5" spans="1:17">
      <c r="A701" s="143" t="s">
        <v>1362</v>
      </c>
      <c r="B701" s="183"/>
      <c r="C701" s="168" t="e">
        <f t="shared" si="29"/>
        <v>#N/A</v>
      </c>
      <c r="D701" s="169">
        <f>VLOOKUP(A701,'10月5日排名(经验排名0.7+录取率排名0.2+录取人数)'!D:G,4,0)</f>
        <v>116.164910915029</v>
      </c>
      <c r="E701" s="178"/>
      <c r="G701" s="170">
        <v>0.731</v>
      </c>
      <c r="H701">
        <v>270</v>
      </c>
      <c r="J701" s="180"/>
      <c r="O701" s="4">
        <v>270</v>
      </c>
      <c r="P701" s="103">
        <f t="shared" si="30"/>
        <v>38.458670817502</v>
      </c>
      <c r="Q701" s="182">
        <f t="shared" si="31"/>
        <v>781.797800883876</v>
      </c>
    </row>
    <row r="702" ht="16.5" spans="1:17">
      <c r="A702" s="143" t="s">
        <v>1363</v>
      </c>
      <c r="B702" s="183"/>
      <c r="C702" s="168" t="e">
        <f t="shared" si="29"/>
        <v>#N/A</v>
      </c>
      <c r="D702" s="169">
        <f>VLOOKUP(A702,'10月5日排名(经验排名0.7+录取率排名0.2+录取人数)'!D:G,4,0)</f>
        <v>115.994947555572</v>
      </c>
      <c r="E702" s="178"/>
      <c r="G702" s="170">
        <v>0.732</v>
      </c>
      <c r="H702">
        <v>269</v>
      </c>
      <c r="J702" s="180"/>
      <c r="O702" s="4">
        <v>269</v>
      </c>
      <c r="P702" s="103">
        <f t="shared" si="30"/>
        <v>38.1684759871681</v>
      </c>
      <c r="Q702" s="182">
        <f t="shared" si="31"/>
        <v>778.916857904729</v>
      </c>
    </row>
    <row r="703" ht="16.5" spans="1:17">
      <c r="A703" s="143" t="s">
        <v>1364</v>
      </c>
      <c r="B703" s="183"/>
      <c r="C703" s="168" t="e">
        <f t="shared" si="29"/>
        <v>#N/A</v>
      </c>
      <c r="D703" s="169">
        <f>VLOOKUP(A703,'10月5日排名(经验排名0.7+录取率排名0.2+录取人数)'!D:G,4,0)</f>
        <v>115.825914667695</v>
      </c>
      <c r="E703" s="178"/>
      <c r="G703" s="170">
        <v>0.733</v>
      </c>
      <c r="H703">
        <v>268</v>
      </c>
      <c r="J703" s="180"/>
      <c r="O703" s="4">
        <v>268</v>
      </c>
      <c r="P703" s="103">
        <f t="shared" si="30"/>
        <v>37.8794480800675</v>
      </c>
      <c r="Q703" s="182">
        <f t="shared" si="31"/>
        <v>776.0474996919</v>
      </c>
    </row>
    <row r="704" ht="16.5" spans="1:17">
      <c r="A704" s="143" t="s">
        <v>1365</v>
      </c>
      <c r="B704" s="183"/>
      <c r="C704" s="168" t="e">
        <f t="shared" si="29"/>
        <v>#N/A</v>
      </c>
      <c r="D704" s="169">
        <f>VLOOKUP(A704,'10月5日排名(经验排名0.7+录取率排名0.2+录取人数)'!D:G,4,0)</f>
        <v>115.657811544771</v>
      </c>
      <c r="E704" s="178"/>
      <c r="G704" s="170">
        <v>0.734</v>
      </c>
      <c r="H704">
        <v>267</v>
      </c>
      <c r="J704" s="180"/>
      <c r="O704" s="4">
        <v>267</v>
      </c>
      <c r="P704" s="103">
        <f t="shared" si="30"/>
        <v>37.5915860075291</v>
      </c>
      <c r="Q704" s="182">
        <f t="shared" si="31"/>
        <v>773.189715437481</v>
      </c>
    </row>
    <row r="705" ht="16.5" spans="1:17">
      <c r="A705" s="143" t="s">
        <v>1366</v>
      </c>
      <c r="B705" s="183"/>
      <c r="C705" s="168" t="e">
        <f t="shared" si="29"/>
        <v>#N/A</v>
      </c>
      <c r="D705" s="169">
        <f>VLOOKUP(A705,'10月5日排名(经验排名0.7+录取率排名0.2+录取人数)'!D:G,4,0)</f>
        <v>115.490637484768</v>
      </c>
      <c r="E705" s="178"/>
      <c r="G705" s="170">
        <v>0.735</v>
      </c>
      <c r="H705">
        <v>266</v>
      </c>
      <c r="J705" s="180"/>
      <c r="O705" s="4">
        <v>266</v>
      </c>
      <c r="P705" s="103">
        <f t="shared" si="30"/>
        <v>37.3048886866189</v>
      </c>
      <c r="Q705" s="182">
        <f t="shared" si="31"/>
        <v>770.343494390517</v>
      </c>
    </row>
    <row r="706" ht="16.5" spans="1:17">
      <c r="A706" s="143" t="s">
        <v>1367</v>
      </c>
      <c r="B706" s="183"/>
      <c r="C706" s="168" t="e">
        <f t="shared" si="29"/>
        <v>#N/A</v>
      </c>
      <c r="D706" s="169">
        <f>VLOOKUP(A706,'10月5日排名(经验排名0.7+录取率排名0.2+录取人数)'!D:G,4,0)</f>
        <v>115.324391790236</v>
      </c>
      <c r="E706" s="178"/>
      <c r="G706" s="170">
        <v>0.736</v>
      </c>
      <c r="H706">
        <v>265</v>
      </c>
      <c r="J706" s="180"/>
      <c r="O706" s="4">
        <v>265</v>
      </c>
      <c r="P706" s="103">
        <f t="shared" si="30"/>
        <v>37.019355040117</v>
      </c>
      <c r="Q706" s="182">
        <f t="shared" si="31"/>
        <v>767.508825856783</v>
      </c>
    </row>
    <row r="707" ht="16.5" spans="1:17">
      <c r="A707" s="143" t="s">
        <v>1368</v>
      </c>
      <c r="B707" s="183"/>
      <c r="C707" s="168" t="e">
        <f t="shared" si="29"/>
        <v>#N/A</v>
      </c>
      <c r="D707" s="169">
        <f>VLOOKUP(A707,'10月5日排名(经验排名0.7+录取率排名0.2+录取人数)'!D:G,4,0)</f>
        <v>115.159073768288</v>
      </c>
      <c r="E707" s="178"/>
      <c r="G707" s="170">
        <v>0.737</v>
      </c>
      <c r="H707">
        <v>264</v>
      </c>
      <c r="J707" s="180"/>
      <c r="O707" s="4">
        <v>264</v>
      </c>
      <c r="P707" s="103">
        <f t="shared" si="30"/>
        <v>36.7349839964958</v>
      </c>
      <c r="Q707" s="182">
        <f t="shared" si="31"/>
        <v>764.685699198562</v>
      </c>
    </row>
    <row r="708" ht="16.5" spans="1:17">
      <c r="A708" s="143" t="s">
        <v>1369</v>
      </c>
      <c r="B708" s="183"/>
      <c r="C708" s="168" t="e">
        <f t="shared" si="29"/>
        <v>#N/A</v>
      </c>
      <c r="D708" s="169">
        <f>VLOOKUP(A708,'10月5日排名(经验排名0.7+录取率排名0.2+录取人数)'!D:G,4,0)</f>
        <v>114.994682730589</v>
      </c>
      <c r="E708" s="178"/>
      <c r="G708" s="170">
        <v>0.738</v>
      </c>
      <c r="H708">
        <v>263</v>
      </c>
      <c r="J708" s="180"/>
      <c r="O708" s="4">
        <v>263</v>
      </c>
      <c r="P708" s="103">
        <f t="shared" si="30"/>
        <v>36.4517744898978</v>
      </c>
      <c r="Q708" s="182">
        <f t="shared" si="31"/>
        <v>761.874103834434</v>
      </c>
    </row>
    <row r="709" ht="16.5" spans="1:17">
      <c r="A709" s="143" t="s">
        <v>1370</v>
      </c>
      <c r="B709" s="183"/>
      <c r="C709" s="168" t="e">
        <f t="shared" ref="C709:C772" si="32">VLOOKUP(B709,$G$4:$H$970,2,0)</f>
        <v>#N/A</v>
      </c>
      <c r="D709" s="169">
        <f>VLOOKUP(A709,'10月5日排名(经验排名0.7+录取率排名0.2+录取人数)'!D:G,4,0)</f>
        <v>114.831217993338</v>
      </c>
      <c r="E709" s="178"/>
      <c r="G709" s="170">
        <v>0.739</v>
      </c>
      <c r="H709">
        <v>262</v>
      </c>
      <c r="J709" s="180"/>
      <c r="O709" s="4">
        <v>262</v>
      </c>
      <c r="P709" s="103">
        <f t="shared" ref="P709:P772" si="33">-(($U$2^2-O709^2)^(1/2))+$U$2</f>
        <v>36.1697254601138</v>
      </c>
      <c r="Q709" s="182">
        <f t="shared" si="31"/>
        <v>759.074029239043</v>
      </c>
    </row>
    <row r="710" ht="16.5" spans="1:17">
      <c r="A710" s="143" t="s">
        <v>1371</v>
      </c>
      <c r="B710" s="183"/>
      <c r="C710" s="168" t="e">
        <f t="shared" si="32"/>
        <v>#N/A</v>
      </c>
      <c r="D710" s="169">
        <f>VLOOKUP(A710,'10月5日排名(经验排名0.7+录取率排名0.2+录取人数)'!D:G,4,0)</f>
        <v>114.668678877253</v>
      </c>
      <c r="E710" s="178"/>
      <c r="G710" s="170">
        <v>0.74</v>
      </c>
      <c r="H710">
        <v>261</v>
      </c>
      <c r="J710" s="180"/>
      <c r="O710" s="4">
        <v>261</v>
      </c>
      <c r="P710" s="103">
        <f t="shared" si="33"/>
        <v>35.8888358525605</v>
      </c>
      <c r="Q710" s="182">
        <f t="shared" si="31"/>
        <v>756.285464942895</v>
      </c>
    </row>
    <row r="711" ht="16.5" spans="1:17">
      <c r="A711" s="143" t="s">
        <v>1372</v>
      </c>
      <c r="B711" s="183"/>
      <c r="C711" s="168" t="e">
        <f t="shared" si="32"/>
        <v>#N/A</v>
      </c>
      <c r="D711" s="169">
        <f>VLOOKUP(A711,'10月5日排名(经验排名0.7+录取率排名0.2+录取人数)'!D:G,4,0)</f>
        <v>114.507064707559</v>
      </c>
      <c r="E711" s="178"/>
      <c r="G711" s="170">
        <v>0.741</v>
      </c>
      <c r="H711">
        <v>260</v>
      </c>
      <c r="J711" s="180"/>
      <c r="O711" s="4">
        <v>260</v>
      </c>
      <c r="P711" s="103">
        <f t="shared" si="33"/>
        <v>35.6091046182596</v>
      </c>
      <c r="Q711" s="182">
        <f t="shared" si="31"/>
        <v>753.508400532133</v>
      </c>
    </row>
    <row r="712" ht="16.5" spans="1:17">
      <c r="A712" s="143" t="s">
        <v>1373</v>
      </c>
      <c r="B712" s="183"/>
      <c r="C712" s="168" t="e">
        <f t="shared" si="32"/>
        <v>#N/A</v>
      </c>
      <c r="D712" s="169">
        <f>VLOOKUP(A712,'10月5日排名(经验排名0.7+录取率排名0.2+录取人数)'!D:G,4,0)</f>
        <v>114.346374813968</v>
      </c>
      <c r="E712" s="178"/>
      <c r="G712" s="170">
        <v>0.742</v>
      </c>
      <c r="H712">
        <v>259</v>
      </c>
      <c r="J712" s="180"/>
      <c r="O712" s="4">
        <v>259</v>
      </c>
      <c r="P712" s="103">
        <f t="shared" si="33"/>
        <v>35.3305307138158</v>
      </c>
      <c r="Q712" s="182">
        <f t="shared" si="31"/>
        <v>750.74282564833</v>
      </c>
    </row>
    <row r="713" ht="16.5" spans="1:17">
      <c r="A713" s="143" t="s">
        <v>1374</v>
      </c>
      <c r="B713" s="183"/>
      <c r="C713" s="168" t="e">
        <f t="shared" si="32"/>
        <v>#N/A</v>
      </c>
      <c r="D713" s="169">
        <f>VLOOKUP(A713,'10月5日排名(经验排名0.7+录取率排名0.2+录取人数)'!D:G,4,0)</f>
        <v>114.186608530671</v>
      </c>
      <c r="E713" s="178"/>
      <c r="G713" s="170">
        <v>0.743</v>
      </c>
      <c r="H713">
        <v>258</v>
      </c>
      <c r="J713" s="180"/>
      <c r="O713" s="4">
        <v>258</v>
      </c>
      <c r="P713" s="103">
        <f t="shared" si="33"/>
        <v>35.0531131013956</v>
      </c>
      <c r="Q713" s="182">
        <f t="shared" si="31"/>
        <v>747.988729988273</v>
      </c>
    </row>
    <row r="714" ht="16.5" spans="1:17">
      <c r="A714" s="143" t="s">
        <v>1375</v>
      </c>
      <c r="B714" s="183"/>
      <c r="C714" s="168" t="e">
        <f t="shared" si="32"/>
        <v>#N/A</v>
      </c>
      <c r="D714" s="169">
        <f>VLOOKUP(A714,'10月5日排名(经验排名0.7+录取率排名0.2+录取人数)'!D:G,4,0)</f>
        <v>114.027765196317</v>
      </c>
      <c r="E714" s="178"/>
      <c r="G714" s="170">
        <v>0.744</v>
      </c>
      <c r="H714">
        <v>257</v>
      </c>
      <c r="J714" s="180"/>
      <c r="O714" s="4">
        <v>257</v>
      </c>
      <c r="P714" s="103">
        <f t="shared" si="33"/>
        <v>34.7768507487062</v>
      </c>
      <c r="Q714" s="182">
        <f t="shared" si="31"/>
        <v>745.246103303754</v>
      </c>
    </row>
    <row r="715" ht="16.5" spans="1:17">
      <c r="A715" s="143" t="s">
        <v>1376</v>
      </c>
      <c r="B715" s="183"/>
      <c r="C715" s="168" t="e">
        <f t="shared" si="32"/>
        <v>#N/A</v>
      </c>
      <c r="D715" s="169">
        <f>VLOOKUP(A715,'10月5日排名(经验排名0.7+录取率排名0.2+录取人数)'!D:G,4,0)</f>
        <v>113.869844154001</v>
      </c>
      <c r="E715" s="178"/>
      <c r="G715" s="170">
        <v>0.745</v>
      </c>
      <c r="H715">
        <v>256</v>
      </c>
      <c r="J715" s="180"/>
      <c r="O715" s="4">
        <v>256</v>
      </c>
      <c r="P715" s="103">
        <f t="shared" si="33"/>
        <v>34.5017426289742</v>
      </c>
      <c r="Q715" s="182">
        <f t="shared" si="31"/>
        <v>742.514935401361</v>
      </c>
    </row>
    <row r="716" ht="16.5" spans="1:17">
      <c r="A716" s="143" t="s">
        <v>1377</v>
      </c>
      <c r="B716" s="183"/>
      <c r="C716" s="168" t="e">
        <f t="shared" si="32"/>
        <v>#N/A</v>
      </c>
      <c r="D716" s="169">
        <f>VLOOKUP(A716,'10月5日排名(经验排名0.7+录取率排名0.2+录取人数)'!D:G,4,0)</f>
        <v>113.712844751253</v>
      </c>
      <c r="E716" s="178"/>
      <c r="G716" s="170">
        <v>0.746</v>
      </c>
      <c r="H716">
        <v>255</v>
      </c>
      <c r="J716" s="180"/>
      <c r="O716" s="4">
        <v>255</v>
      </c>
      <c r="P716" s="103">
        <f t="shared" si="33"/>
        <v>34.2277877209249</v>
      </c>
      <c r="Q716" s="182">
        <f t="shared" si="31"/>
        <v>739.795216142271</v>
      </c>
    </row>
    <row r="717" ht="16.5" spans="1:17">
      <c r="A717" s="143" t="s">
        <v>1378</v>
      </c>
      <c r="B717" s="183"/>
      <c r="C717" s="168" t="e">
        <f t="shared" si="32"/>
        <v>#N/A</v>
      </c>
      <c r="D717" s="169">
        <f>VLOOKUP(A717,'10月5日排名(经验排名0.7+录取率排名0.2+录取人数)'!D:G,4,0)</f>
        <v>113.556766340018</v>
      </c>
      <c r="E717" s="178"/>
      <c r="G717" s="170">
        <v>0.747</v>
      </c>
      <c r="H717">
        <v>254</v>
      </c>
      <c r="J717" s="180"/>
      <c r="O717" s="4">
        <v>254</v>
      </c>
      <c r="P717" s="103">
        <f t="shared" si="33"/>
        <v>33.9549850087618</v>
      </c>
      <c r="Q717" s="182">
        <f t="shared" si="31"/>
        <v>737.086935442046</v>
      </c>
    </row>
    <row r="718" ht="16.5" spans="1:17">
      <c r="A718" s="143" t="s">
        <v>1379</v>
      </c>
      <c r="B718" s="183"/>
      <c r="C718" s="168" t="e">
        <f t="shared" si="32"/>
        <v>#N/A</v>
      </c>
      <c r="D718" s="169">
        <f>VLOOKUP(A718,'10月5日排名(经验排名0.7+录取率排名0.2+录取人数)'!D:G,4,0)</f>
        <v>113.401608276645</v>
      </c>
      <c r="E718" s="178"/>
      <c r="G718" s="170">
        <v>0.748</v>
      </c>
      <c r="H718">
        <v>253</v>
      </c>
      <c r="J718" s="180"/>
      <c r="O718" s="4">
        <v>253</v>
      </c>
      <c r="P718" s="103">
        <f t="shared" si="33"/>
        <v>33.6833334821455</v>
      </c>
      <c r="Q718" s="182">
        <f t="shared" si="31"/>
        <v>734.390083270422</v>
      </c>
    </row>
    <row r="719" ht="16.5" spans="1:17">
      <c r="A719" s="143" t="s">
        <v>1380</v>
      </c>
      <c r="B719" s="183"/>
      <c r="C719" s="168" t="e">
        <f t="shared" si="32"/>
        <v>#N/A</v>
      </c>
      <c r="D719" s="169">
        <f>VLOOKUP(A719,'10月5日排名(经验排名0.7+录取率排名0.2+录取人数)'!D:G,4,0)</f>
        <v>113.247369921875</v>
      </c>
      <c r="E719" s="178"/>
      <c r="G719" s="170">
        <v>0.749</v>
      </c>
      <c r="H719">
        <v>252</v>
      </c>
      <c r="J719" s="180"/>
      <c r="O719" s="4">
        <v>252</v>
      </c>
      <c r="P719" s="103">
        <f t="shared" si="33"/>
        <v>33.4128321361738</v>
      </c>
      <c r="Q719" s="182">
        <f t="shared" si="31"/>
        <v>731.704649651119</v>
      </c>
    </row>
    <row r="720" ht="16.5" spans="1:17">
      <c r="A720" s="143" t="s">
        <v>1381</v>
      </c>
      <c r="B720" s="183"/>
      <c r="C720" s="168" t="e">
        <f t="shared" si="32"/>
        <v>#N/A</v>
      </c>
      <c r="D720" s="169">
        <f>VLOOKUP(A720,'10月5日排名(经验排名0.7+录取率排名0.2+录取人数)'!D:G,4,0)</f>
        <v>113.094050640822</v>
      </c>
      <c r="E720" s="178"/>
      <c r="G720" s="170">
        <v>0.75</v>
      </c>
      <c r="H720">
        <v>251</v>
      </c>
      <c r="J720" s="180"/>
      <c r="O720" s="4">
        <v>251</v>
      </c>
      <c r="P720" s="103">
        <f t="shared" si="33"/>
        <v>33.1434799713609</v>
      </c>
      <c r="Q720" s="182">
        <f t="shared" si="31"/>
        <v>729.030624661621</v>
      </c>
    </row>
    <row r="721" ht="16.5" spans="1:17">
      <c r="A721" s="143" t="s">
        <v>1382</v>
      </c>
      <c r="B721" s="183"/>
      <c r="C721" s="168" t="e">
        <f t="shared" si="32"/>
        <v>#N/A</v>
      </c>
      <c r="D721" s="169">
        <f>VLOOKUP(A721,'10月5日排名(经验排名0.7+录取率排名0.2+录取人数)'!D:G,4,0)</f>
        <v>112.941649802964</v>
      </c>
      <c r="E721" s="178"/>
      <c r="G721" s="170">
        <v>0.751</v>
      </c>
      <c r="H721">
        <v>250</v>
      </c>
      <c r="J721" s="180"/>
      <c r="O721" s="4">
        <v>250</v>
      </c>
      <c r="P721" s="103">
        <f t="shared" si="33"/>
        <v>32.8752759936176</v>
      </c>
      <c r="Q721" s="182">
        <f t="shared" si="31"/>
        <v>726.367998432994</v>
      </c>
    </row>
    <row r="722" ht="16.5" spans="1:17">
      <c r="A722" s="143" t="s">
        <v>1383</v>
      </c>
      <c r="B722" s="183"/>
      <c r="C722" s="168" t="e">
        <f t="shared" si="32"/>
        <v>#N/A</v>
      </c>
      <c r="D722" s="169">
        <f>VLOOKUP(A722,'10月5日排名(经验排名0.7+录取率排名0.2+录取人数)'!D:G,4,0)</f>
        <v>112.790166782128</v>
      </c>
      <c r="E722" s="178"/>
      <c r="G722" s="170">
        <v>0.752</v>
      </c>
      <c r="H722">
        <v>249</v>
      </c>
      <c r="J722" s="180"/>
      <c r="O722" s="4">
        <v>249</v>
      </c>
      <c r="P722" s="103">
        <f t="shared" si="33"/>
        <v>32.6082192142313</v>
      </c>
      <c r="Q722" s="182">
        <f t="shared" si="31"/>
        <v>723.71676114968</v>
      </c>
    </row>
    <row r="723" ht="16.5" spans="1:17">
      <c r="A723" s="143" t="s">
        <v>1384</v>
      </c>
      <c r="B723" s="183"/>
      <c r="C723" s="168" t="e">
        <f t="shared" si="32"/>
        <v>#N/A</v>
      </c>
      <c r="D723" s="169">
        <f>VLOOKUP(A723,'10月5日排名(经验排名0.7+录取率排名0.2+录取人数)'!D:G,4,0)</f>
        <v>112.639600956473</v>
      </c>
      <c r="E723" s="178"/>
      <c r="G723" s="170">
        <v>0.753</v>
      </c>
      <c r="H723">
        <v>248</v>
      </c>
      <c r="J723" s="180"/>
      <c r="O723" s="4">
        <v>248</v>
      </c>
      <c r="P723" s="103">
        <f t="shared" si="33"/>
        <v>32.3423086498459</v>
      </c>
      <c r="Q723" s="182">
        <f t="shared" si="31"/>
        <v>721.076903049293</v>
      </c>
    </row>
    <row r="724" ht="16.5" spans="1:17">
      <c r="A724" s="143" t="s">
        <v>1385</v>
      </c>
      <c r="B724" s="183"/>
      <c r="C724" s="168" t="e">
        <f t="shared" si="32"/>
        <v>#N/A</v>
      </c>
      <c r="D724" s="169">
        <f>VLOOKUP(A724,'10月5日排名(经验排名0.7+录取率排名0.2+录取人数)'!D:G,4,0)</f>
        <v>112.489951708484</v>
      </c>
      <c r="E724" s="178"/>
      <c r="G724" s="170">
        <v>0.754</v>
      </c>
      <c r="H724">
        <v>247</v>
      </c>
      <c r="J724" s="180"/>
      <c r="O724" s="4">
        <v>247</v>
      </c>
      <c r="P724" s="103">
        <f t="shared" si="33"/>
        <v>32.0775433224421</v>
      </c>
      <c r="Q724" s="182">
        <f t="shared" si="31"/>
        <v>718.448414422436</v>
      </c>
    </row>
    <row r="725" ht="16.5" spans="1:17">
      <c r="A725" s="143" t="s">
        <v>1386</v>
      </c>
      <c r="B725" s="183"/>
      <c r="C725" s="168" t="e">
        <f t="shared" si="32"/>
        <v>#N/A</v>
      </c>
      <c r="D725" s="169">
        <f>VLOOKUP(A725,'10月5日排名(经验排名0.7+录取率排名0.2+录取人数)'!D:G,4,0)</f>
        <v>112.34121842495</v>
      </c>
      <c r="E725" s="178"/>
      <c r="G725" s="170">
        <v>0.755</v>
      </c>
      <c r="H725">
        <v>246</v>
      </c>
      <c r="J725" s="180"/>
      <c r="O725" s="4">
        <v>246</v>
      </c>
      <c r="P725" s="103">
        <f t="shared" si="33"/>
        <v>31.8139222593185</v>
      </c>
      <c r="Q725" s="182">
        <f t="shared" si="31"/>
        <v>715.8312856125</v>
      </c>
    </row>
    <row r="726" ht="16.5" spans="1:17">
      <c r="A726" s="143" t="s">
        <v>1387</v>
      </c>
      <c r="B726" s="183"/>
      <c r="C726" s="168" t="e">
        <f t="shared" si="32"/>
        <v>#N/A</v>
      </c>
      <c r="D726" s="169">
        <f>VLOOKUP(A726,'10月5日排名(经验排名0.7+录取率排名0.2+录取人数)'!D:G,4,0)</f>
        <v>112.193400496958</v>
      </c>
      <c r="E726" s="178"/>
      <c r="G726" s="170">
        <v>0.756</v>
      </c>
      <c r="H726">
        <v>245</v>
      </c>
      <c r="J726" s="180"/>
      <c r="O726" s="4">
        <v>245</v>
      </c>
      <c r="P726" s="103">
        <f t="shared" si="33"/>
        <v>31.551444493071</v>
      </c>
      <c r="Q726" s="182">
        <f t="shared" si="31"/>
        <v>713.22550701547</v>
      </c>
    </row>
    <row r="727" ht="16.5" spans="1:17">
      <c r="A727" s="143" t="s">
        <v>1388</v>
      </c>
      <c r="B727" s="183"/>
      <c r="C727" s="168" t="e">
        <f t="shared" si="32"/>
        <v>#N/A</v>
      </c>
      <c r="D727" s="169">
        <f>VLOOKUP(A727,'10月5日排名(经验排名0.7+录取率排名0.2+录取人数)'!D:G,4,0)</f>
        <v>112.046497319876</v>
      </c>
      <c r="E727" s="178"/>
      <c r="G727" s="170">
        <v>0.757</v>
      </c>
      <c r="H727">
        <v>244</v>
      </c>
      <c r="J727" s="180"/>
      <c r="O727" s="4">
        <v>244</v>
      </c>
      <c r="P727" s="103">
        <f t="shared" si="33"/>
        <v>31.2901090615745</v>
      </c>
      <c r="Q727" s="182">
        <f t="shared" si="31"/>
        <v>710.631069079736</v>
      </c>
    </row>
    <row r="728" ht="16.5" spans="1:17">
      <c r="A728" s="143" t="s">
        <v>1389</v>
      </c>
      <c r="B728" s="183"/>
      <c r="C728" s="168" t="e">
        <f t="shared" si="32"/>
        <v>#N/A</v>
      </c>
      <c r="D728" s="169">
        <f>VLOOKUP(A728,'10月5日排名(经验排名0.7+录取率排名0.2+录取人数)'!D:G,4,0)</f>
        <v>111.900508293341</v>
      </c>
      <c r="E728" s="178"/>
      <c r="G728" s="170">
        <v>0.758</v>
      </c>
      <c r="H728">
        <v>243</v>
      </c>
      <c r="J728" s="180"/>
      <c r="O728" s="4">
        <v>243</v>
      </c>
      <c r="P728" s="103">
        <f t="shared" si="33"/>
        <v>31.0299150079635</v>
      </c>
      <c r="Q728" s="182">
        <f t="shared" si="31"/>
        <v>708.047962305904</v>
      </c>
    </row>
    <row r="729" ht="16.5" spans="1:17">
      <c r="A729" s="143" t="s">
        <v>1390</v>
      </c>
      <c r="B729" s="183"/>
      <c r="C729" s="168" t="e">
        <f t="shared" si="32"/>
        <v>#N/A</v>
      </c>
      <c r="D729" s="169">
        <f>VLOOKUP(A729,'10月5日排名(经验排名0.7+录取率排名0.2+录取人数)'!D:G,4,0)</f>
        <v>111.755432821248</v>
      </c>
      <c r="E729" s="178"/>
      <c r="G729" s="170">
        <v>0.759</v>
      </c>
      <c r="H729">
        <v>242</v>
      </c>
      <c r="J729" s="180"/>
      <c r="O729" s="4">
        <v>242</v>
      </c>
      <c r="P729" s="103">
        <f t="shared" si="33"/>
        <v>30.7708613806127</v>
      </c>
      <c r="Q729" s="182">
        <f t="shared" si="31"/>
        <v>705.476177246604</v>
      </c>
    </row>
    <row r="730" ht="16.5" spans="1:17">
      <c r="A730" s="143" t="s">
        <v>1391</v>
      </c>
      <c r="B730" s="183"/>
      <c r="C730" s="168" t="e">
        <f t="shared" si="32"/>
        <v>#N/A</v>
      </c>
      <c r="D730" s="169">
        <f>VLOOKUP(A730,'10月5日排名(经验排名0.7+录取率排名0.2+录取人数)'!D:G,4,0)</f>
        <v>111.611270311734</v>
      </c>
      <c r="E730" s="178"/>
      <c r="G730" s="170">
        <v>0.76</v>
      </c>
      <c r="H730">
        <v>241</v>
      </c>
      <c r="J730" s="180"/>
      <c r="O730" s="4">
        <v>241</v>
      </c>
      <c r="P730" s="103">
        <f t="shared" si="33"/>
        <v>30.5129472331184</v>
      </c>
      <c r="Q730" s="182">
        <f t="shared" si="31"/>
        <v>702.915704506303</v>
      </c>
    </row>
    <row r="731" ht="16.5" spans="1:17">
      <c r="A731" s="143" t="s">
        <v>1392</v>
      </c>
      <c r="B731" s="183"/>
      <c r="C731" s="168" t="e">
        <f t="shared" si="32"/>
        <v>#N/A</v>
      </c>
      <c r="D731" s="169">
        <f>VLOOKUP(A731,'10月5日排名(经验排名0.7+录取率排名0.2+录取人数)'!D:G,4,0)</f>
        <v>111.468020177167</v>
      </c>
      <c r="E731" s="178"/>
      <c r="G731" s="170">
        <v>0.761</v>
      </c>
      <c r="H731">
        <v>240</v>
      </c>
      <c r="J731" s="180"/>
      <c r="O731" s="4">
        <v>240</v>
      </c>
      <c r="P731" s="103">
        <f t="shared" si="33"/>
        <v>30.2561716242802</v>
      </c>
      <c r="Q731" s="182">
        <f t="shared" si="31"/>
        <v>700.366534741123</v>
      </c>
    </row>
    <row r="732" ht="16.5" spans="1:17">
      <c r="A732" s="143" t="s">
        <v>1393</v>
      </c>
      <c r="B732" s="183"/>
      <c r="C732" s="168" t="e">
        <f t="shared" si="32"/>
        <v>#N/A</v>
      </c>
      <c r="D732" s="169">
        <f>VLOOKUP(A732,'10月5日排名(经验排名0.7+录取率排名0.2+录取人数)'!D:G,4,0)</f>
        <v>111.325681834132</v>
      </c>
      <c r="E732" s="178"/>
      <c r="G732" s="170">
        <v>0.762</v>
      </c>
      <c r="H732">
        <v>239</v>
      </c>
      <c r="J732" s="180"/>
      <c r="O732" s="4">
        <v>239</v>
      </c>
      <c r="P732" s="103">
        <f t="shared" si="33"/>
        <v>30.0005336180815</v>
      </c>
      <c r="Q732" s="182">
        <f t="shared" si="31"/>
        <v>697.828658658651</v>
      </c>
    </row>
    <row r="733" ht="16.5" spans="1:17">
      <c r="A733" s="143" t="s">
        <v>1394</v>
      </c>
      <c r="B733" s="183"/>
      <c r="C733" s="168" t="e">
        <f t="shared" si="32"/>
        <v>#N/A</v>
      </c>
      <c r="D733" s="169">
        <f>VLOOKUP(A733,'10月5日排名(经验排名0.7+录取率排名0.2+录取人数)'!D:G,4,0)</f>
        <v>111.184254703425</v>
      </c>
      <c r="E733" s="178"/>
      <c r="G733" s="170">
        <v>0.763</v>
      </c>
      <c r="H733">
        <v>238</v>
      </c>
      <c r="J733" s="180"/>
      <c r="O733" s="4">
        <v>238</v>
      </c>
      <c r="P733" s="103">
        <f t="shared" si="33"/>
        <v>29.7460322836718</v>
      </c>
      <c r="Q733" s="182">
        <f t="shared" si="31"/>
        <v>695.302067017761</v>
      </c>
    </row>
    <row r="734" ht="16.5" spans="1:17">
      <c r="A734" s="143" t="s">
        <v>1395</v>
      </c>
      <c r="B734" s="183"/>
      <c r="C734" s="168" t="e">
        <f t="shared" si="32"/>
        <v>#N/A</v>
      </c>
      <c r="D734" s="169">
        <f>VLOOKUP(A734,'10月5日排名(经验排名0.7+录取率排名0.2+录取人数)'!D:G,4,0)</f>
        <v>111.043738210029</v>
      </c>
      <c r="E734" s="178"/>
      <c r="G734" s="170">
        <v>0.764</v>
      </c>
      <c r="H734">
        <v>237</v>
      </c>
      <c r="J734" s="180"/>
      <c r="O734" s="4">
        <v>237</v>
      </c>
      <c r="P734" s="103">
        <f t="shared" si="33"/>
        <v>29.4926666953479</v>
      </c>
      <c r="Q734" s="182">
        <f t="shared" si="31"/>
        <v>692.786750628426</v>
      </c>
    </row>
    <row r="735" ht="16.5" spans="1:17">
      <c r="A735" s="143" t="s">
        <v>1396</v>
      </c>
      <c r="B735" s="183"/>
      <c r="C735" s="168" t="e">
        <f t="shared" si="32"/>
        <v>#N/A</v>
      </c>
      <c r="D735" s="169">
        <f>VLOOKUP(A735,'10月5日排名(经验排名0.7+录取率排名0.2+录取人数)'!D:G,4,0)</f>
        <v>110.904131783114</v>
      </c>
      <c r="E735" s="178"/>
      <c r="G735" s="170">
        <v>0.765</v>
      </c>
      <c r="H735">
        <v>236</v>
      </c>
      <c r="J735" s="180"/>
      <c r="O735" s="4">
        <v>236</v>
      </c>
      <c r="P735" s="103">
        <f t="shared" si="33"/>
        <v>29.2404359325361</v>
      </c>
      <c r="Q735" s="182">
        <f t="shared" si="31"/>
        <v>690.282700351544</v>
      </c>
    </row>
    <row r="736" ht="16.5" spans="1:17">
      <c r="A736" s="143" t="s">
        <v>1397</v>
      </c>
      <c r="B736" s="183"/>
      <c r="C736" s="168" t="e">
        <f t="shared" si="32"/>
        <v>#N/A</v>
      </c>
      <c r="D736" s="169">
        <f>VLOOKUP(A736,'10月5日排名(经验排名0.7+录取率排名0.2+录取人数)'!D:G,4,0)</f>
        <v>110.765434856017</v>
      </c>
      <c r="E736" s="178"/>
      <c r="G736" s="170">
        <v>0.766</v>
      </c>
      <c r="H736">
        <v>235</v>
      </c>
      <c r="J736" s="180"/>
      <c r="O736" s="4">
        <v>235</v>
      </c>
      <c r="P736" s="103">
        <f t="shared" si="33"/>
        <v>28.9893390797736</v>
      </c>
      <c r="Q736" s="182">
        <f t="shared" si="31"/>
        <v>687.78990709875</v>
      </c>
    </row>
    <row r="737" ht="16.5" spans="1:17">
      <c r="A737" s="143" t="s">
        <v>1398</v>
      </c>
      <c r="B737" s="183"/>
      <c r="C737" s="168" t="e">
        <f t="shared" si="32"/>
        <v>#N/A</v>
      </c>
      <c r="D737" s="169">
        <f>VLOOKUP(A737,'10月5日排名(经验排名0.7+录取率排名0.2+录取人数)'!D:G,4,0)</f>
        <v>110.627646866232</v>
      </c>
      <c r="E737" s="178"/>
      <c r="G737" s="170">
        <v>0.767</v>
      </c>
      <c r="H737">
        <v>234</v>
      </c>
      <c r="J737" s="180"/>
      <c r="O737" s="4">
        <v>234</v>
      </c>
      <c r="P737" s="103">
        <f t="shared" si="33"/>
        <v>28.7393752266911</v>
      </c>
      <c r="Q737" s="182">
        <f t="shared" si="31"/>
        <v>685.308361832247</v>
      </c>
    </row>
    <row r="738" ht="16.5" spans="1:17">
      <c r="A738" s="143" t="s">
        <v>1399</v>
      </c>
      <c r="B738" s="183"/>
      <c r="C738" s="168" t="e">
        <f t="shared" si="32"/>
        <v>#N/A</v>
      </c>
      <c r="D738" s="169">
        <f>VLOOKUP(A738,'10月5日排名(经验排名0.7+录取率排名0.2+录取人数)'!D:G,4,0)</f>
        <v>110.4907672554</v>
      </c>
      <c r="E738" s="178"/>
      <c r="G738" s="170">
        <v>0.768</v>
      </c>
      <c r="H738">
        <v>233</v>
      </c>
      <c r="J738" s="180"/>
      <c r="O738" s="4">
        <v>233</v>
      </c>
      <c r="P738" s="103">
        <f t="shared" si="33"/>
        <v>28.4905434679947</v>
      </c>
      <c r="Q738" s="182">
        <f t="shared" si="31"/>
        <v>682.838055564626</v>
      </c>
    </row>
    <row r="739" ht="16.5" spans="1:17">
      <c r="A739" s="143" t="s">
        <v>1400</v>
      </c>
      <c r="B739" s="183"/>
      <c r="C739" s="168" t="e">
        <f t="shared" si="32"/>
        <v>#N/A</v>
      </c>
      <c r="D739" s="169">
        <f>VLOOKUP(A739,'10月5日排名(经验排名0.7+录取率排名0.2+录取人数)'!D:G,4,0)</f>
        <v>110.354795469295</v>
      </c>
      <c r="E739" s="178"/>
      <c r="G739" s="170">
        <v>0.769</v>
      </c>
      <c r="H739">
        <v>232</v>
      </c>
      <c r="J739" s="180"/>
      <c r="O739" s="4">
        <v>232</v>
      </c>
      <c r="P739" s="103">
        <f t="shared" si="33"/>
        <v>28.2428429034483</v>
      </c>
      <c r="Q739" s="182">
        <f t="shared" si="31"/>
        <v>680.378979358686</v>
      </c>
    </row>
    <row r="740" ht="16.5" spans="1:17">
      <c r="A740" s="143" t="s">
        <v>1401</v>
      </c>
      <c r="B740" s="183"/>
      <c r="C740" s="168" t="e">
        <f t="shared" si="32"/>
        <v>#N/A</v>
      </c>
      <c r="D740" s="169">
        <f>VLOOKUP(A740,'10月5日排名(经验排名0.7+录取率排名0.2+录取人数)'!D:G,4,0)</f>
        <v>110.219730957813</v>
      </c>
      <c r="E740" s="178"/>
      <c r="G740" s="170">
        <v>0.77</v>
      </c>
      <c r="H740">
        <v>231</v>
      </c>
      <c r="J740" s="180"/>
      <c r="O740" s="4">
        <v>231</v>
      </c>
      <c r="P740" s="103">
        <f t="shared" si="33"/>
        <v>27.9962726378558</v>
      </c>
      <c r="Q740" s="182">
        <f t="shared" si="31"/>
        <v>677.931124327266</v>
      </c>
    </row>
    <row r="741" ht="16.5" spans="1:17">
      <c r="A741" s="143" t="s">
        <v>1402</v>
      </c>
      <c r="B741" s="183"/>
      <c r="C741" s="168" t="e">
        <f t="shared" si="32"/>
        <v>#N/A</v>
      </c>
      <c r="D741" s="169">
        <f>VLOOKUP(A741,'10月5日排名(经验排名0.7+录取率排名0.2+录取人数)'!D:G,4,0)</f>
        <v>110.085573174961</v>
      </c>
      <c r="E741" s="178"/>
      <c r="G741" s="170">
        <v>0.771</v>
      </c>
      <c r="H741">
        <v>230</v>
      </c>
      <c r="J741" s="180"/>
      <c r="O741" s="4">
        <v>230</v>
      </c>
      <c r="P741" s="103">
        <f t="shared" si="33"/>
        <v>27.7508317810443</v>
      </c>
      <c r="Q741" s="182">
        <f t="shared" si="31"/>
        <v>675.494481633069</v>
      </c>
    </row>
    <row r="742" ht="16.5" spans="1:17">
      <c r="A742" s="143" t="s">
        <v>1403</v>
      </c>
      <c r="B742" s="183"/>
      <c r="C742" s="168" t="e">
        <f t="shared" si="32"/>
        <v>#N/A</v>
      </c>
      <c r="D742" s="169">
        <f>VLOOKUP(A742,'10月5日排名(经验排名0.7+录取率排名0.2+录取人数)'!D:G,4,0)</f>
        <v>109.952321578843</v>
      </c>
      <c r="E742" s="178"/>
      <c r="G742" s="170">
        <v>0.772</v>
      </c>
      <c r="H742">
        <v>229</v>
      </c>
      <c r="J742" s="180"/>
      <c r="O742" s="4">
        <v>229</v>
      </c>
      <c r="P742" s="103">
        <f t="shared" si="33"/>
        <v>27.5065194478464</v>
      </c>
      <c r="Q742" s="182">
        <f t="shared" si="31"/>
        <v>673.069042488492</v>
      </c>
    </row>
    <row r="743" ht="16.5" spans="1:17">
      <c r="A743" s="143" t="s">
        <v>1404</v>
      </c>
      <c r="B743" s="183"/>
      <c r="C743" s="168" t="e">
        <f t="shared" si="32"/>
        <v>#N/A</v>
      </c>
      <c r="D743" s="169">
        <f>VLOOKUP(A743,'10月5日排名(经验排名0.7+录取率排名0.2+录取人数)'!D:G,4,0)</f>
        <v>109.819975631655</v>
      </c>
      <c r="E743" s="178"/>
      <c r="G743" s="170">
        <v>0.773</v>
      </c>
      <c r="H743">
        <v>228</v>
      </c>
      <c r="J743" s="180"/>
      <c r="O743" s="4">
        <v>228</v>
      </c>
      <c r="P743" s="103">
        <f t="shared" si="33"/>
        <v>27.2633347580824</v>
      </c>
      <c r="Q743" s="182">
        <f t="shared" si="31"/>
        <v>670.65479815545</v>
      </c>
    </row>
    <row r="744" ht="16.5" spans="1:17">
      <c r="A744" s="143" t="s">
        <v>784</v>
      </c>
      <c r="B744" s="183"/>
      <c r="C744" s="168" t="e">
        <f t="shared" si="32"/>
        <v>#N/A</v>
      </c>
      <c r="D744" s="169">
        <f>VLOOKUP(A744,'10月5日排名(经验排名0.7+录取率排名0.2+录取人数)'!D:G,4,0)</f>
        <v>109.688534799664</v>
      </c>
      <c r="E744" s="178"/>
      <c r="G744" s="170">
        <v>0.774</v>
      </c>
      <c r="H744">
        <v>227</v>
      </c>
      <c r="J744" s="180"/>
      <c r="O744" s="4">
        <v>227</v>
      </c>
      <c r="P744" s="103">
        <f t="shared" si="33"/>
        <v>27.0212768365445</v>
      </c>
      <c r="Q744" s="182">
        <f t="shared" si="31"/>
        <v>668.251739945217</v>
      </c>
    </row>
    <row r="745" ht="16.5" spans="1:17">
      <c r="A745" s="143" t="s">
        <v>785</v>
      </c>
      <c r="B745" s="183"/>
      <c r="C745" s="168" t="e">
        <f t="shared" si="32"/>
        <v>#N/A</v>
      </c>
      <c r="D745" s="169">
        <f>VLOOKUP(A745,'10月5日排名(经验排名0.7+录取率排名0.2+录取人数)'!D:G,4,0)</f>
        <v>109.557998553207</v>
      </c>
      <c r="E745" s="178"/>
      <c r="G745" s="170">
        <v>0.775</v>
      </c>
      <c r="H745">
        <v>226</v>
      </c>
      <c r="J745" s="180"/>
      <c r="O745" s="4">
        <v>226</v>
      </c>
      <c r="P745" s="103">
        <f t="shared" si="33"/>
        <v>26.7803448129794</v>
      </c>
      <c r="Q745" s="182">
        <f t="shared" si="31"/>
        <v>665.859859218247</v>
      </c>
    </row>
    <row r="746" ht="16.5" spans="1:17">
      <c r="A746" s="143" t="s">
        <v>786</v>
      </c>
      <c r="B746" s="183"/>
      <c r="C746" s="168" t="e">
        <f t="shared" si="32"/>
        <v>#N/A</v>
      </c>
      <c r="D746" s="169">
        <f>VLOOKUP(A746,'10月5日排名(经验排名0.7+录取率排名0.2+录取人数)'!D:G,4,0)</f>
        <v>109.428366366673</v>
      </c>
      <c r="E746" s="178"/>
      <c r="G746" s="170">
        <v>0.776</v>
      </c>
      <c r="H746">
        <v>225</v>
      </c>
      <c r="J746" s="180"/>
      <c r="O746" s="4">
        <v>225</v>
      </c>
      <c r="P746" s="103">
        <f t="shared" si="33"/>
        <v>26.5405378220707</v>
      </c>
      <c r="Q746" s="182">
        <f t="shared" si="31"/>
        <v>663.479147384017</v>
      </c>
    </row>
    <row r="747" ht="16.5" spans="1:17">
      <c r="A747" s="143" t="s">
        <v>1405</v>
      </c>
      <c r="B747" s="183"/>
      <c r="C747" s="168" t="e">
        <f t="shared" si="32"/>
        <v>#N/A</v>
      </c>
      <c r="D747" s="169">
        <f>VLOOKUP(A747,'10月5日排名(经验排名0.7+录取率排名0.2+录取人数)'!D:G,4,0)</f>
        <v>109.299637718492</v>
      </c>
      <c r="E747" s="178"/>
      <c r="G747" s="170">
        <v>0.777</v>
      </c>
      <c r="H747">
        <v>224</v>
      </c>
      <c r="J747" s="180"/>
      <c r="O747" s="4">
        <v>224</v>
      </c>
      <c r="P747" s="103">
        <f t="shared" si="33"/>
        <v>26.3018550034235</v>
      </c>
      <c r="Q747" s="182">
        <f t="shared" si="31"/>
        <v>661.109595900851</v>
      </c>
    </row>
    <row r="748" ht="16.5" spans="1:17">
      <c r="A748" s="143" t="s">
        <v>1406</v>
      </c>
      <c r="B748" s="183"/>
      <c r="C748" s="168" t="e">
        <f t="shared" si="32"/>
        <v>#N/A</v>
      </c>
      <c r="D748" s="169">
        <f>VLOOKUP(A748,'10月5日排名(经验排名0.7+录取率排名0.2+录取人数)'!D:G,4,0)</f>
        <v>109.171812091131</v>
      </c>
      <c r="E748" s="178"/>
      <c r="G748" s="170">
        <v>0.778</v>
      </c>
      <c r="H748">
        <v>223</v>
      </c>
      <c r="J748" s="180"/>
      <c r="O748" s="4">
        <v>223</v>
      </c>
      <c r="P748" s="103">
        <f t="shared" si="33"/>
        <v>26.064295501547</v>
      </c>
      <c r="Q748" s="182">
        <f t="shared" si="31"/>
        <v>658.751196275767</v>
      </c>
    </row>
    <row r="749" ht="16.5" spans="1:17">
      <c r="A749" s="143" t="s">
        <v>1407</v>
      </c>
      <c r="B749" s="183"/>
      <c r="C749" s="168" t="e">
        <f t="shared" si="32"/>
        <v>#N/A</v>
      </c>
      <c r="D749" s="169">
        <f>VLOOKUP(A749,'10月5日排名(经验排名0.7+录取率排名0.2+录取人数)'!D:G,4,0)</f>
        <v>109.044888971075</v>
      </c>
      <c r="E749" s="178"/>
      <c r="G749" s="170">
        <v>0.779</v>
      </c>
      <c r="H749">
        <v>222</v>
      </c>
      <c r="J749" s="180"/>
      <c r="O749" s="4">
        <v>222</v>
      </c>
      <c r="P749" s="103">
        <f t="shared" si="33"/>
        <v>25.8278584658384</v>
      </c>
      <c r="Q749" s="182">
        <f t="shared" si="31"/>
        <v>656.403940064306</v>
      </c>
    </row>
    <row r="750" ht="16.5" spans="1:17">
      <c r="A750" s="143" t="s">
        <v>1408</v>
      </c>
      <c r="B750" s="183"/>
      <c r="C750" s="168" t="e">
        <f t="shared" si="32"/>
        <v>#N/A</v>
      </c>
      <c r="D750" s="169">
        <f>VLOOKUP(A750,'10月5日排名(经验排名0.7+录取率排名0.2+录取人数)'!D:G,4,0)</f>
        <v>108.918867848821</v>
      </c>
      <c r="E750" s="178"/>
      <c r="G750" s="170">
        <v>0.78</v>
      </c>
      <c r="H750">
        <v>221</v>
      </c>
      <c r="J750" s="180"/>
      <c r="O750" s="4">
        <v>221</v>
      </c>
      <c r="P750" s="103">
        <f t="shared" si="33"/>
        <v>25.5925430505662</v>
      </c>
      <c r="Q750" s="182">
        <f t="shared" si="31"/>
        <v>654.067818870371</v>
      </c>
    </row>
    <row r="751" ht="16.5" spans="1:17">
      <c r="A751" s="143" t="s">
        <v>1409</v>
      </c>
      <c r="B751" s="183"/>
      <c r="C751" s="168" t="e">
        <f t="shared" si="32"/>
        <v>#N/A</v>
      </c>
      <c r="D751" s="169">
        <f>VLOOKUP(A751,'10月5日排名(经验排名0.7+录取率排名0.2+录取人数)'!D:G,4,0)</f>
        <v>108.793748218865</v>
      </c>
      <c r="E751" s="178"/>
      <c r="G751" s="170">
        <v>0.781</v>
      </c>
      <c r="H751">
        <v>220</v>
      </c>
      <c r="J751" s="180"/>
      <c r="O751" s="4">
        <v>220</v>
      </c>
      <c r="P751" s="103">
        <f t="shared" si="33"/>
        <v>25.3583484148548</v>
      </c>
      <c r="Q751" s="182">
        <f t="shared" si="31"/>
        <v>651.742824346071</v>
      </c>
    </row>
    <row r="752" ht="16.5" spans="1:17">
      <c r="A752" s="143" t="s">
        <v>1410</v>
      </c>
      <c r="B752" s="183"/>
      <c r="C752" s="168" t="e">
        <f t="shared" si="32"/>
        <v>#N/A</v>
      </c>
      <c r="D752" s="169">
        <f>VLOOKUP(A752,'10月5日排名(经验排名0.7+录取率排名0.2+录取人数)'!D:G,4,0)</f>
        <v>108.669529579695</v>
      </c>
      <c r="E752" s="178"/>
      <c r="G752" s="170">
        <v>0.782</v>
      </c>
      <c r="H752">
        <v>219</v>
      </c>
      <c r="J752" s="180"/>
      <c r="O752" s="4">
        <v>219</v>
      </c>
      <c r="P752" s="103">
        <f t="shared" si="33"/>
        <v>25.1252737226675</v>
      </c>
      <c r="Q752" s="182">
        <f t="shared" si="31"/>
        <v>649.428948191553</v>
      </c>
    </row>
    <row r="753" ht="16.5" spans="1:17">
      <c r="A753" s="143" t="s">
        <v>1411</v>
      </c>
      <c r="B753" s="183"/>
      <c r="C753" s="168" t="e">
        <f t="shared" si="32"/>
        <v>#N/A</v>
      </c>
      <c r="D753" s="169">
        <f>VLOOKUP(A753,'10月5日排名(经验排名0.7+录取率排名0.2+录取人数)'!D:G,4,0)</f>
        <v>108.546211433777</v>
      </c>
      <c r="E753" s="178"/>
      <c r="G753" s="170">
        <v>0.783</v>
      </c>
      <c r="H753">
        <v>218</v>
      </c>
      <c r="J753" s="180"/>
      <c r="O753" s="4">
        <v>218</v>
      </c>
      <c r="P753" s="103">
        <f t="shared" si="33"/>
        <v>24.8933181427913</v>
      </c>
      <c r="Q753" s="182">
        <f t="shared" si="31"/>
        <v>647.126182154854</v>
      </c>
    </row>
    <row r="754" ht="16.5" spans="1:17">
      <c r="A754" s="143" t="s">
        <v>1412</v>
      </c>
      <c r="B754" s="183"/>
      <c r="C754" s="168" t="e">
        <f t="shared" si="32"/>
        <v>#N/A</v>
      </c>
      <c r="D754" s="169">
        <f>VLOOKUP(A754,'10月5日排名(经验排名0.7+录取率排名0.2+录取人数)'!D:G,4,0)</f>
        <v>108.423793287546</v>
      </c>
      <c r="E754" s="178"/>
      <c r="G754" s="170">
        <v>0.784</v>
      </c>
      <c r="H754">
        <v>217</v>
      </c>
      <c r="J754" s="180"/>
      <c r="O754" s="4">
        <v>217</v>
      </c>
      <c r="P754" s="103">
        <f t="shared" si="33"/>
        <v>24.6624808488203</v>
      </c>
      <c r="Q754" s="182">
        <f t="shared" si="31"/>
        <v>644.834518031735</v>
      </c>
    </row>
    <row r="755" ht="16.5" spans="1:17">
      <c r="A755" s="143" t="s">
        <v>1413</v>
      </c>
      <c r="B755" s="183"/>
      <c r="C755" s="168" t="e">
        <f t="shared" si="32"/>
        <v>#N/A</v>
      </c>
      <c r="D755" s="169">
        <f>VLOOKUP(A755,'10月5日排名(经验排名0.7+录取率排名0.2+录取人数)'!D:G,4,0)</f>
        <v>108.302274651395</v>
      </c>
      <c r="E755" s="178"/>
      <c r="G755" s="170">
        <v>0.785</v>
      </c>
      <c r="H755">
        <v>216</v>
      </c>
      <c r="J755" s="180"/>
      <c r="O755" s="4">
        <v>216</v>
      </c>
      <c r="P755" s="103">
        <f t="shared" si="33"/>
        <v>24.4327610191409</v>
      </c>
      <c r="Q755" s="182">
        <f t="shared" ref="Q755:Q818" si="34">P755*($N$4-$N$970)/($P$4-$P$970)+$N$970-$P$970*($N$4-$N$970)/($P$4-$P$970)</f>
        <v>642.553947665529</v>
      </c>
    </row>
    <row r="756" ht="16.5" spans="1:17">
      <c r="A756" s="143" t="s">
        <v>1414</v>
      </c>
      <c r="B756" s="183"/>
      <c r="C756" s="168" t="e">
        <f t="shared" si="32"/>
        <v>#N/A</v>
      </c>
      <c r="D756" s="169">
        <f>VLOOKUP(A756,'10月5日排名(经验排名0.7+录取率排名0.2+录取人数)'!D:G,4,0)</f>
        <v>108.181655039668</v>
      </c>
      <c r="E756" s="178"/>
      <c r="G756" s="170">
        <v>0.786</v>
      </c>
      <c r="H756">
        <v>215</v>
      </c>
      <c r="J756" s="180"/>
      <c r="O756" s="4">
        <v>215</v>
      </c>
      <c r="P756" s="103">
        <f t="shared" si="33"/>
        <v>24.2041578369153</v>
      </c>
      <c r="Q756" s="182">
        <f t="shared" si="34"/>
        <v>640.284462946984</v>
      </c>
    </row>
    <row r="757" ht="16.5" spans="1:17">
      <c r="A757" s="143" t="s">
        <v>1415</v>
      </c>
      <c r="B757" s="183"/>
      <c r="C757" s="168" t="e">
        <f t="shared" si="32"/>
        <v>#N/A</v>
      </c>
      <c r="D757" s="169">
        <f>VLOOKUP(A757,'10月5日排名(经验排名0.7+录取率排名0.2+录取人数)'!D:G,4,0)</f>
        <v>108.061933970646</v>
      </c>
      <c r="E757" s="178"/>
      <c r="G757" s="170">
        <v>0.787</v>
      </c>
      <c r="H757">
        <v>214</v>
      </c>
      <c r="J757" s="180"/>
      <c r="O757" s="4">
        <v>214</v>
      </c>
      <c r="P757" s="103">
        <f t="shared" si="33"/>
        <v>23.9766704900668</v>
      </c>
      <c r="Q757" s="182">
        <f t="shared" si="34"/>
        <v>638.026055814114</v>
      </c>
    </row>
    <row r="758" ht="16.5" spans="1:17">
      <c r="A758" s="143" t="s">
        <v>798</v>
      </c>
      <c r="B758" s="183"/>
      <c r="C758" s="168" t="e">
        <f t="shared" si="32"/>
        <v>#N/A</v>
      </c>
      <c r="D758" s="169">
        <f>VLOOKUP(A758,'10月5日排名(经验排名0.7+录取率排名0.2+录取人数)'!D:G,4,0)</f>
        <v>107.943110966539</v>
      </c>
      <c r="E758" s="178"/>
      <c r="G758" s="170">
        <v>0.788</v>
      </c>
      <c r="H758">
        <v>213</v>
      </c>
      <c r="J758" s="180"/>
      <c r="O758" s="4">
        <v>213</v>
      </c>
      <c r="P758" s="103">
        <f t="shared" si="33"/>
        <v>23.7502981712637</v>
      </c>
      <c r="Q758" s="182">
        <f t="shared" si="34"/>
        <v>635.778718252041</v>
      </c>
    </row>
    <row r="759" ht="16.5" spans="1:17">
      <c r="A759" s="143" t="s">
        <v>1416</v>
      </c>
      <c r="B759" s="183"/>
      <c r="C759" s="168" t="e">
        <f t="shared" si="32"/>
        <v>#N/A</v>
      </c>
      <c r="D759" s="169">
        <f>VLOOKUP(A759,'10月5日排名(经验排名0.7+录取率排名0.2+录取人数)'!D:G,4,0)</f>
        <v>107.825185553476</v>
      </c>
      <c r="E759" s="178"/>
      <c r="G759" s="170">
        <v>0.789</v>
      </c>
      <c r="H759">
        <v>212</v>
      </c>
      <c r="J759" s="180"/>
      <c r="O759" s="4">
        <v>212</v>
      </c>
      <c r="P759" s="103">
        <f t="shared" si="33"/>
        <v>23.5250400779044</v>
      </c>
      <c r="Q759" s="182">
        <f t="shared" si="34"/>
        <v>633.542442292841</v>
      </c>
    </row>
    <row r="760" ht="16.5" spans="1:17">
      <c r="A760" s="143" t="s">
        <v>1417</v>
      </c>
      <c r="B760" s="183"/>
      <c r="C760" s="168" t="e">
        <f t="shared" si="32"/>
        <v>#N/A</v>
      </c>
      <c r="D760" s="169">
        <f>VLOOKUP(A760,'10月5日排名(经验排名0.7+录取率排名0.2+录取人数)'!D:G,4,0)</f>
        <v>107.708157261495</v>
      </c>
      <c r="E760" s="178"/>
      <c r="G760" s="170">
        <v>0.79</v>
      </c>
      <c r="H760">
        <v>211</v>
      </c>
      <c r="J760" s="180"/>
      <c r="O760" s="4">
        <v>211</v>
      </c>
      <c r="P760" s="103">
        <f t="shared" si="33"/>
        <v>23.3008954121022</v>
      </c>
      <c r="Q760" s="182">
        <f t="shared" si="34"/>
        <v>631.317220015405</v>
      </c>
    </row>
    <row r="761" ht="16.5" spans="1:17">
      <c r="A761" s="143" t="s">
        <v>1418</v>
      </c>
      <c r="B761" s="183"/>
      <c r="C761" s="168" t="e">
        <f t="shared" si="32"/>
        <v>#N/A</v>
      </c>
      <c r="D761" s="169">
        <f>VLOOKUP(A761,'10月5日排名(经验排名0.7+录取率排名0.2+录取人数)'!D:G,4,0)</f>
        <v>107.592025624535</v>
      </c>
      <c r="E761" s="178"/>
      <c r="G761" s="170">
        <v>0.791</v>
      </c>
      <c r="H761">
        <v>210</v>
      </c>
      <c r="J761" s="180"/>
      <c r="O761" s="4">
        <v>210</v>
      </c>
      <c r="P761" s="103">
        <f t="shared" si="33"/>
        <v>23.0778633806706</v>
      </c>
      <c r="Q761" s="182">
        <f t="shared" si="34"/>
        <v>629.103043545278</v>
      </c>
    </row>
    <row r="762" ht="16.5" spans="1:17">
      <c r="A762" s="143" t="s">
        <v>1419</v>
      </c>
      <c r="B762" s="183"/>
      <c r="C762" s="168" t="e">
        <f t="shared" si="32"/>
        <v>#N/A</v>
      </c>
      <c r="D762" s="169">
        <f>VLOOKUP(A762,'10月5日排名(经验排名0.7+录取率排名0.2+录取人数)'!D:G,4,0)</f>
        <v>107.476790180422</v>
      </c>
      <c r="E762" s="178"/>
      <c r="G762" s="170">
        <v>0.792</v>
      </c>
      <c r="H762">
        <v>209</v>
      </c>
      <c r="J762" s="180"/>
      <c r="O762" s="4">
        <v>209</v>
      </c>
      <c r="P762" s="103">
        <f t="shared" si="33"/>
        <v>22.8559431951076</v>
      </c>
      <c r="Q762" s="182">
        <f t="shared" si="34"/>
        <v>626.899905054516</v>
      </c>
    </row>
    <row r="763" ht="16.5" spans="1:17">
      <c r="A763" s="143" t="s">
        <v>1420</v>
      </c>
      <c r="B763" s="183"/>
      <c r="C763" s="168" t="e">
        <f t="shared" si="32"/>
        <v>#N/A</v>
      </c>
      <c r="D763" s="169">
        <f>VLOOKUP(A763,'10月5日排名(经验排名0.7+录取率排名0.2+录取人数)'!D:G,4,0)</f>
        <v>107.362450470866</v>
      </c>
      <c r="E763" s="178"/>
      <c r="G763" s="170">
        <v>0.793</v>
      </c>
      <c r="H763">
        <v>208</v>
      </c>
      <c r="J763" s="180"/>
      <c r="O763" s="4">
        <v>208</v>
      </c>
      <c r="P763" s="103">
        <f t="shared" si="33"/>
        <v>22.6351340715814</v>
      </c>
      <c r="Q763" s="182">
        <f t="shared" si="34"/>
        <v>624.707796761538</v>
      </c>
    </row>
    <row r="764" ht="16.5" spans="1:17">
      <c r="A764" s="143" t="s">
        <v>1421</v>
      </c>
      <c r="B764" s="183"/>
      <c r="C764" s="168" t="e">
        <f t="shared" si="32"/>
        <v>#N/A</v>
      </c>
      <c r="D764" s="169">
        <f>VLOOKUP(A764,'10月5日排名(经验排名0.7+录取率排名0.2+录取人数)'!D:G,4,0)</f>
        <v>107.249006041445</v>
      </c>
      <c r="E764" s="178"/>
      <c r="G764" s="170">
        <v>0.794</v>
      </c>
      <c r="H764">
        <v>207</v>
      </c>
      <c r="J764" s="180"/>
      <c r="O764" s="4">
        <v>207</v>
      </c>
      <c r="P764" s="103">
        <f t="shared" si="33"/>
        <v>22.4154352309159</v>
      </c>
      <c r="Q764" s="182">
        <f t="shared" si="34"/>
        <v>622.526710930981</v>
      </c>
    </row>
    <row r="765" ht="16.5" spans="1:17">
      <c r="A765" s="143" t="s">
        <v>1422</v>
      </c>
      <c r="B765" s="183"/>
      <c r="C765" s="168" t="e">
        <f t="shared" si="32"/>
        <v>#N/A</v>
      </c>
      <c r="D765" s="169">
        <f>VLOOKUP(A765,'10月5日排名(经验排名0.7+录取率排名0.2+录取人数)'!D:G,4,0)</f>
        <v>107.136456441602</v>
      </c>
      <c r="E765" s="178"/>
      <c r="G765" s="170">
        <v>0.795</v>
      </c>
      <c r="H765">
        <v>206</v>
      </c>
      <c r="J765" s="180"/>
      <c r="O765" s="4">
        <v>206</v>
      </c>
      <c r="P765" s="103">
        <f t="shared" si="33"/>
        <v>22.1968458985756</v>
      </c>
      <c r="Q765" s="182">
        <f t="shared" si="34"/>
        <v>620.356639873555</v>
      </c>
    </row>
    <row r="766" ht="16.5" spans="1:17">
      <c r="A766" s="143" t="s">
        <v>1423</v>
      </c>
      <c r="B766" s="183"/>
      <c r="C766" s="168" t="e">
        <f t="shared" si="32"/>
        <v>#N/A</v>
      </c>
      <c r="D766" s="169">
        <f>VLOOKUP(A766,'10月5日排名(经验排名0.7+录取率排名0.2+录取人数)'!D:G,4,0)</f>
        <v>107.024801224629</v>
      </c>
      <c r="E766" s="178"/>
      <c r="G766" s="170">
        <v>0.796</v>
      </c>
      <c r="H766">
        <v>205</v>
      </c>
      <c r="J766" s="180"/>
      <c r="O766" s="4">
        <v>205</v>
      </c>
      <c r="P766" s="103">
        <f t="shared" si="33"/>
        <v>21.9793653046511</v>
      </c>
      <c r="Q766" s="182">
        <f t="shared" si="34"/>
        <v>618.197575945895</v>
      </c>
    </row>
    <row r="767" ht="16.5" spans="1:17">
      <c r="A767" s="143" t="s">
        <v>1424</v>
      </c>
      <c r="B767" s="183"/>
      <c r="C767" s="168" t="e">
        <f t="shared" si="32"/>
        <v>#N/A</v>
      </c>
      <c r="D767" s="169">
        <f>VLOOKUP(A767,'10月5日排名(经验排名0.7+录取率排名0.2+录取人数)'!D:G,4,0)</f>
        <v>106.914039947665</v>
      </c>
      <c r="E767" s="178"/>
      <c r="G767" s="170">
        <v>0.797</v>
      </c>
      <c r="H767">
        <v>204</v>
      </c>
      <c r="J767" s="180"/>
      <c r="O767" s="4">
        <v>204</v>
      </c>
      <c r="P767" s="103">
        <f t="shared" si="33"/>
        <v>21.7629926838455</v>
      </c>
      <c r="Q767" s="182">
        <f t="shared" si="34"/>
        <v>616.049511550425</v>
      </c>
    </row>
    <row r="768" ht="16.5" spans="1:17">
      <c r="A768" s="143" t="s">
        <v>1425</v>
      </c>
      <c r="B768" s="183"/>
      <c r="C768" s="168" t="e">
        <f t="shared" si="32"/>
        <v>#N/A</v>
      </c>
      <c r="D768" s="169">
        <f>VLOOKUP(A768,'10月5日排名(经验排名0.7+录取率排名0.2+录取人数)'!D:G,4,0)</f>
        <v>106.804172171681</v>
      </c>
      <c r="E768" s="178"/>
      <c r="G768" s="170">
        <v>0.798</v>
      </c>
      <c r="H768">
        <v>203</v>
      </c>
      <c r="J768" s="180"/>
      <c r="O768" s="4">
        <v>203</v>
      </c>
      <c r="P768" s="103">
        <f t="shared" si="33"/>
        <v>21.5477272754589</v>
      </c>
      <c r="Q768" s="182">
        <f t="shared" si="34"/>
        <v>613.91243913521</v>
      </c>
    </row>
    <row r="769" ht="16.5" spans="1:17">
      <c r="A769" s="143" t="s">
        <v>1426</v>
      </c>
      <c r="B769" s="183"/>
      <c r="C769" s="168" t="e">
        <f t="shared" si="32"/>
        <v>#N/A</v>
      </c>
      <c r="D769" s="169">
        <f>VLOOKUP(A769,'10月5日排名(经验排名0.7+录取率排名0.2+录取人数)'!D:G,4,0)</f>
        <v>106.695197461475</v>
      </c>
      <c r="E769" s="178"/>
      <c r="G769" s="170">
        <v>0.799</v>
      </c>
      <c r="H769">
        <v>202</v>
      </c>
      <c r="J769" s="180"/>
      <c r="O769" s="4">
        <v>202</v>
      </c>
      <c r="P769" s="103">
        <f t="shared" si="33"/>
        <v>21.3335683233754</v>
      </c>
      <c r="Q769" s="182">
        <f t="shared" si="34"/>
        <v>611.786351193821</v>
      </c>
    </row>
    <row r="770" ht="16.5" spans="1:17">
      <c r="A770" s="143" t="s">
        <v>1427</v>
      </c>
      <c r="B770" s="183"/>
      <c r="C770" s="168" t="e">
        <f t="shared" si="32"/>
        <v>#N/A</v>
      </c>
      <c r="D770" s="169">
        <f>VLOOKUP(A770,'10月5日排名(经验排名0.7+录取率排名0.2+录取人数)'!D:G,4,0)</f>
        <v>106.587115385661</v>
      </c>
      <c r="E770" s="178"/>
      <c r="G770" s="170">
        <v>0.8</v>
      </c>
      <c r="H770">
        <v>201</v>
      </c>
      <c r="J770" s="180"/>
      <c r="O770" s="4">
        <v>201</v>
      </c>
      <c r="P770" s="103">
        <f t="shared" si="33"/>
        <v>21.1205150760484</v>
      </c>
      <c r="Q770" s="182">
        <f t="shared" si="34"/>
        <v>609.671240265191</v>
      </c>
    </row>
    <row r="771" ht="16.5" spans="1:17">
      <c r="A771" s="143" t="s">
        <v>1428</v>
      </c>
      <c r="B771" s="183"/>
      <c r="C771" s="168" t="e">
        <f t="shared" si="32"/>
        <v>#N/A</v>
      </c>
      <c r="D771" s="169">
        <f>VLOOKUP(A771,'10月5日排名(经验排名0.7+录取率排名0.2+录取人数)'!D:G,4,0)</f>
        <v>106.479925516662</v>
      </c>
      <c r="E771" s="178"/>
      <c r="G771" s="170">
        <v>0.801</v>
      </c>
      <c r="H771">
        <v>200</v>
      </c>
      <c r="J771" s="180"/>
      <c r="O771" s="4">
        <v>200</v>
      </c>
      <c r="P771" s="103">
        <f t="shared" si="33"/>
        <v>20.9085667864865</v>
      </c>
      <c r="Q771" s="182">
        <f t="shared" si="34"/>
        <v>607.567098933476</v>
      </c>
    </row>
    <row r="772" ht="16.5" spans="1:17">
      <c r="A772" s="143" t="s">
        <v>1429</v>
      </c>
      <c r="B772" s="183"/>
      <c r="C772" s="168" t="e">
        <f t="shared" si="32"/>
        <v>#N/A</v>
      </c>
      <c r="D772" s="169">
        <f>VLOOKUP(A772,'10月5日排名(经验排名0.7+录取率排名0.2+录取人数)'!D:G,4,0)</f>
        <v>106.373627430698</v>
      </c>
      <c r="E772" s="178"/>
      <c r="G772" s="170">
        <v>0.802</v>
      </c>
      <c r="H772">
        <v>199</v>
      </c>
      <c r="J772" s="180"/>
      <c r="O772" s="4">
        <v>199</v>
      </c>
      <c r="P772" s="103">
        <f t="shared" si="33"/>
        <v>20.6977227122403</v>
      </c>
      <c r="Q772" s="182">
        <f t="shared" si="34"/>
        <v>605.473919827924</v>
      </c>
    </row>
    <row r="773" ht="16.5" spans="1:17">
      <c r="A773" s="143" t="s">
        <v>1430</v>
      </c>
      <c r="B773" s="183"/>
      <c r="C773" s="168" t="e">
        <f t="shared" ref="C773:C836" si="35">VLOOKUP(B773,$G$4:$H$970,2,0)</f>
        <v>#N/A</v>
      </c>
      <c r="D773" s="169">
        <f>VLOOKUP(A773,'10月5日排名(经验排名0.7+录取率排名0.2+录取人数)'!D:G,4,0)</f>
        <v>106.268220707783</v>
      </c>
      <c r="E773" s="178"/>
      <c r="G773" s="170">
        <v>0.803</v>
      </c>
      <c r="H773">
        <v>198</v>
      </c>
      <c r="J773" s="180"/>
      <c r="O773" s="4">
        <v>198</v>
      </c>
      <c r="P773" s="103">
        <f t="shared" ref="P773:P836" si="36">-(($U$2^2-O773^2)^(1/2))+$U$2</f>
        <v>20.487982115388</v>
      </c>
      <c r="Q773" s="182">
        <f t="shared" si="34"/>
        <v>603.391695622729</v>
      </c>
    </row>
    <row r="774" ht="16.5" spans="1:17">
      <c r="A774" s="143" t="s">
        <v>1431</v>
      </c>
      <c r="B774" s="183"/>
      <c r="C774" s="168" t="e">
        <f t="shared" si="35"/>
        <v>#N/A</v>
      </c>
      <c r="D774" s="169">
        <f>VLOOKUP(A774,'10月5日排名(经验排名0.7+录取率排名0.2+录取人数)'!D:G,4,0)</f>
        <v>106.16370493171</v>
      </c>
      <c r="E774" s="178"/>
      <c r="G774" s="170">
        <v>0.804</v>
      </c>
      <c r="H774">
        <v>197</v>
      </c>
      <c r="J774" s="180"/>
      <c r="O774" s="4">
        <v>197</v>
      </c>
      <c r="P774" s="103">
        <f t="shared" si="36"/>
        <v>20.2793442625222</v>
      </c>
      <c r="Q774" s="182">
        <f t="shared" si="34"/>
        <v>601.320419036903</v>
      </c>
    </row>
    <row r="775" ht="16.5" spans="1:17">
      <c r="A775" s="143" t="s">
        <v>1432</v>
      </c>
      <c r="B775" s="183"/>
      <c r="C775" s="168" t="e">
        <f t="shared" si="35"/>
        <v>#N/A</v>
      </c>
      <c r="D775" s="169">
        <f>VLOOKUP(A775,'10月5日排名(经验排名0.7+录取率排名0.2+录取人数)'!D:G,4,0)</f>
        <v>106.060079690047</v>
      </c>
      <c r="E775" s="178"/>
      <c r="G775" s="170">
        <v>0.805</v>
      </c>
      <c r="H775">
        <v>196</v>
      </c>
      <c r="J775" s="180"/>
      <c r="O775" s="4">
        <v>196</v>
      </c>
      <c r="P775" s="103">
        <f t="shared" si="36"/>
        <v>20.071808424736</v>
      </c>
      <c r="Q775" s="182">
        <f t="shared" si="34"/>
        <v>599.260082834141</v>
      </c>
    </row>
    <row r="776" ht="16.5" spans="1:17">
      <c r="A776" s="143" t="s">
        <v>1433</v>
      </c>
      <c r="B776" s="183"/>
      <c r="C776" s="168" t="e">
        <f t="shared" si="35"/>
        <v>#N/A</v>
      </c>
      <c r="D776" s="169">
        <f>VLOOKUP(A776,'10月5日排名(经验排名0.7+录取率排名0.2+录取人数)'!D:G,4,0)</f>
        <v>105.957344574129</v>
      </c>
      <c r="E776" s="178"/>
      <c r="G776" s="170">
        <v>0.806</v>
      </c>
      <c r="H776">
        <v>195</v>
      </c>
      <c r="J776" s="180"/>
      <c r="O776" s="4">
        <v>195</v>
      </c>
      <c r="P776" s="103">
        <f t="shared" si="36"/>
        <v>19.8653738776097</v>
      </c>
      <c r="Q776" s="182">
        <f t="shared" si="34"/>
        <v>597.210679822679</v>
      </c>
    </row>
    <row r="777" ht="16.5" spans="1:17">
      <c r="A777" s="143" t="s">
        <v>1434</v>
      </c>
      <c r="B777" s="183"/>
      <c r="C777" s="168" t="e">
        <f t="shared" si="35"/>
        <v>#N/A</v>
      </c>
      <c r="D777" s="169">
        <f>VLOOKUP(A777,'10月5日排名(经验排名0.7+录取率排名0.2+录取人数)'!D:G,4,0)</f>
        <v>105.855499179045</v>
      </c>
      <c r="E777" s="178"/>
      <c r="G777" s="170">
        <v>0.807</v>
      </c>
      <c r="H777">
        <v>194</v>
      </c>
      <c r="J777" s="180"/>
      <c r="O777" s="4">
        <v>194</v>
      </c>
      <c r="P777" s="103">
        <f t="shared" si="36"/>
        <v>19.6600399011978</v>
      </c>
      <c r="Q777" s="182">
        <f t="shared" si="34"/>
        <v>595.172202855176</v>
      </c>
    </row>
    <row r="778" ht="16.5" spans="1:17">
      <c r="A778" s="143" t="s">
        <v>1435</v>
      </c>
      <c r="B778" s="183"/>
      <c r="C778" s="168" t="e">
        <f t="shared" si="35"/>
        <v>#N/A</v>
      </c>
      <c r="D778" s="169">
        <f>VLOOKUP(A778,'10月5日排名(经验排名0.7+录取率排名0.2+录取人数)'!D:G,4,0)</f>
        <v>105.754543103637</v>
      </c>
      <c r="E778" s="178"/>
      <c r="G778" s="170">
        <v>0.808</v>
      </c>
      <c r="H778">
        <v>193</v>
      </c>
      <c r="J778" s="180"/>
      <c r="O778" s="4">
        <v>193</v>
      </c>
      <c r="P778" s="103">
        <f t="shared" si="36"/>
        <v>19.4558057800153</v>
      </c>
      <c r="Q778" s="182">
        <f t="shared" si="34"/>
        <v>593.144644828571</v>
      </c>
    </row>
    <row r="779" ht="16.5" spans="1:17">
      <c r="A779" s="143" t="s">
        <v>1436</v>
      </c>
      <c r="B779" s="183"/>
      <c r="C779" s="168" t="e">
        <f t="shared" si="35"/>
        <v>#N/A</v>
      </c>
      <c r="D779" s="169">
        <f>VLOOKUP(A779,'10月5日排名(经验排名0.7+录取率排名0.2+录取人数)'!D:G,4,0)</f>
        <v>105.654475950483</v>
      </c>
      <c r="E779" s="178"/>
      <c r="G779" s="170">
        <v>0.809</v>
      </c>
      <c r="H779">
        <v>192</v>
      </c>
      <c r="J779" s="180"/>
      <c r="O779" s="4">
        <v>192</v>
      </c>
      <c r="P779" s="103">
        <f t="shared" si="36"/>
        <v>19.2526708030247</v>
      </c>
      <c r="Q779" s="182">
        <f t="shared" si="34"/>
        <v>591.127998683954</v>
      </c>
    </row>
    <row r="780" ht="16.5" spans="1:17">
      <c r="A780" s="143" t="s">
        <v>1437</v>
      </c>
      <c r="B780" s="183"/>
      <c r="C780" s="168" t="e">
        <f t="shared" si="35"/>
        <v>#N/A</v>
      </c>
      <c r="D780" s="169">
        <f>VLOOKUP(A780,'10月5日排名(经验排名0.7+录取率排名0.2+录取人数)'!D:G,4,0)</f>
        <v>105.555297325899</v>
      </c>
      <c r="E780" s="178"/>
      <c r="G780" s="170">
        <v>0.81</v>
      </c>
      <c r="H780">
        <v>191</v>
      </c>
      <c r="J780" s="180"/>
      <c r="O780" s="4">
        <v>191</v>
      </c>
      <c r="P780" s="103">
        <f t="shared" si="36"/>
        <v>19.0506342636227</v>
      </c>
      <c r="Q780" s="182">
        <f t="shared" si="34"/>
        <v>589.122257406442</v>
      </c>
    </row>
    <row r="781" ht="16.5" spans="1:17">
      <c r="A781" s="143" t="s">
        <v>1438</v>
      </c>
      <c r="B781" s="183"/>
      <c r="C781" s="168" t="e">
        <f t="shared" si="35"/>
        <v>#N/A</v>
      </c>
      <c r="D781" s="169">
        <f>VLOOKUP(A781,'10月5日排名(经验排名0.7+录取率排名0.2+录取人数)'!D:G,4,0)</f>
        <v>105.457006839922</v>
      </c>
      <c r="E781" s="178"/>
      <c r="G781" s="170">
        <v>0.811</v>
      </c>
      <c r="H781">
        <v>190</v>
      </c>
      <c r="J781" s="180"/>
      <c r="O781" s="4">
        <v>190</v>
      </c>
      <c r="P781" s="103">
        <f t="shared" si="36"/>
        <v>18.849695459628</v>
      </c>
      <c r="Q781" s="182">
        <f t="shared" si="34"/>
        <v>587.127414025048</v>
      </c>
    </row>
    <row r="782" ht="16.5" spans="1:17">
      <c r="A782" s="143" t="s">
        <v>1439</v>
      </c>
      <c r="B782" s="183"/>
      <c r="C782" s="168" t="e">
        <f t="shared" si="35"/>
        <v>#N/A</v>
      </c>
      <c r="D782" s="169">
        <f>VLOOKUP(A782,'10月5日排名(经验排名0.7+录取率排名0.2+录取人数)'!D:G,4,0)</f>
        <v>105.359604106309</v>
      </c>
      <c r="E782" s="178"/>
      <c r="G782" s="170">
        <v>0.812</v>
      </c>
      <c r="H782">
        <v>189</v>
      </c>
      <c r="J782" s="180"/>
      <c r="O782" s="4">
        <v>189</v>
      </c>
      <c r="P782" s="103">
        <f t="shared" si="36"/>
        <v>18.649853693268</v>
      </c>
      <c r="Q782" s="182">
        <f t="shared" si="34"/>
        <v>585.14346161255</v>
      </c>
    </row>
    <row r="783" ht="16.5" spans="1:17">
      <c r="A783" s="143" t="s">
        <v>1440</v>
      </c>
      <c r="B783" s="183"/>
      <c r="C783" s="168" t="e">
        <f t="shared" si="35"/>
        <v>#N/A</v>
      </c>
      <c r="D783" s="169">
        <f>VLOOKUP(A783,'10月5日排名(经验排名0.7+录取率排名0.2+录取人数)'!D:G,4,0)</f>
        <v>105.263088742524</v>
      </c>
      <c r="E783" s="178"/>
      <c r="G783" s="170">
        <v>0.813</v>
      </c>
      <c r="H783">
        <v>188</v>
      </c>
      <c r="J783" s="180"/>
      <c r="O783" s="4">
        <v>188</v>
      </c>
      <c r="P783" s="103">
        <f t="shared" si="36"/>
        <v>18.4511082711656</v>
      </c>
      <c r="Q783" s="182">
        <f t="shared" si="34"/>
        <v>583.170393285369</v>
      </c>
    </row>
    <row r="784" ht="16.5" spans="1:17">
      <c r="A784" s="143" t="s">
        <v>1441</v>
      </c>
      <c r="B784" s="183"/>
      <c r="C784" s="168" t="e">
        <f t="shared" si="35"/>
        <v>#N/A</v>
      </c>
      <c r="D784" s="169">
        <f>VLOOKUP(A784,'10月5日排名(经验排名0.7+录取率排名0.2+录取人数)'!D:G,4,0)</f>
        <v>105.167460369736</v>
      </c>
      <c r="E784" s="178"/>
      <c r="G784" s="170">
        <v>0.814</v>
      </c>
      <c r="H784">
        <v>187</v>
      </c>
      <c r="J784" s="180"/>
      <c r="O784" s="4">
        <v>187</v>
      </c>
      <c r="P784" s="103">
        <f t="shared" si="36"/>
        <v>18.2534585043275</v>
      </c>
      <c r="Q784" s="182">
        <f t="shared" si="34"/>
        <v>581.208202203442</v>
      </c>
    </row>
    <row r="785" ht="16.5" spans="1:17">
      <c r="A785" s="143" t="s">
        <v>1442</v>
      </c>
      <c r="B785" s="183"/>
      <c r="C785" s="168" t="e">
        <f t="shared" si="35"/>
        <v>#N/A</v>
      </c>
      <c r="D785" s="169">
        <f>VLOOKUP(A785,'10月5日排名(经验排名0.7+录取率排名0.2+录取人数)'!D:G,4,0)</f>
        <v>105.072718612805</v>
      </c>
      <c r="E785" s="178"/>
      <c r="G785" s="170">
        <v>0.815</v>
      </c>
      <c r="H785">
        <v>186</v>
      </c>
      <c r="J785" s="180"/>
      <c r="O785" s="4">
        <v>186</v>
      </c>
      <c r="P785" s="103">
        <f t="shared" si="36"/>
        <v>18.0569037081307</v>
      </c>
      <c r="Q785" s="182">
        <f t="shared" si="34"/>
        <v>579.256881570097</v>
      </c>
    </row>
    <row r="786" ht="16.5" spans="1:17">
      <c r="A786" s="143" t="s">
        <v>1443</v>
      </c>
      <c r="B786" s="183"/>
      <c r="C786" s="168" t="e">
        <f t="shared" si="35"/>
        <v>#N/A</v>
      </c>
      <c r="D786" s="169">
        <f>VLOOKUP(A786,'10月5日排名(经验排名0.7+录取率排名0.2+录取人数)'!D:G,4,0)</f>
        <v>104.978863100279</v>
      </c>
      <c r="E786" s="178"/>
      <c r="G786" s="170">
        <v>0.816</v>
      </c>
      <c r="H786">
        <v>185</v>
      </c>
      <c r="J786" s="180"/>
      <c r="O786" s="4">
        <v>185</v>
      </c>
      <c r="P786" s="103">
        <f t="shared" si="36"/>
        <v>17.861443202311</v>
      </c>
      <c r="Q786" s="182">
        <f t="shared" si="34"/>
        <v>577.316424631929</v>
      </c>
    </row>
    <row r="787" ht="16.5" spans="1:17">
      <c r="A787" s="143" t="s">
        <v>1444</v>
      </c>
      <c r="B787" s="183"/>
      <c r="C787" s="168" t="e">
        <f t="shared" si="35"/>
        <v>#N/A</v>
      </c>
      <c r="D787" s="169">
        <f>VLOOKUP(A787,'10月5日排名(经验排名0.7+录取率排名0.2+录取人数)'!D:G,4,0)</f>
        <v>104.885893464385</v>
      </c>
      <c r="E787" s="178"/>
      <c r="G787" s="170">
        <v>0.817</v>
      </c>
      <c r="H787">
        <v>184</v>
      </c>
      <c r="J787" s="180"/>
      <c r="O787" s="4">
        <v>184</v>
      </c>
      <c r="P787" s="103">
        <f t="shared" si="36"/>
        <v>17.6670763109498</v>
      </c>
      <c r="Q787" s="182">
        <f t="shared" si="34"/>
        <v>575.38682467868</v>
      </c>
    </row>
    <row r="788" ht="16.5" spans="1:17">
      <c r="A788" s="143" t="s">
        <v>1445</v>
      </c>
      <c r="B788" s="183"/>
      <c r="C788" s="168" t="e">
        <f t="shared" si="35"/>
        <v>#N/A</v>
      </c>
      <c r="D788" s="169">
        <f>VLOOKUP(A788,'10月5日排名(经验排名0.7+录取率排名0.2+录取人数)'!D:G,4,0)</f>
        <v>104.793809341023</v>
      </c>
      <c r="E788" s="178"/>
      <c r="G788" s="170">
        <v>0.818</v>
      </c>
      <c r="H788">
        <v>183</v>
      </c>
      <c r="J788" s="180"/>
      <c r="O788" s="4">
        <v>183</v>
      </c>
      <c r="P788" s="103">
        <f t="shared" si="36"/>
        <v>17.4738023624625</v>
      </c>
      <c r="Q788" s="182">
        <f t="shared" si="34"/>
        <v>573.468075043113</v>
      </c>
    </row>
    <row r="789" ht="16.5" spans="1:17">
      <c r="A789" s="143" t="s">
        <v>1446</v>
      </c>
      <c r="B789" s="183"/>
      <c r="C789" s="168" t="e">
        <f t="shared" si="35"/>
        <v>#N/A</v>
      </c>
      <c r="D789" s="169">
        <f>VLOOKUP(A789,'10月5日排名(经验排名0.7+录取率排名0.2+录取人数)'!D:G,4,0)</f>
        <v>104.702610369755</v>
      </c>
      <c r="E789" s="178"/>
      <c r="G789" s="170">
        <v>0.819</v>
      </c>
      <c r="H789">
        <v>182</v>
      </c>
      <c r="J789" s="180"/>
      <c r="O789" s="4">
        <v>182</v>
      </c>
      <c r="P789" s="103">
        <f t="shared" si="36"/>
        <v>17.2816206895857</v>
      </c>
      <c r="Q789" s="182">
        <f t="shared" si="34"/>
        <v>571.560169100894</v>
      </c>
    </row>
    <row r="790" ht="16.5" spans="1:17">
      <c r="A790" s="143" t="s">
        <v>1447</v>
      </c>
      <c r="B790" s="183"/>
      <c r="C790" s="168" t="e">
        <f t="shared" si="35"/>
        <v>#N/A</v>
      </c>
      <c r="D790" s="169">
        <f>VLOOKUP(A790,'10月5日排名(经验排名0.7+录取率排名0.2+录取人数)'!D:G,4,0)</f>
        <v>104.612296193804</v>
      </c>
      <c r="E790" s="178"/>
      <c r="G790" s="170">
        <v>0.82</v>
      </c>
      <c r="H790">
        <v>181</v>
      </c>
      <c r="J790" s="180"/>
      <c r="O790" s="4">
        <v>181</v>
      </c>
      <c r="P790" s="103">
        <f t="shared" si="36"/>
        <v>17.0905306293657</v>
      </c>
      <c r="Q790" s="182">
        <f t="shared" si="34"/>
        <v>569.663100270474</v>
      </c>
    </row>
    <row r="791" ht="16.5" spans="1:17">
      <c r="A791" s="143" t="s">
        <v>1448</v>
      </c>
      <c r="B791" s="183"/>
      <c r="C791" s="168" t="e">
        <f t="shared" si="35"/>
        <v>#N/A</v>
      </c>
      <c r="D791" s="169">
        <f>VLOOKUP(A791,'10月5日排名(经验排名0.7+录取率排名0.2+录取人数)'!D:G,4,0)</f>
        <v>104.522866460041</v>
      </c>
      <c r="E791" s="178"/>
      <c r="G791" s="170">
        <v>0.821</v>
      </c>
      <c r="H791">
        <v>180</v>
      </c>
      <c r="J791" s="180"/>
      <c r="O791" s="4">
        <v>180</v>
      </c>
      <c r="P791" s="103">
        <f t="shared" si="36"/>
        <v>16.9005315231462</v>
      </c>
      <c r="Q791" s="182">
        <f t="shared" si="34"/>
        <v>567.776862012965</v>
      </c>
    </row>
    <row r="792" ht="16.5" spans="1:17">
      <c r="A792" s="143" t="s">
        <v>1449</v>
      </c>
      <c r="B792" s="183"/>
      <c r="C792" s="168" t="e">
        <f t="shared" si="35"/>
        <v>#N/A</v>
      </c>
      <c r="D792" s="169">
        <f>VLOOKUP(A792,'10月5日排名(经验排名0.7+录取率排名0.2+录取人数)'!D:G,4,0)</f>
        <v>104.43432081898</v>
      </c>
      <c r="E792" s="178"/>
      <c r="G792" s="170">
        <v>0.822</v>
      </c>
      <c r="H792">
        <v>179</v>
      </c>
      <c r="J792" s="180"/>
      <c r="O792" s="4">
        <v>179</v>
      </c>
      <c r="P792" s="103">
        <f t="shared" si="36"/>
        <v>16.7116227165567</v>
      </c>
      <c r="Q792" s="182">
        <f t="shared" si="34"/>
        <v>565.901447832026</v>
      </c>
    </row>
    <row r="793" ht="16.5" spans="1:17">
      <c r="A793" s="143" t="s">
        <v>1450</v>
      </c>
      <c r="B793" s="183"/>
      <c r="C793" s="168" t="e">
        <f t="shared" si="35"/>
        <v>#N/A</v>
      </c>
      <c r="D793" s="169">
        <f>VLOOKUP(A793,'10月5日排名(经验排名0.7+录取率排名0.2+录取人数)'!D:G,4,0)</f>
        <v>104.346658924772</v>
      </c>
      <c r="E793" s="178"/>
      <c r="G793" s="170">
        <v>0.823</v>
      </c>
      <c r="H793">
        <v>178</v>
      </c>
      <c r="J793" s="180"/>
      <c r="O793" s="4">
        <v>178</v>
      </c>
      <c r="P793" s="103">
        <f t="shared" si="36"/>
        <v>16.5238035594999</v>
      </c>
      <c r="Q793" s="182">
        <f t="shared" si="34"/>
        <v>564.036851273744</v>
      </c>
    </row>
    <row r="794" ht="16.5" spans="1:17">
      <c r="A794" s="143" t="s">
        <v>1451</v>
      </c>
      <c r="B794" s="183"/>
      <c r="C794" s="168" t="e">
        <f t="shared" si="35"/>
        <v>#N/A</v>
      </c>
      <c r="D794" s="169">
        <f>VLOOKUP(A794,'10月5日排名(经验排名0.7+录取率排名0.2+录取人数)'!D:G,4,0)</f>
        <v>104.259880435199</v>
      </c>
      <c r="E794" s="178"/>
      <c r="G794" s="170">
        <v>0.824</v>
      </c>
      <c r="H794">
        <v>177</v>
      </c>
      <c r="J794" s="180"/>
      <c r="O794" s="4">
        <v>177</v>
      </c>
      <c r="P794" s="103">
        <f t="shared" si="36"/>
        <v>16.3370734061415</v>
      </c>
      <c r="Q794" s="182">
        <f t="shared" si="34"/>
        <v>562.18306592652</v>
      </c>
    </row>
    <row r="795" ht="16.5" spans="1:17">
      <c r="A795" s="143" t="s">
        <v>1452</v>
      </c>
      <c r="B795" s="183"/>
      <c r="C795" s="168" t="e">
        <f t="shared" si="35"/>
        <v>#N/A</v>
      </c>
      <c r="D795" s="169">
        <f>VLOOKUP(A795,'10月5日排名(经验排名0.7+录取率排名0.2+录取人数)'!D:G,4,0)</f>
        <v>104.173985011664</v>
      </c>
      <c r="E795" s="178"/>
      <c r="G795" s="170">
        <v>0.825</v>
      </c>
      <c r="H795">
        <v>176</v>
      </c>
      <c r="J795" s="180"/>
      <c r="O795" s="4">
        <v>176</v>
      </c>
      <c r="P795" s="103">
        <f t="shared" si="36"/>
        <v>16.151431614897</v>
      </c>
      <c r="Q795" s="182">
        <f t="shared" si="34"/>
        <v>560.340085420952</v>
      </c>
    </row>
    <row r="796" ht="16.5" spans="1:17">
      <c r="A796" s="143" t="s">
        <v>1453</v>
      </c>
      <c r="B796" s="183"/>
      <c r="C796" s="168" t="e">
        <f t="shared" si="35"/>
        <v>#N/A</v>
      </c>
      <c r="D796" s="169">
        <f>VLOOKUP(A796,'10月5日排名(经验排名0.7+录取率排名0.2+录取人数)'!D:G,4,0)</f>
        <v>104.088972319186</v>
      </c>
      <c r="E796" s="178"/>
      <c r="G796" s="170">
        <v>0.826</v>
      </c>
      <c r="H796">
        <v>175</v>
      </c>
      <c r="J796" s="180"/>
      <c r="O796" s="4">
        <v>175</v>
      </c>
      <c r="P796" s="103">
        <f t="shared" si="36"/>
        <v>15.9668775484211</v>
      </c>
      <c r="Q796" s="182">
        <f t="shared" si="34"/>
        <v>558.507903429718</v>
      </c>
    </row>
    <row r="797" ht="16.5" spans="1:17">
      <c r="A797" s="143" t="s">
        <v>1454</v>
      </c>
      <c r="B797" s="183"/>
      <c r="C797" s="168" t="e">
        <f t="shared" si="35"/>
        <v>#N/A</v>
      </c>
      <c r="D797" s="169">
        <f>VLOOKUP(A797,'10月5日排名(经验排名0.7+录取率排名0.2+录取人数)'!D:G,4,0)</f>
        <v>104.004842026393</v>
      </c>
      <c r="E797" s="178"/>
      <c r="G797" s="170">
        <v>0.827</v>
      </c>
      <c r="H797">
        <v>174</v>
      </c>
      <c r="J797" s="180"/>
      <c r="O797" s="4">
        <v>174</v>
      </c>
      <c r="P797" s="103">
        <f t="shared" si="36"/>
        <v>15.783410573596</v>
      </c>
      <c r="Q797" s="182">
        <f t="shared" si="34"/>
        <v>556.68651366747</v>
      </c>
    </row>
    <row r="798" ht="16.5" spans="1:17">
      <c r="A798" s="143" t="s">
        <v>1455</v>
      </c>
      <c r="B798" s="183"/>
      <c r="C798" s="168" t="e">
        <f t="shared" si="35"/>
        <v>#N/A</v>
      </c>
      <c r="D798" s="169">
        <f>VLOOKUP(A798,'10月5日排名(经验排名0.7+录取率排名0.2+录取人数)'!D:G,4,0)</f>
        <v>103.921593805517</v>
      </c>
      <c r="E798" s="178"/>
      <c r="G798" s="170">
        <v>0.828</v>
      </c>
      <c r="H798">
        <v>173</v>
      </c>
      <c r="J798" s="180"/>
      <c r="O798" s="4">
        <v>173</v>
      </c>
      <c r="P798" s="103">
        <f t="shared" si="36"/>
        <v>15.6010300615204</v>
      </c>
      <c r="Q798" s="182">
        <f t="shared" si="34"/>
        <v>554.875909890715</v>
      </c>
    </row>
    <row r="799" ht="16.5" spans="1:17">
      <c r="A799" s="143" t="s">
        <v>1456</v>
      </c>
      <c r="B799" s="183"/>
      <c r="C799" s="168" t="e">
        <f t="shared" si="35"/>
        <v>#N/A</v>
      </c>
      <c r="D799" s="169">
        <f>VLOOKUP(A799,'10月5日排名(经验排名0.7+录取率排名0.2+录取人数)'!D:G,4,0)</f>
        <v>103.839227332386</v>
      </c>
      <c r="E799" s="178"/>
      <c r="G799" s="170">
        <v>0.829</v>
      </c>
      <c r="H799">
        <v>172</v>
      </c>
      <c r="J799" s="180"/>
      <c r="O799" s="4">
        <v>172</v>
      </c>
      <c r="P799" s="103">
        <f t="shared" si="36"/>
        <v>15.4197353874977</v>
      </c>
      <c r="Q799" s="182">
        <f t="shared" si="34"/>
        <v>553.076085897704</v>
      </c>
    </row>
    <row r="800" ht="16.5" spans="1:17">
      <c r="A800" s="143" t="s">
        <v>1457</v>
      </c>
      <c r="B800" s="183"/>
      <c r="C800" s="168" t="e">
        <f t="shared" si="35"/>
        <v>#N/A</v>
      </c>
      <c r="D800" s="169">
        <f>VLOOKUP(A800,'10月5日排名(经验排名0.7+录取率排名0.2+录取人数)'!D:G,4,0)</f>
        <v>103.757742286417</v>
      </c>
      <c r="E800" s="178"/>
      <c r="G800" s="170">
        <v>0.83</v>
      </c>
      <c r="H800">
        <v>171</v>
      </c>
      <c r="J800" s="180"/>
      <c r="O800" s="4">
        <v>171</v>
      </c>
      <c r="P800" s="103">
        <f t="shared" si="36"/>
        <v>15.239525931025</v>
      </c>
      <c r="Q800" s="182">
        <f t="shared" si="34"/>
        <v>551.287035528325</v>
      </c>
    </row>
    <row r="801" ht="16.5" spans="1:17">
      <c r="A801" s="143" t="s">
        <v>1458</v>
      </c>
      <c r="B801" s="183"/>
      <c r="C801" s="168" t="e">
        <f t="shared" si="35"/>
        <v>#N/A</v>
      </c>
      <c r="D801" s="169">
        <f>VLOOKUP(A801,'10月5日排名(经验排名0.7+录取率排名0.2+录取人数)'!D:G,4,0)</f>
        <v>103.677138350612</v>
      </c>
      <c r="E801" s="178"/>
      <c r="G801" s="170">
        <v>0.831</v>
      </c>
      <c r="H801">
        <v>170</v>
      </c>
      <c r="J801" s="180"/>
      <c r="O801" s="4">
        <v>170</v>
      </c>
      <c r="P801" s="103">
        <f t="shared" si="36"/>
        <v>15.0604010757826</v>
      </c>
      <c r="Q801" s="182">
        <f t="shared" si="34"/>
        <v>549.50875266399</v>
      </c>
    </row>
    <row r="802" ht="16.5" spans="1:17">
      <c r="A802" s="143" t="s">
        <v>1459</v>
      </c>
      <c r="B802" s="183"/>
      <c r="C802" s="168" t="e">
        <f t="shared" si="35"/>
        <v>#N/A</v>
      </c>
      <c r="D802" s="169">
        <f>VLOOKUP(A802,'10月5日排名(经验排名0.7+录取率排名0.2+录取人数)'!D:G,4,0)</f>
        <v>103.597415211548</v>
      </c>
      <c r="E802" s="178"/>
      <c r="G802" s="170">
        <v>0.832</v>
      </c>
      <c r="H802">
        <v>169</v>
      </c>
      <c r="J802" s="180"/>
      <c r="O802" s="4">
        <v>169</v>
      </c>
      <c r="P802" s="103">
        <f t="shared" si="36"/>
        <v>14.882360209622</v>
      </c>
      <c r="Q802" s="182">
        <f t="shared" si="34"/>
        <v>547.741231227525</v>
      </c>
    </row>
    <row r="803" ht="16.5" spans="1:17">
      <c r="A803" s="143" t="s">
        <v>1460</v>
      </c>
      <c r="B803" s="183"/>
      <c r="C803" s="168" t="e">
        <f t="shared" si="35"/>
        <v>#N/A</v>
      </c>
      <c r="D803" s="169">
        <f>VLOOKUP(A803,'10月5日排名(经验排名0.7+录取率排名0.2+录取人数)'!D:G,4,0)</f>
        <v>103.518572559376</v>
      </c>
      <c r="E803" s="178"/>
      <c r="G803" s="170">
        <v>0.833</v>
      </c>
      <c r="H803">
        <v>168</v>
      </c>
      <c r="J803" s="180"/>
      <c r="O803" s="4">
        <v>168</v>
      </c>
      <c r="P803" s="103">
        <f t="shared" si="36"/>
        <v>14.7054027245561</v>
      </c>
      <c r="Q803" s="182">
        <f t="shared" si="34"/>
        <v>545.984465183065</v>
      </c>
    </row>
    <row r="804" ht="16.5" spans="1:17">
      <c r="A804" s="143" t="s">
        <v>1461</v>
      </c>
      <c r="B804" s="183"/>
      <c r="C804" s="168" t="e">
        <f t="shared" si="35"/>
        <v>#N/A</v>
      </c>
      <c r="D804" s="169">
        <f>VLOOKUP(A804,'10月5日排名(经验排名0.7+录取率排名0.2+录取人数)'!D:G,4,0)</f>
        <v>103.44061008781</v>
      </c>
      <c r="E804" s="178"/>
      <c r="G804" s="170">
        <v>0.834</v>
      </c>
      <c r="H804">
        <v>167</v>
      </c>
      <c r="J804" s="180"/>
      <c r="O804" s="4">
        <v>167</v>
      </c>
      <c r="P804" s="103">
        <f t="shared" si="36"/>
        <v>14.5295280167473</v>
      </c>
      <c r="Q804" s="182">
        <f t="shared" si="34"/>
        <v>544.238448535946</v>
      </c>
    </row>
    <row r="805" ht="16.5" spans="1:17">
      <c r="A805" s="143" t="s">
        <v>1462</v>
      </c>
      <c r="B805" s="183"/>
      <c r="C805" s="168" t="e">
        <f t="shared" si="35"/>
        <v>#N/A</v>
      </c>
      <c r="D805" s="169">
        <f>VLOOKUP(A805,'10月5日排名(经验排名0.7+录取率排名0.2+录取人数)'!D:G,4,0)</f>
        <v>103.363527494124</v>
      </c>
      <c r="E805" s="178"/>
      <c r="G805" s="170">
        <v>0.835</v>
      </c>
      <c r="H805">
        <v>166</v>
      </c>
      <c r="J805" s="180"/>
      <c r="O805" s="4">
        <v>166</v>
      </c>
      <c r="P805" s="103">
        <f t="shared" si="36"/>
        <v>14.3547354864982</v>
      </c>
      <c r="Q805" s="182">
        <f t="shared" si="34"/>
        <v>542.503175332597</v>
      </c>
    </row>
    <row r="806" ht="16.5" spans="1:17">
      <c r="A806" s="143" t="s">
        <v>1463</v>
      </c>
      <c r="B806" s="183"/>
      <c r="C806" s="168" t="e">
        <f t="shared" si="35"/>
        <v>#N/A</v>
      </c>
      <c r="D806" s="169">
        <f>VLOOKUP(A806,'10月5日排名(经验排名0.7+录取率排名0.2+录取人数)'!D:G,4,0)</f>
        <v>103.287324479143</v>
      </c>
      <c r="E806" s="178"/>
      <c r="G806" s="170">
        <v>0.836</v>
      </c>
      <c r="H806">
        <v>165</v>
      </c>
      <c r="J806" s="180"/>
      <c r="O806" s="4">
        <v>165</v>
      </c>
      <c r="P806" s="103">
        <f t="shared" si="36"/>
        <v>14.1810245382389</v>
      </c>
      <c r="Q806" s="182">
        <f t="shared" si="34"/>
        <v>540.778639660433</v>
      </c>
    </row>
    <row r="807" ht="16.5" spans="1:17">
      <c r="A807" s="143" t="s">
        <v>1464</v>
      </c>
      <c r="B807" s="183"/>
      <c r="C807" s="168" t="e">
        <f t="shared" si="35"/>
        <v>#N/A</v>
      </c>
      <c r="D807" s="169">
        <f>VLOOKUP(A807,'10月5日排名(经验排名0.7+录取率排名0.2+录取人数)'!D:G,4,0)</f>
        <v>103.212000747243</v>
      </c>
      <c r="E807" s="178"/>
      <c r="G807" s="170">
        <v>0.837</v>
      </c>
      <c r="H807">
        <v>164</v>
      </c>
      <c r="J807" s="180"/>
      <c r="O807" s="4">
        <v>164</v>
      </c>
      <c r="P807" s="103">
        <f t="shared" si="36"/>
        <v>14.0083945805188</v>
      </c>
      <c r="Q807" s="182">
        <f t="shared" si="34"/>
        <v>539.064835647757</v>
      </c>
    </row>
    <row r="808" ht="16.5" spans="1:17">
      <c r="A808" s="143" t="s">
        <v>1465</v>
      </c>
      <c r="B808" s="183"/>
      <c r="C808" s="168" t="e">
        <f t="shared" si="35"/>
        <v>#N/A</v>
      </c>
      <c r="D808" s="169">
        <f>VLOOKUP(A808,'10月5日排名(经验排名0.7+录取率排名0.2+录取人数)'!D:G,4,0)</f>
        <v>103.137556006337</v>
      </c>
      <c r="E808" s="178"/>
      <c r="G808" s="170">
        <v>0.838</v>
      </c>
      <c r="H808">
        <v>163</v>
      </c>
      <c r="J808" s="180"/>
      <c r="O808" s="4">
        <v>163</v>
      </c>
      <c r="P808" s="103">
        <f t="shared" si="36"/>
        <v>13.8368450259945</v>
      </c>
      <c r="Q808" s="182">
        <f t="shared" si="34"/>
        <v>537.361757463649</v>
      </c>
    </row>
    <row r="809" ht="16.5" spans="1:17">
      <c r="A809" s="143" t="s">
        <v>1466</v>
      </c>
      <c r="B809" s="183"/>
      <c r="C809" s="168" t="e">
        <f t="shared" si="35"/>
        <v>#N/A</v>
      </c>
      <c r="D809" s="169">
        <f>VLOOKUP(A809,'10月5日排名(经验排名0.7+录取率排名0.2+录取人数)'!D:G,4,0)</f>
        <v>103.063989967876</v>
      </c>
      <c r="E809" s="178"/>
      <c r="G809" s="170">
        <v>0.839</v>
      </c>
      <c r="H809">
        <v>162</v>
      </c>
      <c r="J809" s="180"/>
      <c r="O809" s="4">
        <v>162</v>
      </c>
      <c r="P809" s="103">
        <f t="shared" si="36"/>
        <v>13.6663752914199</v>
      </c>
      <c r="Q809" s="182">
        <f t="shared" si="34"/>
        <v>535.669399317865</v>
      </c>
    </row>
    <row r="810" ht="16.5" spans="1:17">
      <c r="A810" s="143" t="s">
        <v>1467</v>
      </c>
      <c r="B810" s="183"/>
      <c r="C810" s="168" t="e">
        <f t="shared" si="35"/>
        <v>#N/A</v>
      </c>
      <c r="D810" s="169">
        <f>VLOOKUP(A810,'10月5日排名(经验排名0.7+录取率排名0.2+录取人数)'!D:G,4,0)</f>
        <v>102.991302346842</v>
      </c>
      <c r="E810" s="178"/>
      <c r="G810" s="170">
        <v>0.84</v>
      </c>
      <c r="H810">
        <v>161</v>
      </c>
      <c r="J810" s="180"/>
      <c r="O810" s="4">
        <v>161</v>
      </c>
      <c r="P810" s="103">
        <f t="shared" si="36"/>
        <v>13.4969847976358</v>
      </c>
      <c r="Q810" s="182">
        <f t="shared" si="34"/>
        <v>533.987755460737</v>
      </c>
    </row>
    <row r="811" ht="16.5" spans="1:17">
      <c r="A811" s="143" t="s">
        <v>851</v>
      </c>
      <c r="B811" s="183"/>
      <c r="C811" s="168" t="e">
        <f t="shared" si="35"/>
        <v>#N/A</v>
      </c>
      <c r="D811" s="169">
        <f>VLOOKUP(A811,'10月5日排名(经验排名0.7+录取率排名0.2+录取人数)'!D:G,4,0)</f>
        <v>102.919492861737</v>
      </c>
      <c r="E811" s="178"/>
      <c r="G811" s="170">
        <v>0.841</v>
      </c>
      <c r="H811">
        <v>160</v>
      </c>
      <c r="J811" s="180"/>
      <c r="O811" s="4">
        <v>160</v>
      </c>
      <c r="P811" s="103">
        <f t="shared" si="36"/>
        <v>13.3286729695602</v>
      </c>
      <c r="Q811" s="182">
        <f t="shared" si="34"/>
        <v>532.316820183069</v>
      </c>
    </row>
    <row r="812" ht="16.5" spans="1:17">
      <c r="A812" s="143" t="s">
        <v>1468</v>
      </c>
      <c r="B812" s="183"/>
      <c r="C812" s="168" t="e">
        <f t="shared" si="35"/>
        <v>#N/A</v>
      </c>
      <c r="D812" s="169">
        <f>VLOOKUP(A812,'10月5日排名(经验排名0.7+录取率排名0.2+录取人数)'!D:G,4,0)</f>
        <v>102.848561234588</v>
      </c>
      <c r="E812" s="178"/>
      <c r="G812" s="170">
        <v>0.842</v>
      </c>
      <c r="H812">
        <v>159</v>
      </c>
      <c r="J812" s="180"/>
      <c r="O812" s="4">
        <v>159</v>
      </c>
      <c r="P812" s="103">
        <f t="shared" si="36"/>
        <v>13.1614392361777</v>
      </c>
      <c r="Q812" s="182">
        <f t="shared" si="34"/>
        <v>530.65658781604</v>
      </c>
    </row>
    <row r="813" ht="16.5" spans="1:17">
      <c r="A813" s="143" t="s">
        <v>1469</v>
      </c>
      <c r="B813" s="183"/>
      <c r="C813" s="168" t="e">
        <f t="shared" si="35"/>
        <v>#N/A</v>
      </c>
      <c r="D813" s="169">
        <f>VLOOKUP(A813,'10月5日排名(经验排名0.7+录取率排名0.2+录取人数)'!D:G,4,0)</f>
        <v>102.778507190929</v>
      </c>
      <c r="E813" s="178"/>
      <c r="G813" s="170">
        <v>0.843</v>
      </c>
      <c r="H813">
        <v>158</v>
      </c>
      <c r="J813" s="180"/>
      <c r="O813" s="4">
        <v>158</v>
      </c>
      <c r="P813" s="103">
        <f t="shared" si="36"/>
        <v>12.9952830305292</v>
      </c>
      <c r="Q813" s="182">
        <f t="shared" si="34"/>
        <v>529.007052731097</v>
      </c>
    </row>
    <row r="814" ht="16.5" spans="1:17">
      <c r="A814" s="143" t="s">
        <v>1470</v>
      </c>
      <c r="B814" s="183"/>
      <c r="C814" s="168" t="e">
        <f t="shared" si="35"/>
        <v>#N/A</v>
      </c>
      <c r="D814" s="169">
        <f>VLOOKUP(A814,'10月5日排名(经验排名0.7+录取率排名0.2+录取人数)'!D:G,4,0)</f>
        <v>102.709330459807</v>
      </c>
      <c r="E814" s="178"/>
      <c r="G814" s="170">
        <v>0.844</v>
      </c>
      <c r="H814">
        <v>157</v>
      </c>
      <c r="J814" s="180"/>
      <c r="O814" s="4">
        <v>157</v>
      </c>
      <c r="P814" s="103">
        <f t="shared" si="36"/>
        <v>12.8302037897029</v>
      </c>
      <c r="Q814" s="182">
        <f t="shared" si="34"/>
        <v>527.368209339868</v>
      </c>
    </row>
    <row r="815" ht="16.5" spans="1:17">
      <c r="A815" s="143" t="s">
        <v>1471</v>
      </c>
      <c r="B815" s="183"/>
      <c r="C815" s="168" t="e">
        <f t="shared" si="35"/>
        <v>#N/A</v>
      </c>
      <c r="D815" s="169">
        <f>VLOOKUP(A815,'10月5日排名(经验排名0.7+录取率排名0.2+录取人数)'!D:G,4,0)</f>
        <v>102.641030773769</v>
      </c>
      <c r="E815" s="178"/>
      <c r="G815" s="170">
        <v>0.845</v>
      </c>
      <c r="H815">
        <v>156</v>
      </c>
      <c r="J815" s="180"/>
      <c r="O815" s="4">
        <v>156</v>
      </c>
      <c r="P815" s="103">
        <f t="shared" si="36"/>
        <v>12.6662009548231</v>
      </c>
      <c r="Q815" s="182">
        <f t="shared" si="34"/>
        <v>525.74005209405</v>
      </c>
    </row>
    <row r="816" ht="16.5" spans="1:17">
      <c r="A816" s="143" t="s">
        <v>1472</v>
      </c>
      <c r="B816" s="183"/>
      <c r="C816" s="168" t="e">
        <f t="shared" si="35"/>
        <v>#N/A</v>
      </c>
      <c r="D816" s="169">
        <f>VLOOKUP(A816,'10月5日排名(经验排名0.7+录取率排名0.2+录取人数)'!D:G,4,0)</f>
        <v>102.573607868861</v>
      </c>
      <c r="E816" s="178"/>
      <c r="G816" s="170">
        <v>0.846</v>
      </c>
      <c r="H816">
        <v>155</v>
      </c>
      <c r="J816" s="180"/>
      <c r="O816" s="4">
        <v>155</v>
      </c>
      <c r="P816" s="103">
        <f t="shared" si="36"/>
        <v>12.5032739710418</v>
      </c>
      <c r="Q816" s="182">
        <f t="shared" si="34"/>
        <v>524.122575485324</v>
      </c>
    </row>
    <row r="817" ht="16.5" spans="1:17">
      <c r="A817" s="143" t="s">
        <v>1473</v>
      </c>
      <c r="B817" s="183"/>
      <c r="C817" s="168" t="e">
        <f t="shared" si="35"/>
        <v>#N/A</v>
      </c>
      <c r="D817" s="169">
        <f>VLOOKUP(A817,'10月5日排名(经验排名0.7+录取率排名0.2+录取人数)'!D:G,4,0)</f>
        <v>102.507061484619</v>
      </c>
      <c r="E817" s="178"/>
      <c r="G817" s="170">
        <v>0.847</v>
      </c>
      <c r="H817">
        <v>154</v>
      </c>
      <c r="J817" s="180"/>
      <c r="O817" s="4">
        <v>154</v>
      </c>
      <c r="P817" s="103">
        <f t="shared" si="36"/>
        <v>12.341422287528</v>
      </c>
      <c r="Q817" s="182">
        <f t="shared" si="34"/>
        <v>522.515774045251</v>
      </c>
    </row>
    <row r="818" ht="16.5" spans="1:17">
      <c r="A818" s="143" t="s">
        <v>1474</v>
      </c>
      <c r="B818" s="183"/>
      <c r="C818" s="168" t="e">
        <f t="shared" si="35"/>
        <v>#N/A</v>
      </c>
      <c r="D818" s="169">
        <f>VLOOKUP(A818,'10月5日排名(经验排名0.7+录取率排名0.2+录取人数)'!D:G,4,0)</f>
        <v>102.44139136407</v>
      </c>
      <c r="E818" s="178"/>
      <c r="G818" s="170">
        <v>0.848</v>
      </c>
      <c r="H818">
        <v>153</v>
      </c>
      <c r="J818" s="180"/>
      <c r="O818" s="4">
        <v>153</v>
      </c>
      <c r="P818" s="103">
        <f t="shared" si="36"/>
        <v>12.1806453574582</v>
      </c>
      <c r="Q818" s="182">
        <f t="shared" si="34"/>
        <v>520.919642345177</v>
      </c>
    </row>
    <row r="819" ht="16.5" spans="1:17">
      <c r="A819" s="143" t="s">
        <v>1475</v>
      </c>
      <c r="B819" s="183"/>
      <c r="C819" s="168" t="e">
        <f t="shared" si="35"/>
        <v>#N/A</v>
      </c>
      <c r="D819" s="169">
        <f>VLOOKUP(A819,'10月5日排名(经验排名0.7+录取率排名0.2+录取人数)'!D:G,4,0)</f>
        <v>102.37659725372</v>
      </c>
      <c r="E819" s="178"/>
      <c r="G819" s="170">
        <v>0.849</v>
      </c>
      <c r="H819">
        <v>152</v>
      </c>
      <c r="J819" s="180"/>
      <c r="O819" s="4">
        <v>152</v>
      </c>
      <c r="P819" s="103">
        <f t="shared" si="36"/>
        <v>12.0209426380073</v>
      </c>
      <c r="Q819" s="182">
        <f t="shared" ref="Q819:Q882" si="37">P819*($N$4-$N$970)/($P$4-$P$970)+$N$970-$P$970*($N$4-$N$970)/($P$4-$P$970)</f>
        <v>519.334174996144</v>
      </c>
    </row>
    <row r="820" ht="16.5" spans="1:17">
      <c r="A820" s="143" t="s">
        <v>1476</v>
      </c>
      <c r="B820" s="183"/>
      <c r="C820" s="168" t="e">
        <f t="shared" si="35"/>
        <v>#N/A</v>
      </c>
      <c r="D820" s="169">
        <f>VLOOKUP(A820,'10月5日排名(经验排名0.7+录取率排名0.2+录取人数)'!D:G,4,0)</f>
        <v>102.312678903552</v>
      </c>
      <c r="E820" s="178"/>
      <c r="G820" s="170">
        <v>0.85</v>
      </c>
      <c r="H820">
        <v>151</v>
      </c>
      <c r="J820" s="180"/>
      <c r="O820" s="4">
        <v>151</v>
      </c>
      <c r="P820" s="103">
        <f t="shared" si="36"/>
        <v>11.862313590339</v>
      </c>
      <c r="Q820" s="182">
        <f t="shared" si="37"/>
        <v>517.75936664879</v>
      </c>
    </row>
    <row r="821" ht="16.5" spans="1:17">
      <c r="A821" s="143" t="s">
        <v>1477</v>
      </c>
      <c r="B821" s="183"/>
      <c r="C821" s="168" t="e">
        <f t="shared" si="35"/>
        <v>#N/A</v>
      </c>
      <c r="D821" s="169">
        <f>VLOOKUP(A821,'10月5日排名(经验排名0.7+录取率排名0.2+录取人数)'!D:G,4,0)</f>
        <v>102.249636067026</v>
      </c>
      <c r="E821" s="178"/>
      <c r="G821" s="170">
        <v>0.851</v>
      </c>
      <c r="H821">
        <v>150</v>
      </c>
      <c r="J821" s="180"/>
      <c r="O821" s="4">
        <v>150</v>
      </c>
      <c r="P821" s="103">
        <f t="shared" si="36"/>
        <v>11.7047576795957</v>
      </c>
      <c r="Q821" s="182">
        <f t="shared" si="37"/>
        <v>516.195211993255</v>
      </c>
    </row>
    <row r="822" ht="16.5" spans="1:17">
      <c r="A822" s="143" t="s">
        <v>1478</v>
      </c>
      <c r="B822" s="183"/>
      <c r="C822" s="168" t="e">
        <f t="shared" si="35"/>
        <v>#N/A</v>
      </c>
      <c r="D822" s="169">
        <f>VLOOKUP(A822,'10月5日排名(经验排名0.7+录取率排名0.2+录取人数)'!D:G,4,0)</f>
        <v>102.187468501063</v>
      </c>
      <c r="E822" s="178"/>
      <c r="G822" s="170">
        <v>0.852</v>
      </c>
      <c r="H822">
        <v>149</v>
      </c>
      <c r="J822" s="180"/>
      <c r="O822" s="4">
        <v>149</v>
      </c>
      <c r="P822" s="103">
        <f t="shared" si="36"/>
        <v>11.5482743748903</v>
      </c>
      <c r="Q822" s="182">
        <f t="shared" si="37"/>
        <v>514.641705759095</v>
      </c>
    </row>
    <row r="823" ht="16.5" spans="1:17">
      <c r="A823" s="143" t="s">
        <v>1479</v>
      </c>
      <c r="B823" s="183"/>
      <c r="C823" s="168" t="e">
        <f t="shared" si="35"/>
        <v>#N/A</v>
      </c>
      <c r="D823" s="169">
        <f>VLOOKUP(A823,'10月5日排名(经验排名0.7+录取率排名0.2+录取人数)'!D:G,4,0)</f>
        <v>102.126175966053</v>
      </c>
      <c r="E823" s="178"/>
      <c r="G823" s="170">
        <v>0.853</v>
      </c>
      <c r="H823">
        <v>148</v>
      </c>
      <c r="J823" s="180"/>
      <c r="O823" s="4">
        <v>148</v>
      </c>
      <c r="P823" s="103">
        <f t="shared" si="36"/>
        <v>11.3928631492961</v>
      </c>
      <c r="Q823" s="182">
        <f t="shared" si="37"/>
        <v>513.098842715184</v>
      </c>
    </row>
    <row r="824" ht="16.5" spans="1:17">
      <c r="A824" s="143" t="s">
        <v>1480</v>
      </c>
      <c r="B824" s="183"/>
      <c r="C824" s="168" t="e">
        <f t="shared" si="35"/>
        <v>#N/A</v>
      </c>
      <c r="D824" s="169">
        <f>VLOOKUP(A824,'10月5日排名(经验排名0.7+录取率排名0.2+录取人数)'!D:G,4,0)</f>
        <v>102.065758225841</v>
      </c>
      <c r="E824" s="178"/>
      <c r="G824" s="170">
        <v>0.854</v>
      </c>
      <c r="H824">
        <v>147</v>
      </c>
      <c r="J824" s="180"/>
      <c r="O824" s="4">
        <v>147</v>
      </c>
      <c r="P824" s="103">
        <f t="shared" si="36"/>
        <v>11.2385234798381</v>
      </c>
      <c r="Q824" s="182">
        <f t="shared" si="37"/>
        <v>511.566617669627</v>
      </c>
    </row>
    <row r="825" ht="16.5" spans="1:17">
      <c r="A825" s="143" t="s">
        <v>1481</v>
      </c>
      <c r="B825" s="183"/>
      <c r="C825" s="168" t="e">
        <f t="shared" si="35"/>
        <v>#N/A</v>
      </c>
      <c r="D825" s="169">
        <f>VLOOKUP(A825,'10月5日排名(经验排名0.7+录取率排名0.2+录取人数)'!D:G,4,0)</f>
        <v>102.006215047726</v>
      </c>
      <c r="E825" s="178"/>
      <c r="G825" s="170">
        <v>0.855</v>
      </c>
      <c r="H825">
        <v>146</v>
      </c>
      <c r="J825" s="180"/>
      <c r="O825" s="4">
        <v>146</v>
      </c>
      <c r="P825" s="103">
        <f t="shared" si="36"/>
        <v>11.0852548474838</v>
      </c>
      <c r="Q825" s="182">
        <f t="shared" si="37"/>
        <v>510.045025469668</v>
      </c>
    </row>
    <row r="826" ht="16.5" spans="1:17">
      <c r="A826" s="143" t="s">
        <v>1482</v>
      </c>
      <c r="B826" s="183"/>
      <c r="C826" s="168" t="e">
        <f t="shared" si="35"/>
        <v>#N/A</v>
      </c>
      <c r="D826" s="169">
        <f>VLOOKUP(A826,'10月5日排名(经验排名0.7+录取率排名0.2+录取人数)'!D:G,4,0)</f>
        <v>101.947546202456</v>
      </c>
      <c r="E826" s="178"/>
      <c r="G826" s="170">
        <v>0.856</v>
      </c>
      <c r="H826">
        <v>145</v>
      </c>
      <c r="J826" s="180"/>
      <c r="O826" s="4">
        <v>145</v>
      </c>
      <c r="P826" s="103">
        <f t="shared" si="36"/>
        <v>10.9330567371342</v>
      </c>
      <c r="Q826" s="182">
        <f t="shared" si="37"/>
        <v>508.5340610016</v>
      </c>
    </row>
    <row r="827" ht="16.5" spans="1:17">
      <c r="A827" s="143" t="s">
        <v>1483</v>
      </c>
      <c r="B827" s="183"/>
      <c r="C827" s="168" t="e">
        <f t="shared" si="35"/>
        <v>#N/A</v>
      </c>
      <c r="D827" s="169">
        <f>VLOOKUP(A827,'10月5日排名(经验排名0.7+录取率排名0.2+录取人数)'!D:G,4,0)</f>
        <v>101.889751464224</v>
      </c>
      <c r="E827" s="178"/>
      <c r="G827" s="170">
        <v>0.857</v>
      </c>
      <c r="H827">
        <v>144</v>
      </c>
      <c r="J827" s="180"/>
      <c r="O827" s="4">
        <v>144</v>
      </c>
      <c r="P827" s="103">
        <f t="shared" si="36"/>
        <v>10.7819286376146</v>
      </c>
      <c r="Q827" s="182">
        <f t="shared" si="37"/>
        <v>507.03371919068</v>
      </c>
    </row>
    <row r="828" ht="16.5" spans="1:17">
      <c r="A828" s="143" t="s">
        <v>1484</v>
      </c>
      <c r="B828" s="183"/>
      <c r="C828" s="168" t="e">
        <f t="shared" si="35"/>
        <v>#N/A</v>
      </c>
      <c r="D828" s="169">
        <f>VLOOKUP(A828,'10月5日排名(经验排名0.7+录取率排名0.2+录取人数)'!D:G,4,0)</f>
        <v>101.832830610665</v>
      </c>
      <c r="E828" s="178"/>
      <c r="G828" s="170">
        <v>0.858</v>
      </c>
      <c r="H828">
        <v>143</v>
      </c>
      <c r="J828" s="180"/>
      <c r="O828" s="4">
        <v>143</v>
      </c>
      <c r="P828" s="103">
        <f t="shared" si="36"/>
        <v>10.6318700416664</v>
      </c>
      <c r="Q828" s="182">
        <f t="shared" si="37"/>
        <v>505.543995001038</v>
      </c>
    </row>
    <row r="829" ht="16.5" spans="1:17">
      <c r="A829" s="143" t="s">
        <v>1485</v>
      </c>
      <c r="B829" s="183"/>
      <c r="C829" s="168" t="e">
        <f t="shared" si="35"/>
        <v>#N/A</v>
      </c>
      <c r="D829" s="169">
        <f>VLOOKUP(A829,'10月5日排名(经验排名0.7+录取率排名0.2+录取人数)'!D:G,4,0)</f>
        <v>101.776783422846</v>
      </c>
      <c r="E829" s="178"/>
      <c r="G829" s="170">
        <v>0.859</v>
      </c>
      <c r="H829">
        <v>142</v>
      </c>
      <c r="J829" s="180"/>
      <c r="O829" s="4">
        <v>142</v>
      </c>
      <c r="P829" s="103">
        <f t="shared" si="36"/>
        <v>10.4828804459379</v>
      </c>
      <c r="Q829" s="182">
        <f t="shared" si="37"/>
        <v>504.064883435591</v>
      </c>
    </row>
    <row r="830" ht="16.5" spans="1:17">
      <c r="A830" s="143" t="s">
        <v>1486</v>
      </c>
      <c r="B830" s="183"/>
      <c r="C830" s="168" t="e">
        <f t="shared" si="35"/>
        <v>#N/A</v>
      </c>
      <c r="D830" s="169">
        <f>VLOOKUP(A830,'10月5日排名(经验排名0.7+录取率排名0.2+录取人数)'!D:G,4,0)</f>
        <v>101.721609685271</v>
      </c>
      <c r="E830" s="178"/>
      <c r="G830" s="170">
        <v>0.86</v>
      </c>
      <c r="H830">
        <v>141</v>
      </c>
      <c r="J830" s="180"/>
      <c r="O830" s="4">
        <v>141</v>
      </c>
      <c r="P830" s="103">
        <f t="shared" si="36"/>
        <v>10.3349593509754</v>
      </c>
      <c r="Q830" s="182">
        <f t="shared" si="37"/>
        <v>502.596379535953</v>
      </c>
    </row>
    <row r="831" ht="16.5" spans="1:17">
      <c r="A831" s="143" t="s">
        <v>1487</v>
      </c>
      <c r="B831" s="183"/>
      <c r="C831" s="168" t="e">
        <f t="shared" si="35"/>
        <v>#N/A</v>
      </c>
      <c r="D831" s="169">
        <f>VLOOKUP(A831,'10月5日排名(经验排名0.7+录取率排名0.2+录取人数)'!D:G,4,0)</f>
        <v>101.667309185867</v>
      </c>
      <c r="E831" s="178"/>
      <c r="G831" s="170">
        <v>0.861</v>
      </c>
      <c r="H831">
        <v>140</v>
      </c>
      <c r="J831" s="180"/>
      <c r="O831" s="4">
        <v>140</v>
      </c>
      <c r="P831" s="103">
        <f t="shared" si="36"/>
        <v>10.188106261215</v>
      </c>
      <c r="Q831" s="182">
        <f t="shared" si="37"/>
        <v>501.138478382358</v>
      </c>
    </row>
    <row r="832" ht="16.5" spans="1:17">
      <c r="A832" s="143" t="s">
        <v>1488</v>
      </c>
      <c r="B832" s="183"/>
      <c r="C832" s="168" t="e">
        <f t="shared" si="35"/>
        <v>#N/A</v>
      </c>
      <c r="D832" s="169">
        <f>VLOOKUP(A832,'10月5日排名(经验排名0.7+录取率排名0.2+录取人数)'!D:G,4,0)</f>
        <v>101.613881715987</v>
      </c>
      <c r="E832" s="178"/>
      <c r="G832" s="170">
        <v>0.862</v>
      </c>
      <c r="H832">
        <v>139</v>
      </c>
      <c r="J832" s="180"/>
      <c r="O832" s="4">
        <v>139</v>
      </c>
      <c r="P832" s="103">
        <f t="shared" si="36"/>
        <v>10.0423206849741</v>
      </c>
      <c r="Q832" s="182">
        <f t="shared" si="37"/>
        <v>499.691175093568</v>
      </c>
    </row>
    <row r="833" ht="16.5" spans="1:17">
      <c r="A833" s="143" t="s">
        <v>1489</v>
      </c>
      <c r="B833" s="183"/>
      <c r="C833" s="168" t="e">
        <f t="shared" si="35"/>
        <v>#N/A</v>
      </c>
      <c r="D833" s="169">
        <f>VLOOKUP(A833,'10月5日排名(经验排名0.7+录取率排名0.2+录取人数)'!D:G,4,0)</f>
        <v>101.561327070402</v>
      </c>
      <c r="E833" s="178"/>
      <c r="G833" s="170">
        <v>0.863</v>
      </c>
      <c r="H833">
        <v>138</v>
      </c>
      <c r="J833" s="180"/>
      <c r="O833" s="4">
        <v>138</v>
      </c>
      <c r="P833" s="103">
        <f t="shared" si="36"/>
        <v>9.89760213444242</v>
      </c>
      <c r="Q833" s="182">
        <f t="shared" si="37"/>
        <v>498.25446482679</v>
      </c>
    </row>
    <row r="834" ht="16.5" spans="1:17">
      <c r="A834" s="143" t="s">
        <v>1490</v>
      </c>
      <c r="B834" s="183"/>
      <c r="C834" s="168" t="e">
        <f t="shared" si="35"/>
        <v>#N/A</v>
      </c>
      <c r="D834" s="169">
        <f>VLOOKUP(A834,'10月5日排名(经验排名0.7+录取率排名0.2+录取人数)'!D:G,4,0)</f>
        <v>101.5096450473</v>
      </c>
      <c r="E834" s="178"/>
      <c r="G834" s="170">
        <v>0.864</v>
      </c>
      <c r="H834">
        <v>137</v>
      </c>
      <c r="J834" s="180"/>
      <c r="O834" s="4">
        <v>137</v>
      </c>
      <c r="P834" s="103">
        <f t="shared" si="36"/>
        <v>9.75395012567435</v>
      </c>
      <c r="Q834" s="182">
        <f t="shared" si="37"/>
        <v>496.828342777598</v>
      </c>
    </row>
    <row r="835" ht="16.5" spans="1:17">
      <c r="A835" s="143" t="s">
        <v>1491</v>
      </c>
      <c r="B835" s="183"/>
      <c r="C835" s="168" t="e">
        <f t="shared" si="35"/>
        <v>#N/A</v>
      </c>
      <c r="D835" s="169">
        <f>VLOOKUP(A835,'10月5日排名(经验排名0.7+录取率排名0.2+录取人数)'!D:G,4,0)</f>
        <v>101.45883544828</v>
      </c>
      <c r="E835" s="178"/>
      <c r="G835" s="170">
        <v>0.865</v>
      </c>
      <c r="H835">
        <v>136</v>
      </c>
      <c r="J835" s="180"/>
      <c r="O835" s="4">
        <v>136</v>
      </c>
      <c r="P835" s="103">
        <f t="shared" si="36"/>
        <v>9.61136417857972</v>
      </c>
      <c r="Q835" s="182">
        <f t="shared" si="37"/>
        <v>495.41280417984</v>
      </c>
    </row>
    <row r="836" ht="16.5" spans="1:17">
      <c r="A836" s="143" t="s">
        <v>1492</v>
      </c>
      <c r="B836" s="183"/>
      <c r="C836" s="168" t="e">
        <f t="shared" si="35"/>
        <v>#N/A</v>
      </c>
      <c r="D836" s="169">
        <f>VLOOKUP(A836,'10月5日排名(经验排名0.7+录取率排名0.2+录取人数)'!D:G,4,0)</f>
        <v>101.408898078348</v>
      </c>
      <c r="E836" s="178"/>
      <c r="G836" s="170">
        <v>0.866</v>
      </c>
      <c r="H836">
        <v>135</v>
      </c>
      <c r="J836" s="180"/>
      <c r="O836" s="4">
        <v>135</v>
      </c>
      <c r="P836" s="103">
        <f t="shared" si="36"/>
        <v>9.46984381691664</v>
      </c>
      <c r="Q836" s="182">
        <f t="shared" si="37"/>
        <v>494.007844305571</v>
      </c>
    </row>
    <row r="837" ht="16.5" spans="1:17">
      <c r="A837" s="143" t="s">
        <v>1493</v>
      </c>
      <c r="B837" s="183"/>
      <c r="C837" s="168" t="e">
        <f t="shared" ref="C837:C892" si="38">VLOOKUP(B837,$G$4:$H$970,2,0)</f>
        <v>#N/A</v>
      </c>
      <c r="D837" s="169">
        <f>VLOOKUP(A837,'10月5日排名(经验排名0.7+录取率排名0.2+录取人数)'!D:G,4,0)</f>
        <v>101.359832745915</v>
      </c>
      <c r="E837" s="178"/>
      <c r="G837" s="170">
        <v>0.867</v>
      </c>
      <c r="H837">
        <v>134</v>
      </c>
      <c r="J837" s="180"/>
      <c r="O837" s="4">
        <v>134</v>
      </c>
      <c r="P837" s="103">
        <f t="shared" ref="P837:P892" si="39">-(($U$2^2-O837^2)^(1/2))+$U$2</f>
        <v>9.3293885682823</v>
      </c>
      <c r="Q837" s="182">
        <f t="shared" si="37"/>
        <v>492.613458464955</v>
      </c>
    </row>
    <row r="838" ht="16.5" spans="1:17">
      <c r="A838" s="143" t="s">
        <v>1494</v>
      </c>
      <c r="B838" s="183"/>
      <c r="C838" s="168" t="e">
        <f t="shared" si="38"/>
        <v>#N/A</v>
      </c>
      <c r="D838" s="169">
        <f>VLOOKUP(A838,'10月5日排名(经验排名0.7+录取率排名0.2+录取人数)'!D:G,4,0)</f>
        <v>101.311639262791</v>
      </c>
      <c r="E838" s="178"/>
      <c r="G838" s="170">
        <v>0.868</v>
      </c>
      <c r="H838">
        <v>133</v>
      </c>
      <c r="J838" s="180"/>
      <c r="O838" s="4">
        <v>133</v>
      </c>
      <c r="P838" s="103">
        <f t="shared" si="39"/>
        <v>9.1899979641056</v>
      </c>
      <c r="Q838" s="182">
        <f t="shared" si="37"/>
        <v>491.229642006199</v>
      </c>
    </row>
    <row r="839" ht="16.5" spans="1:17">
      <c r="A839" s="143" t="s">
        <v>879</v>
      </c>
      <c r="B839" s="183"/>
      <c r="C839" s="168" t="e">
        <f t="shared" si="38"/>
        <v>#N/A</v>
      </c>
      <c r="D839" s="169">
        <f>VLOOKUP(A839,'10月5日排名(经验排名0.7+录取率排名0.2+录取人数)'!D:G,4,0)</f>
        <v>101.264317444185</v>
      </c>
      <c r="E839" s="178"/>
      <c r="G839" s="170">
        <v>0.869</v>
      </c>
      <c r="H839">
        <v>132</v>
      </c>
      <c r="J839" s="180"/>
      <c r="O839" s="4">
        <v>132</v>
      </c>
      <c r="P839" s="103">
        <f t="shared" si="39"/>
        <v>9.05167153963885</v>
      </c>
      <c r="Q839" s="182">
        <f t="shared" si="37"/>
        <v>489.856390315466</v>
      </c>
    </row>
    <row r="840" ht="16.5" spans="1:17">
      <c r="A840" s="143" t="s">
        <v>1495</v>
      </c>
      <c r="B840" s="183"/>
      <c r="C840" s="168" t="e">
        <f t="shared" si="38"/>
        <v>#N/A</v>
      </c>
      <c r="D840" s="169">
        <f>VLOOKUP(A840,'10月5日排名(经验排名0.7+录取率排名0.2+录取人数)'!D:G,4,0)</f>
        <v>101.217867108696</v>
      </c>
      <c r="E840" s="178"/>
      <c r="G840" s="170">
        <v>0.87</v>
      </c>
      <c r="H840">
        <v>131</v>
      </c>
      <c r="J840" s="180"/>
      <c r="O840" s="4">
        <v>131</v>
      </c>
      <c r="P840" s="103">
        <f t="shared" si="39"/>
        <v>8.91440883394978</v>
      </c>
      <c r="Q840" s="182">
        <f t="shared" si="37"/>
        <v>488.493698816798</v>
      </c>
    </row>
    <row r="841" ht="16.5" spans="1:17">
      <c r="A841" s="143" t="s">
        <v>1496</v>
      </c>
      <c r="B841" s="183"/>
      <c r="C841" s="168" t="e">
        <f t="shared" si="38"/>
        <v>#N/A</v>
      </c>
      <c r="D841" s="169">
        <f>VLOOKUP(A841,'10月5日排名(经验排名0.7+录取率排名0.2+录取人数)'!D:G,4,0)</f>
        <v>101.172288078316</v>
      </c>
      <c r="E841" s="178"/>
      <c r="G841" s="170">
        <v>0.871</v>
      </c>
      <c r="H841">
        <v>130</v>
      </c>
      <c r="J841" s="180"/>
      <c r="O841" s="4">
        <v>130</v>
      </c>
      <c r="P841" s="103">
        <f t="shared" si="39"/>
        <v>8.77820938991374</v>
      </c>
      <c r="Q841" s="182">
        <f t="shared" si="37"/>
        <v>487.141562972035</v>
      </c>
    </row>
    <row r="842" ht="16.5" spans="1:17">
      <c r="A842" s="143" t="s">
        <v>1497</v>
      </c>
      <c r="B842" s="183"/>
      <c r="C842" s="168" t="e">
        <f t="shared" si="38"/>
        <v>#N/A</v>
      </c>
      <c r="D842" s="169">
        <f>VLOOKUP(A842,'10月5日排名(经验排名0.7+录取率排名0.2+录取人数)'!D:G,4,0)</f>
        <v>101.127580178421</v>
      </c>
      <c r="E842" s="178"/>
      <c r="G842" s="170">
        <v>0.872</v>
      </c>
      <c r="H842">
        <v>129</v>
      </c>
      <c r="J842" s="180"/>
      <c r="O842" s="4">
        <v>129</v>
      </c>
      <c r="P842" s="103">
        <f t="shared" si="39"/>
        <v>8.64307275420606</v>
      </c>
      <c r="Q842" s="182">
        <f t="shared" si="37"/>
        <v>485.799978280744</v>
      </c>
    </row>
    <row r="843" ht="16.5" spans="1:17">
      <c r="A843" s="143" t="s">
        <v>1498</v>
      </c>
      <c r="B843" s="183"/>
      <c r="C843" s="168" t="e">
        <f t="shared" si="38"/>
        <v>#N/A</v>
      </c>
      <c r="D843" s="169">
        <f>VLOOKUP(A843,'10月5日排名(经验排名0.7+录取率排名0.2+录取人数)'!D:G,4,0)</f>
        <v>101.08374323777</v>
      </c>
      <c r="E843" s="178"/>
      <c r="G843" s="170">
        <v>0.873</v>
      </c>
      <c r="H843">
        <v>128</v>
      </c>
      <c r="J843" s="180"/>
      <c r="O843" s="4">
        <v>128</v>
      </c>
      <c r="P843" s="103">
        <f t="shared" si="39"/>
        <v>8.50899847729397</v>
      </c>
      <c r="Q843" s="182">
        <f t="shared" si="37"/>
        <v>484.468940280137</v>
      </c>
    </row>
    <row r="844" ht="16.5" spans="1:17">
      <c r="A844" s="143" t="s">
        <v>1499</v>
      </c>
      <c r="B844" s="183"/>
      <c r="C844" s="168" t="e">
        <f t="shared" si="38"/>
        <v>#N/A</v>
      </c>
      <c r="D844" s="169">
        <f>VLOOKUP(A844,'10月5日排名(经验排名0.7+录取率排名0.2+录取人数)'!D:G,4,0)</f>
        <v>101.040777088501</v>
      </c>
      <c r="E844" s="178"/>
      <c r="G844" s="170">
        <v>0.874</v>
      </c>
      <c r="H844">
        <v>127</v>
      </c>
      <c r="J844" s="180"/>
      <c r="O844" s="4">
        <v>127</v>
      </c>
      <c r="P844" s="103">
        <f t="shared" si="39"/>
        <v>8.37598611342935</v>
      </c>
      <c r="Q844" s="182">
        <f t="shared" si="37"/>
        <v>483.148444544998</v>
      </c>
    </row>
    <row r="845" ht="16.5" spans="1:17">
      <c r="A845" s="143" t="s">
        <v>1500</v>
      </c>
      <c r="B845" s="183"/>
      <c r="C845" s="168" t="e">
        <f t="shared" si="38"/>
        <v>#N/A</v>
      </c>
      <c r="D845" s="169">
        <f>VLOOKUP(A845,'10月5日排名(经验排名0.7+录取率排名0.2+录取人数)'!D:G,4,0)</f>
        <v>100.998681566131</v>
      </c>
      <c r="E845" s="178"/>
      <c r="G845" s="170">
        <v>0.875</v>
      </c>
      <c r="H845">
        <v>126</v>
      </c>
      <c r="J845" s="180"/>
      <c r="O845" s="4">
        <v>126</v>
      </c>
      <c r="P845" s="103">
        <f t="shared" si="39"/>
        <v>8.24403522064074</v>
      </c>
      <c r="Q845" s="182">
        <f t="shared" si="37"/>
        <v>481.838486687602</v>
      </c>
    </row>
    <row r="846" ht="16.5" spans="1:17">
      <c r="A846" s="143" t="s">
        <v>1501</v>
      </c>
      <c r="B846" s="183"/>
      <c r="C846" s="168" t="e">
        <f t="shared" si="38"/>
        <v>#N/A</v>
      </c>
      <c r="D846" s="169">
        <f>VLOOKUP(A846,'10月5日排名(经验排名0.7+录取率排名0.2+录取人数)'!D:G,4,0)</f>
        <v>100.957456509546</v>
      </c>
      <c r="E846" s="178"/>
      <c r="G846" s="170">
        <v>0.876</v>
      </c>
      <c r="H846">
        <v>125</v>
      </c>
      <c r="J846" s="180"/>
      <c r="O846" s="4">
        <v>125</v>
      </c>
      <c r="P846" s="103">
        <f t="shared" si="39"/>
        <v>8.11314536072609</v>
      </c>
      <c r="Q846" s="182">
        <f t="shared" si="37"/>
        <v>480.539062357648</v>
      </c>
    </row>
    <row r="847" ht="16.5" spans="1:17">
      <c r="A847" s="143" t="s">
        <v>1502</v>
      </c>
      <c r="B847" s="183"/>
      <c r="C847" s="168" t="e">
        <f t="shared" si="38"/>
        <v>#N/A</v>
      </c>
      <c r="D847" s="169">
        <f>VLOOKUP(A847,'10月5日排名(经验排名0.7+录取率排名0.2+录取人数)'!D:G,4,0)</f>
        <v>100.917101761007</v>
      </c>
      <c r="E847" s="178"/>
      <c r="G847" s="170">
        <v>0.877</v>
      </c>
      <c r="H847">
        <v>124</v>
      </c>
      <c r="J847" s="180"/>
      <c r="O847" s="4">
        <v>124</v>
      </c>
      <c r="P847" s="103">
        <f t="shared" si="39"/>
        <v>7.98331609924537</v>
      </c>
      <c r="Q847" s="182">
        <f t="shared" si="37"/>
        <v>479.250167242183</v>
      </c>
    </row>
    <row r="848" ht="16.5" spans="1:17">
      <c r="A848" s="143" t="s">
        <v>1503</v>
      </c>
      <c r="B848" s="183"/>
      <c r="C848" s="168" t="e">
        <f t="shared" si="38"/>
        <v>#N/A</v>
      </c>
      <c r="D848" s="169">
        <f>VLOOKUP(A848,'10月5日排名(经验排名0.7+录取率排名0.2+录取人数)'!D:G,4,0)</f>
        <v>100.877617166137</v>
      </c>
      <c r="E848" s="178"/>
      <c r="G848" s="170">
        <v>0.878</v>
      </c>
      <c r="H848">
        <v>123</v>
      </c>
      <c r="J848" s="180"/>
      <c r="O848" s="4">
        <v>123</v>
      </c>
      <c r="P848" s="103">
        <f t="shared" si="39"/>
        <v>7.85454700551281</v>
      </c>
      <c r="Q848" s="182">
        <f t="shared" si="37"/>
        <v>477.971797065522</v>
      </c>
    </row>
    <row r="849" ht="16.5" spans="1:17">
      <c r="A849" s="143" t="s">
        <v>1504</v>
      </c>
      <c r="B849" s="183"/>
      <c r="C849" s="168" t="e">
        <f t="shared" si="38"/>
        <v>#N/A</v>
      </c>
      <c r="D849" s="169">
        <f>VLOOKUP(A849,'10月5日排名(经验排名0.7+录取率排名0.2+录取人数)'!D:G,4,0)</f>
        <v>100.839002573927</v>
      </c>
      <c r="E849" s="178"/>
      <c r="G849" s="170">
        <v>0.879</v>
      </c>
      <c r="H849">
        <v>122</v>
      </c>
      <c r="J849" s="180"/>
      <c r="O849" s="4">
        <v>122</v>
      </c>
      <c r="P849" s="103">
        <f t="shared" si="39"/>
        <v>7.72683765259023</v>
      </c>
      <c r="Q849" s="182">
        <f t="shared" si="37"/>
        <v>476.703947589188</v>
      </c>
    </row>
    <row r="850" ht="16.5" spans="1:17">
      <c r="A850" s="143" t="s">
        <v>1505</v>
      </c>
      <c r="B850" s="183"/>
      <c r="C850" s="168" t="e">
        <f t="shared" si="38"/>
        <v>#N/A</v>
      </c>
      <c r="D850" s="169">
        <f>VLOOKUP(A850,'10月5日排名(经验排名0.7+录取率排名0.2+录取人数)'!D:G,4,0)</f>
        <v>100.801257836727</v>
      </c>
      <c r="E850" s="178"/>
      <c r="G850" s="170">
        <v>0.88</v>
      </c>
      <c r="H850">
        <v>121</v>
      </c>
      <c r="J850" s="180"/>
      <c r="O850" s="4">
        <v>121</v>
      </c>
      <c r="P850" s="103">
        <f t="shared" si="39"/>
        <v>7.60018761727918</v>
      </c>
      <c r="Q850" s="182">
        <f t="shared" si="37"/>
        <v>475.446614611828</v>
      </c>
    </row>
    <row r="851" ht="16.5" spans="1:17">
      <c r="A851" s="143" t="s">
        <v>1506</v>
      </c>
      <c r="B851" s="183"/>
      <c r="C851" s="168" t="e">
        <f t="shared" si="38"/>
        <v>#N/A</v>
      </c>
      <c r="D851" s="169">
        <f>VLOOKUP(A851,'10月5日排名(经验排名0.7+录取率排名0.2+录取人数)'!D:G,4,0)</f>
        <v>100.764382810246</v>
      </c>
      <c r="E851" s="178"/>
      <c r="G851" s="170">
        <v>0.881</v>
      </c>
      <c r="H851">
        <v>120</v>
      </c>
      <c r="J851" s="180"/>
      <c r="O851" s="4">
        <v>120</v>
      </c>
      <c r="P851" s="103">
        <f t="shared" si="39"/>
        <v>7.47459648011397</v>
      </c>
      <c r="Q851" s="182">
        <f t="shared" si="37"/>
        <v>474.199793969149</v>
      </c>
    </row>
    <row r="852" ht="16.5" spans="1:17">
      <c r="A852" s="143" t="s">
        <v>1507</v>
      </c>
      <c r="B852" s="183"/>
      <c r="C852" s="168" t="e">
        <f t="shared" si="38"/>
        <v>#N/A</v>
      </c>
      <c r="D852" s="169">
        <f>VLOOKUP(A852,'10月5日排名(经验排名0.7+录取率排名0.2+录取人数)'!D:G,4,0)</f>
        <v>100.728377353548</v>
      </c>
      <c r="E852" s="178"/>
      <c r="G852" s="170">
        <v>0.882</v>
      </c>
      <c r="H852">
        <v>119</v>
      </c>
      <c r="J852" s="180"/>
      <c r="O852" s="4">
        <v>119</v>
      </c>
      <c r="P852" s="103">
        <f t="shared" si="39"/>
        <v>7.35006382535516</v>
      </c>
      <c r="Q852" s="182">
        <f t="shared" si="37"/>
        <v>472.963481533848</v>
      </c>
    </row>
    <row r="853" ht="16.5" spans="1:17">
      <c r="A853" s="143" t="s">
        <v>1508</v>
      </c>
      <c r="B853" s="183"/>
      <c r="C853" s="168" t="e">
        <f t="shared" si="38"/>
        <v>#N/A</v>
      </c>
      <c r="D853" s="169">
        <f>VLOOKUP(A853,'10月5日排名(经验排名0.7+录取率排名0.2+录取人数)'!D:G,4,0)</f>
        <v>100.693241329051</v>
      </c>
      <c r="E853" s="178"/>
      <c r="G853" s="170">
        <v>0.883</v>
      </c>
      <c r="H853">
        <v>118</v>
      </c>
      <c r="J853" s="180"/>
      <c r="O853" s="4">
        <v>118</v>
      </c>
      <c r="P853" s="103">
        <f t="shared" si="39"/>
        <v>7.2265892409813</v>
      </c>
      <c r="Q853" s="182">
        <f t="shared" si="37"/>
        <v>471.737673215534</v>
      </c>
    </row>
    <row r="854" ht="16.5" spans="1:17">
      <c r="A854" s="143" t="s">
        <v>1509</v>
      </c>
      <c r="B854" s="183"/>
      <c r="C854" s="168" t="e">
        <f t="shared" si="38"/>
        <v>#N/A</v>
      </c>
      <c r="D854" s="169">
        <f>VLOOKUP(A854,'10月5日排名(经验排名0.7+录取率排名0.2+录取人数)'!D:G,4,0)</f>
        <v>100.658974602522</v>
      </c>
      <c r="E854" s="178"/>
      <c r="G854" s="170">
        <v>0.884</v>
      </c>
      <c r="H854">
        <v>117</v>
      </c>
      <c r="J854" s="180"/>
      <c r="O854" s="4">
        <v>117</v>
      </c>
      <c r="P854" s="103">
        <f t="shared" si="39"/>
        <v>7.10417231868337</v>
      </c>
      <c r="Q854" s="182">
        <f t="shared" si="37"/>
        <v>470.522364960672</v>
      </c>
    </row>
    <row r="855" ht="16.5" spans="1:17">
      <c r="A855" s="143" t="s">
        <v>1510</v>
      </c>
      <c r="B855" s="183"/>
      <c r="C855" s="168" t="e">
        <f t="shared" si="38"/>
        <v>#N/A</v>
      </c>
      <c r="D855" s="169">
        <f>VLOOKUP(A855,'10月5日排名(经验排名0.7+录取率排名0.2+录取人数)'!D:G,4,0)</f>
        <v>100.625577043077</v>
      </c>
      <c r="E855" s="178"/>
      <c r="G855" s="170">
        <v>0.885</v>
      </c>
      <c r="H855">
        <v>116</v>
      </c>
      <c r="J855" s="180"/>
      <c r="O855" s="4">
        <v>116</v>
      </c>
      <c r="P855" s="103">
        <f t="shared" si="39"/>
        <v>6.98281265385674</v>
      </c>
      <c r="Q855" s="182">
        <f t="shared" si="37"/>
        <v>469.317552752503</v>
      </c>
    </row>
    <row r="856" ht="16.5" spans="1:17">
      <c r="A856" s="143" t="s">
        <v>1511</v>
      </c>
      <c r="B856" s="183"/>
      <c r="C856" s="168" t="e">
        <f t="shared" si="38"/>
        <v>#N/A</v>
      </c>
      <c r="D856" s="169">
        <f>VLOOKUP(A856,'10月5日排名(经验排名0.7+录取率排名0.2+录取人数)'!D:G,4,0)</f>
        <v>100.593048523175</v>
      </c>
      <c r="E856" s="178"/>
      <c r="G856" s="170">
        <v>0.886</v>
      </c>
      <c r="H856">
        <v>115</v>
      </c>
      <c r="J856" s="180"/>
      <c r="O856" s="4">
        <v>115</v>
      </c>
      <c r="P856" s="103">
        <f t="shared" si="39"/>
        <v>6.86250984559513</v>
      </c>
      <c r="Q856" s="182">
        <f t="shared" si="37"/>
        <v>468.123232610982</v>
      </c>
    </row>
    <row r="857" ht="16.5" spans="1:17">
      <c r="A857" s="143" t="s">
        <v>1512</v>
      </c>
      <c r="B857" s="183"/>
      <c r="C857" s="168" t="e">
        <f t="shared" si="38"/>
        <v>#N/A</v>
      </c>
      <c r="D857" s="169">
        <f>VLOOKUP(A857,'10月5日排名(经验排名0.7+录取率排名0.2+录取人数)'!D:G,4,0)</f>
        <v>100.561388918621</v>
      </c>
      <c r="E857" s="178"/>
      <c r="G857" s="170">
        <v>0.887</v>
      </c>
      <c r="H857">
        <v>114</v>
      </c>
      <c r="J857" s="180"/>
      <c r="O857" s="4">
        <v>114</v>
      </c>
      <c r="P857" s="103">
        <f t="shared" si="39"/>
        <v>6.74326349668343</v>
      </c>
      <c r="Q857" s="182">
        <f t="shared" si="37"/>
        <v>466.939400592711</v>
      </c>
    </row>
    <row r="858" ht="16.5" spans="1:17">
      <c r="A858" s="143" t="s">
        <v>1513</v>
      </c>
      <c r="B858" s="183"/>
      <c r="C858" s="168" t="e">
        <f t="shared" si="38"/>
        <v>#N/A</v>
      </c>
      <c r="D858" s="169">
        <f>VLOOKUP(A858,'10月5日排名(经验排名0.7+录取率排名0.2+录取人数)'!D:G,4,0)</f>
        <v>100.530598108556</v>
      </c>
      <c r="E858" s="178"/>
      <c r="G858" s="170">
        <v>0.888</v>
      </c>
      <c r="H858">
        <v>113</v>
      </c>
      <c r="J858" s="180"/>
      <c r="O858" s="4">
        <v>113</v>
      </c>
      <c r="P858" s="103">
        <f t="shared" si="39"/>
        <v>6.62507321359124</v>
      </c>
      <c r="Q858" s="182">
        <f t="shared" si="37"/>
        <v>465.76605279087</v>
      </c>
    </row>
    <row r="859" ht="16.5" spans="1:17">
      <c r="A859" s="143" t="s">
        <v>1514</v>
      </c>
      <c r="B859" s="183"/>
      <c r="C859" s="168" t="e">
        <f t="shared" si="38"/>
        <v>#N/A</v>
      </c>
      <c r="D859" s="169">
        <f>VLOOKUP(A859,'10月5日排名(经验排名0.7+录取率排名0.2+录取人数)'!D:G,4,0)</f>
        <v>100.500675975463</v>
      </c>
      <c r="E859" s="178"/>
      <c r="G859" s="170">
        <v>0.889</v>
      </c>
      <c r="H859">
        <v>112</v>
      </c>
      <c r="J859" s="180"/>
      <c r="O859" s="4">
        <v>112</v>
      </c>
      <c r="P859" s="103">
        <f t="shared" si="39"/>
        <v>6.50793860646615</v>
      </c>
      <c r="Q859" s="182">
        <f t="shared" si="37"/>
        <v>464.603185335155</v>
      </c>
    </row>
    <row r="860" ht="16.5" spans="1:17">
      <c r="A860" s="143" t="s">
        <v>1515</v>
      </c>
      <c r="B860" s="183"/>
      <c r="C860" s="168" t="e">
        <f t="shared" si="38"/>
        <v>#N/A</v>
      </c>
      <c r="D860" s="169">
        <f>VLOOKUP(A860,'10月5日排名(经验排名0.7+录取率排名0.2+录取人数)'!D:G,4,0)</f>
        <v>100.471622405158</v>
      </c>
      <c r="E860" s="178"/>
      <c r="G860" s="170">
        <v>0.89</v>
      </c>
      <c r="H860">
        <v>111</v>
      </c>
      <c r="J860" s="180"/>
      <c r="O860" s="4">
        <v>111</v>
      </c>
      <c r="P860" s="103">
        <f t="shared" si="39"/>
        <v>6.39185928912718</v>
      </c>
      <c r="Q860" s="182">
        <f t="shared" si="37"/>
        <v>463.450794391708</v>
      </c>
    </row>
    <row r="861" ht="16.5" spans="1:17">
      <c r="A861" s="143" t="s">
        <v>1516</v>
      </c>
      <c r="B861" s="183"/>
      <c r="C861" s="168" t="e">
        <f t="shared" si="38"/>
        <v>#N/A</v>
      </c>
      <c r="D861" s="169">
        <f>VLOOKUP(A861,'10月5日排名(经验排名0.7+录取率排名0.2+录取人数)'!D:G,4,0)</f>
        <v>100.443437286793</v>
      </c>
      <c r="E861" s="178"/>
      <c r="G861" s="170">
        <v>0.891</v>
      </c>
      <c r="H861">
        <v>110</v>
      </c>
      <c r="J861" s="180"/>
      <c r="O861" s="4">
        <v>110</v>
      </c>
      <c r="P861" s="103">
        <f t="shared" si="39"/>
        <v>6.27683487905836</v>
      </c>
      <c r="Q861" s="182">
        <f t="shared" si="37"/>
        <v>462.308876163058</v>
      </c>
    </row>
    <row r="862" ht="16.5" spans="1:17">
      <c r="A862" s="143" t="s">
        <v>1517</v>
      </c>
      <c r="B862" s="183"/>
      <c r="C862" s="168" t="e">
        <f t="shared" si="38"/>
        <v>#N/A</v>
      </c>
      <c r="D862" s="169">
        <f>VLOOKUP(A862,'10月5日排名(经验排名0.7+录取率排名0.2+录取人数)'!D:G,4,0)</f>
        <v>100.41612051285</v>
      </c>
      <c r="E862" s="178"/>
      <c r="G862" s="170">
        <v>0.892</v>
      </c>
      <c r="H862">
        <v>109</v>
      </c>
      <c r="J862" s="180"/>
      <c r="O862" s="4">
        <v>109</v>
      </c>
      <c r="P862" s="103">
        <f t="shared" si="39"/>
        <v>6.16286499740238</v>
      </c>
      <c r="Q862" s="182">
        <f t="shared" si="37"/>
        <v>461.177426888054</v>
      </c>
    </row>
    <row r="863" ht="16.5" spans="1:17">
      <c r="A863" s="143" t="s">
        <v>1518</v>
      </c>
      <c r="B863" s="183"/>
      <c r="C863" s="168" t="e">
        <f t="shared" si="38"/>
        <v>#N/A</v>
      </c>
      <c r="D863" s="169">
        <f>VLOOKUP(A863,'10月5日排名(经验排名0.7+录取率排名0.2+录取人数)'!D:G,4,0)</f>
        <v>100.389671979139</v>
      </c>
      <c r="E863" s="178"/>
      <c r="G863" s="170">
        <v>0.893</v>
      </c>
      <c r="H863">
        <v>108</v>
      </c>
      <c r="J863" s="180"/>
      <c r="O863" s="4">
        <v>108</v>
      </c>
      <c r="P863" s="103">
        <f t="shared" si="39"/>
        <v>6.04994926895392</v>
      </c>
      <c r="Q863" s="182">
        <f t="shared" si="37"/>
        <v>460.056442841803</v>
      </c>
    </row>
    <row r="864" ht="16.5" spans="1:17">
      <c r="A864" s="143" t="s">
        <v>1519</v>
      </c>
      <c r="B864" s="183"/>
      <c r="C864" s="168" t="e">
        <f t="shared" si="38"/>
        <v>#N/A</v>
      </c>
      <c r="D864" s="169">
        <f>VLOOKUP(A864,'10月5日排名(经验排名0.7+录取率排名0.2+录取人数)'!D:G,4,0)</f>
        <v>100.364091584801</v>
      </c>
      <c r="E864" s="178"/>
      <c r="G864" s="170">
        <v>0.894</v>
      </c>
      <c r="H864">
        <v>107</v>
      </c>
      <c r="J864" s="180"/>
      <c r="O864" s="4">
        <v>107</v>
      </c>
      <c r="P864" s="103">
        <f t="shared" si="39"/>
        <v>5.93808732215382</v>
      </c>
      <c r="Q864" s="182">
        <f t="shared" si="37"/>
        <v>458.945920335608</v>
      </c>
    </row>
    <row r="865" ht="16.5" spans="1:17">
      <c r="A865" s="143" t="s">
        <v>1520</v>
      </c>
      <c r="B865" s="183"/>
      <c r="C865" s="168" t="e">
        <f t="shared" si="38"/>
        <v>#N/A</v>
      </c>
      <c r="D865" s="169">
        <f>VLOOKUP(A865,'10月5日排名(经验排名0.7+录取率排名0.2+录取人数)'!D:G,4,0)</f>
        <v>100.3393792323</v>
      </c>
      <c r="E865" s="178"/>
      <c r="G865" s="170">
        <v>0.895</v>
      </c>
      <c r="H865">
        <v>106</v>
      </c>
      <c r="J865" s="180"/>
      <c r="O865" s="4">
        <v>106</v>
      </c>
      <c r="P865" s="103">
        <f t="shared" si="39"/>
        <v>5.82727878908258</v>
      </c>
      <c r="Q865" s="182">
        <f t="shared" si="37"/>
        <v>457.845855716904</v>
      </c>
    </row>
    <row r="866" ht="16.5" spans="1:17">
      <c r="A866" s="143" t="s">
        <v>1521</v>
      </c>
      <c r="B866" s="183"/>
      <c r="C866" s="168" t="e">
        <f t="shared" si="38"/>
        <v>#N/A</v>
      </c>
      <c r="D866" s="169">
        <f>VLOOKUP(A866,'10月5日排名(经验排名0.7+录取率排名0.2+录取人数)'!D:G,4,0)</f>
        <v>100.315534827423</v>
      </c>
      <c r="E866" s="178"/>
      <c r="G866" s="170">
        <v>0.896</v>
      </c>
      <c r="H866">
        <v>105</v>
      </c>
      <c r="J866" s="180"/>
      <c r="O866" s="4">
        <v>105</v>
      </c>
      <c r="P866" s="103">
        <f t="shared" si="39"/>
        <v>5.71752330545416</v>
      </c>
      <c r="Q866" s="182">
        <f t="shared" si="37"/>
        <v>456.756245369199</v>
      </c>
    </row>
    <row r="867" ht="16.5" spans="1:17">
      <c r="A867" s="143" t="s">
        <v>1522</v>
      </c>
      <c r="B867" s="183"/>
      <c r="C867" s="168" t="e">
        <f t="shared" si="38"/>
        <v>#N/A</v>
      </c>
      <c r="D867" s="169">
        <f>VLOOKUP(A867,'10月5日排名(经验排名0.7+录取率排名0.2+录取人数)'!D:G,4,0)</f>
        <v>100.292558279282</v>
      </c>
      <c r="E867" s="178"/>
      <c r="G867" s="170">
        <v>0.897</v>
      </c>
      <c r="H867">
        <v>104</v>
      </c>
      <c r="J867" s="180"/>
      <c r="O867" s="4">
        <v>104</v>
      </c>
      <c r="P867" s="103">
        <f t="shared" si="39"/>
        <v>5.60882051061026</v>
      </c>
      <c r="Q867" s="182">
        <f t="shared" si="37"/>
        <v>455.677085712017</v>
      </c>
    </row>
    <row r="868" ht="16.5" spans="1:17">
      <c r="A868" s="143" t="s">
        <v>1523</v>
      </c>
      <c r="B868" s="183"/>
      <c r="C868" s="168" t="e">
        <f t="shared" si="38"/>
        <v>#N/A</v>
      </c>
      <c r="D868" s="169">
        <f>VLOOKUP(A868,'10月5日排名(经验排名0.7+录取率排名0.2+录取人数)'!D:G,4,0)</f>
        <v>100.270449500305</v>
      </c>
      <c r="E868" s="178"/>
      <c r="G868" s="170">
        <v>0.898</v>
      </c>
      <c r="H868">
        <v>103</v>
      </c>
      <c r="J868" s="180"/>
      <c r="O868" s="4">
        <v>103</v>
      </c>
      <c r="P868" s="103">
        <f t="shared" si="39"/>
        <v>5.50117004751382</v>
      </c>
      <c r="Q868" s="182">
        <f t="shared" si="37"/>
        <v>454.60837320083</v>
      </c>
    </row>
    <row r="869" ht="16.5" spans="1:17">
      <c r="A869" s="143" t="s">
        <v>1524</v>
      </c>
      <c r="B869" s="183"/>
      <c r="C869" s="168" t="e">
        <f t="shared" si="38"/>
        <v>#N/A</v>
      </c>
      <c r="D869" s="169">
        <f>VLOOKUP(A869,'10月5日排名(经验排名0.7+录取率排名0.2+录取人数)'!D:G,4,0)</f>
        <v>100.249208406242</v>
      </c>
      <c r="E869" s="178"/>
      <c r="G869" s="170">
        <v>0.899</v>
      </c>
      <c r="H869">
        <v>102</v>
      </c>
      <c r="J869" s="180"/>
      <c r="O869" s="4">
        <v>102</v>
      </c>
      <c r="P869" s="103">
        <f t="shared" si="39"/>
        <v>5.39457156274329</v>
      </c>
      <c r="Q869" s="182">
        <f t="shared" si="37"/>
        <v>453.550104327005</v>
      </c>
    </row>
    <row r="870" ht="16.5" spans="1:17">
      <c r="A870" s="143" t="s">
        <v>1525</v>
      </c>
      <c r="B870" s="183"/>
      <c r="C870" s="168" t="e">
        <f t="shared" si="38"/>
        <v>#N/A</v>
      </c>
      <c r="D870" s="169">
        <f>VLOOKUP(A870,'10月5日排名(经验排名0.7+录取率排名0.2+录取人数)'!D:G,4,0)</f>
        <v>100.228834916157</v>
      </c>
      <c r="E870" s="178"/>
      <c r="G870" s="170">
        <v>0.9</v>
      </c>
      <c r="H870">
        <v>101</v>
      </c>
      <c r="J870" s="180"/>
      <c r="O870" s="4">
        <v>101</v>
      </c>
      <c r="P870" s="103">
        <f t="shared" si="39"/>
        <v>5.289024706487</v>
      </c>
      <c r="Q870" s="182">
        <f t="shared" si="37"/>
        <v>452.502275617745</v>
      </c>
    </row>
    <row r="871" ht="16.5" spans="1:17">
      <c r="A871" s="143" t="s">
        <v>1526</v>
      </c>
      <c r="B871" s="183"/>
      <c r="C871" s="168" t="e">
        <f t="shared" si="38"/>
        <v>#N/A</v>
      </c>
      <c r="D871" s="169">
        <f>VLOOKUP(A871,'10月5日排名(经验排名0.7+录取率排名0.2+录取人数)'!D:G,4,0)</f>
        <v>100.209328952432</v>
      </c>
      <c r="E871" s="178"/>
      <c r="G871" s="170">
        <v>0.901</v>
      </c>
      <c r="H871">
        <v>100</v>
      </c>
      <c r="J871" s="180"/>
      <c r="O871" s="4">
        <v>100</v>
      </c>
      <c r="P871" s="103">
        <f t="shared" si="39"/>
        <v>5.1845291325368</v>
      </c>
      <c r="Q871" s="182">
        <f t="shared" si="37"/>
        <v>451.464883636029</v>
      </c>
    </row>
    <row r="872" ht="16.5" spans="1:17">
      <c r="A872" s="143" t="s">
        <v>1527</v>
      </c>
      <c r="B872" s="183"/>
      <c r="C872" s="168" t="e">
        <f t="shared" si="38"/>
        <v>#N/A</v>
      </c>
      <c r="D872" s="169">
        <f>VLOOKUP(A872,'10月5日排名(经验排名0.7+录取率排名0.2+录取人数)'!D:G,4,0)</f>
        <v>100.190690440761</v>
      </c>
      <c r="E872" s="178"/>
      <c r="G872" s="170">
        <v>0.902</v>
      </c>
      <c r="H872">
        <v>99</v>
      </c>
      <c r="J872" s="180"/>
      <c r="O872" s="4">
        <v>99</v>
      </c>
      <c r="P872" s="103">
        <f t="shared" si="39"/>
        <v>5.08108449828262</v>
      </c>
      <c r="Q872" s="182">
        <f t="shared" si="37"/>
        <v>450.437924980556</v>
      </c>
    </row>
    <row r="873" ht="16.5" spans="1:17">
      <c r="A873" s="143" t="s">
        <v>1528</v>
      </c>
      <c r="B873" s="183"/>
      <c r="C873" s="168" t="e">
        <f t="shared" si="38"/>
        <v>#N/A</v>
      </c>
      <c r="D873" s="169">
        <f>VLOOKUP(A873,'10月5日排名(经验排名0.7+录取率排名0.2+录取人数)'!D:G,4,0)</f>
        <v>100.172919310151</v>
      </c>
      <c r="E873" s="178"/>
      <c r="G873" s="170">
        <v>0.903</v>
      </c>
      <c r="H873">
        <v>98</v>
      </c>
      <c r="J873" s="180"/>
      <c r="O873" s="4">
        <v>98</v>
      </c>
      <c r="P873" s="103">
        <f t="shared" si="39"/>
        <v>4.97869046470703</v>
      </c>
      <c r="Q873" s="182">
        <f t="shared" si="37"/>
        <v>449.42139628569</v>
      </c>
    </row>
    <row r="874" ht="16.5" spans="1:17">
      <c r="A874" s="143" t="s">
        <v>1529</v>
      </c>
      <c r="B874" s="183"/>
      <c r="C874" s="168" t="e">
        <f t="shared" si="38"/>
        <v>#N/A</v>
      </c>
      <c r="D874" s="169">
        <f>VLOOKUP(A874,'10月5日排名(经验排名0.7+录取率排名0.2+录取人数)'!D:G,4,0)</f>
        <v>100.156015492918</v>
      </c>
      <c r="E874" s="178"/>
      <c r="G874" s="170">
        <v>0.904</v>
      </c>
      <c r="H874">
        <v>97</v>
      </c>
      <c r="J874" s="180"/>
      <c r="O874" s="4">
        <v>97</v>
      </c>
      <c r="P874" s="103">
        <f t="shared" si="39"/>
        <v>4.87734669637882</v>
      </c>
      <c r="Q874" s="182">
        <f t="shared" si="37"/>
        <v>448.415294221399</v>
      </c>
    </row>
    <row r="875" ht="16.5" spans="1:17">
      <c r="A875" s="143" t="s">
        <v>1530</v>
      </c>
      <c r="B875" s="183"/>
      <c r="C875" s="168" t="e">
        <f t="shared" si="38"/>
        <v>#N/A</v>
      </c>
      <c r="D875" s="169">
        <f>VLOOKUP(A875,'10月5日排名(经验排名0.7+录取率排名0.2+录取人数)'!D:G,4,0)</f>
        <v>100.139978924692</v>
      </c>
      <c r="E875" s="178"/>
      <c r="G875" s="170">
        <v>0.905</v>
      </c>
      <c r="H875">
        <v>96</v>
      </c>
      <c r="J875" s="180"/>
      <c r="O875" s="4">
        <v>96</v>
      </c>
      <c r="P875" s="103">
        <f t="shared" si="39"/>
        <v>4.77705286144828</v>
      </c>
      <c r="Q875" s="182">
        <f t="shared" si="37"/>
        <v>447.419615493207</v>
      </c>
    </row>
    <row r="876" ht="16.5" spans="1:17">
      <c r="A876" s="143" t="s">
        <v>1531</v>
      </c>
      <c r="B876" s="183"/>
      <c r="C876" s="168" t="e">
        <f t="shared" si="38"/>
        <v>#N/A</v>
      </c>
      <c r="D876" s="169">
        <f>VLOOKUP(A876,'10月5日排名(经验排名0.7+录取率排名0.2+录取人数)'!D:G,4,0)</f>
        <v>100.124809544408</v>
      </c>
      <c r="E876" s="178"/>
      <c r="G876" s="170">
        <v>0.906</v>
      </c>
      <c r="H876">
        <v>95</v>
      </c>
      <c r="J876" s="180"/>
      <c r="O876" s="4">
        <v>95</v>
      </c>
      <c r="P876" s="103">
        <f t="shared" si="39"/>
        <v>4.67780863164126</v>
      </c>
      <c r="Q876" s="182">
        <f t="shared" si="37"/>
        <v>446.434356842133</v>
      </c>
    </row>
    <row r="877" ht="16.5" spans="1:17">
      <c r="A877" s="143" t="s">
        <v>1532</v>
      </c>
      <c r="B877" s="183"/>
      <c r="C877" s="168" t="e">
        <f t="shared" si="38"/>
        <v>#N/A</v>
      </c>
      <c r="D877" s="169">
        <f>VLOOKUP(A877,'10月5日排名(经验排名0.7+录取率排名0.2+录取人数)'!D:G,4,0)</f>
        <v>100.110507294309</v>
      </c>
      <c r="E877" s="178"/>
      <c r="G877" s="170">
        <v>0.907</v>
      </c>
      <c r="H877">
        <v>94</v>
      </c>
      <c r="J877" s="180"/>
      <c r="O877" s="4">
        <v>94</v>
      </c>
      <c r="P877" s="103">
        <f t="shared" si="39"/>
        <v>4.57961368225369</v>
      </c>
      <c r="Q877" s="182">
        <f t="shared" si="37"/>
        <v>445.45951504464</v>
      </c>
    </row>
    <row r="878" ht="16.5" spans="1:17">
      <c r="A878" s="143" t="s">
        <v>1533</v>
      </c>
      <c r="B878" s="183"/>
      <c r="C878" s="168" t="e">
        <f t="shared" si="38"/>
        <v>#N/A</v>
      </c>
      <c r="D878" s="169">
        <f>VLOOKUP(A878,'10月5日排名(经验排名0.7+录取率排名0.2+录取人数)'!D:G,4,0)</f>
        <v>100.097072119945</v>
      </c>
      <c r="E878" s="178"/>
      <c r="G878" s="170">
        <v>0.908</v>
      </c>
      <c r="H878">
        <v>93</v>
      </c>
      <c r="J878" s="180"/>
      <c r="O878" s="4">
        <v>93</v>
      </c>
      <c r="P878" s="103">
        <f t="shared" si="39"/>
        <v>4.48246769214643</v>
      </c>
      <c r="Q878" s="182">
        <f t="shared" si="37"/>
        <v>444.495086912582</v>
      </c>
    </row>
    <row r="879" ht="16.5" spans="1:17">
      <c r="A879" s="143" t="s">
        <v>1534</v>
      </c>
      <c r="B879" s="183"/>
      <c r="C879" s="168" t="e">
        <f t="shared" si="38"/>
        <v>#N/A</v>
      </c>
      <c r="D879" s="169">
        <f>VLOOKUP(A879,'10月5日排名(经验排名0.7+录取率排名0.2+录取人数)'!D:G,4,0)</f>
        <v>100.084503970171</v>
      </c>
      <c r="E879" s="178"/>
      <c r="G879" s="170">
        <v>0.909</v>
      </c>
      <c r="H879">
        <v>92</v>
      </c>
      <c r="J879" s="180"/>
      <c r="O879" s="4">
        <v>92</v>
      </c>
      <c r="P879" s="103">
        <f t="shared" si="39"/>
        <v>4.3863703437396</v>
      </c>
      <c r="Q879" s="182">
        <f t="shared" si="37"/>
        <v>443.541069293148</v>
      </c>
    </row>
    <row r="880" ht="16.5" spans="1:17">
      <c r="A880" s="143" t="s">
        <v>1535</v>
      </c>
      <c r="B880" s="183"/>
      <c r="C880" s="168" t="e">
        <f t="shared" si="38"/>
        <v>#N/A</v>
      </c>
      <c r="D880" s="169">
        <f>VLOOKUP(A880,'10月5日排名(经验排名0.7+录取率排名0.2+录取人数)'!D:G,4,0)</f>
        <v>100.072802797146</v>
      </c>
      <c r="E880" s="178"/>
      <c r="G880" s="170">
        <v>0.91</v>
      </c>
      <c r="H880">
        <v>91</v>
      </c>
      <c r="J880" s="180"/>
      <c r="O880" s="4">
        <v>91</v>
      </c>
      <c r="P880" s="103">
        <f t="shared" si="39"/>
        <v>4.29132132300788</v>
      </c>
      <c r="Q880" s="182">
        <f t="shared" si="37"/>
        <v>442.597459068814</v>
      </c>
    </row>
    <row r="881" ht="16.5" spans="1:17">
      <c r="A881" s="143" t="s">
        <v>921</v>
      </c>
      <c r="B881" s="183"/>
      <c r="C881" s="168" t="e">
        <f t="shared" si="38"/>
        <v>#N/A</v>
      </c>
      <c r="D881" s="169">
        <f>VLOOKUP(A881,'10月5日排名(经验排名0.7+录取率排名0.2+录取人数)'!D:G,4,0)</f>
        <v>100.061968556333</v>
      </c>
      <c r="E881" s="178"/>
      <c r="G881" s="170">
        <v>0.911</v>
      </c>
      <c r="H881">
        <v>90</v>
      </c>
      <c r="J881" s="180"/>
      <c r="O881" s="4">
        <v>90</v>
      </c>
      <c r="P881" s="103">
        <f t="shared" si="39"/>
        <v>4.19732031947478</v>
      </c>
      <c r="Q881" s="182">
        <f t="shared" si="37"/>
        <v>441.66425315729</v>
      </c>
    </row>
    <row r="882" ht="16.5" spans="1:17">
      <c r="A882" s="143" t="s">
        <v>1536</v>
      </c>
      <c r="B882" s="183"/>
      <c r="C882" s="168" t="e">
        <f t="shared" si="38"/>
        <v>#N/A</v>
      </c>
      <c r="D882" s="169">
        <f>VLOOKUP(A882,'10月5日排名(经验排名0.7+录取率排名0.2+录取人数)'!D:G,4,0)</f>
        <v>100.052001206496</v>
      </c>
      <c r="E882" s="178"/>
      <c r="G882" s="170">
        <v>0.912</v>
      </c>
      <c r="H882">
        <v>89</v>
      </c>
      <c r="J882" s="180"/>
      <c r="O882" s="4">
        <v>89</v>
      </c>
      <c r="P882" s="103">
        <f t="shared" si="39"/>
        <v>4.1043670262078</v>
      </c>
      <c r="Q882" s="182">
        <f t="shared" si="37"/>
        <v>440.741448511466</v>
      </c>
    </row>
    <row r="883" ht="16.5" spans="1:17">
      <c r="A883" s="143" t="s">
        <v>1537</v>
      </c>
      <c r="B883" s="183"/>
      <c r="C883" s="168" t="e">
        <f t="shared" si="38"/>
        <v>#N/A</v>
      </c>
      <c r="D883" s="169">
        <f>VLOOKUP(A883,'10月5日排名(经验排名0.7+录取率排名0.2+录取人数)'!D:G,4,0)</f>
        <v>100.042900709702</v>
      </c>
      <c r="E883" s="178"/>
      <c r="G883" s="170">
        <v>0.913</v>
      </c>
      <c r="H883">
        <v>88</v>
      </c>
      <c r="J883" s="180"/>
      <c r="O883" s="4">
        <v>88</v>
      </c>
      <c r="P883" s="103">
        <f t="shared" si="39"/>
        <v>4.01246113981313</v>
      </c>
      <c r="Q883" s="182">
        <f t="shared" ref="Q883:Q946" si="40">P883*($N$4-$N$970)/($P$4-$P$970)+$N$970-$P$970*($N$4-$N$970)/($P$4-$P$970)</f>
        <v>439.829042119366</v>
      </c>
    </row>
    <row r="884" ht="16.5" spans="1:17">
      <c r="A884" s="143" t="s">
        <v>1538</v>
      </c>
      <c r="B884" s="183"/>
      <c r="C884" s="168" t="e">
        <f t="shared" si="38"/>
        <v>#N/A</v>
      </c>
      <c r="D884" s="169">
        <f>VLOOKUP(A884,'10月5日排名(经验排名0.7+录取率排名0.2+录取人数)'!D:G,4,0)</f>
        <v>100.034667031319</v>
      </c>
      <c r="E884" s="178"/>
      <c r="G884" s="170">
        <v>0.914</v>
      </c>
      <c r="H884">
        <v>87</v>
      </c>
      <c r="J884" s="180"/>
      <c r="O884" s="4">
        <v>87</v>
      </c>
      <c r="P884" s="103">
        <f t="shared" si="39"/>
        <v>3.92160236043094</v>
      </c>
      <c r="Q884" s="182">
        <f t="shared" si="40"/>
        <v>438.927031004097</v>
      </c>
    </row>
    <row r="885" ht="16.5" spans="1:17">
      <c r="A885" s="143" t="s">
        <v>1539</v>
      </c>
      <c r="B885" s="183"/>
      <c r="C885" s="168" t="e">
        <f t="shared" si="38"/>
        <v>#N/A</v>
      </c>
      <c r="D885" s="169">
        <f>VLOOKUP(A885,'10月5日排名(经验排名0.7+录取率排名0.2+录取人数)'!D:G,4,0)</f>
        <v>100.027300140014</v>
      </c>
      <c r="E885" s="178"/>
      <c r="G885" s="170">
        <v>0.915</v>
      </c>
      <c r="H885">
        <v>86</v>
      </c>
      <c r="J885" s="180"/>
      <c r="O885" s="4">
        <v>86</v>
      </c>
      <c r="P885" s="103">
        <f t="shared" si="39"/>
        <v>3.83179039173012</v>
      </c>
      <c r="Q885" s="182">
        <f t="shared" si="40"/>
        <v>438.035412223796</v>
      </c>
    </row>
    <row r="886" ht="16.5" spans="1:17">
      <c r="A886" s="143" t="s">
        <v>1540</v>
      </c>
      <c r="B886" s="183"/>
      <c r="C886" s="168" t="e">
        <f t="shared" si="38"/>
        <v>#N/A</v>
      </c>
      <c r="D886" s="169">
        <f>VLOOKUP(A886,'10月5日排名(经验排名0.7+录取率排名0.2+录取人数)'!D:G,4,0)</f>
        <v>100.020800007755</v>
      </c>
      <c r="E886" s="178"/>
      <c r="G886" s="170">
        <v>0.916</v>
      </c>
      <c r="H886">
        <v>85</v>
      </c>
      <c r="J886" s="180"/>
      <c r="O886" s="4">
        <v>85</v>
      </c>
      <c r="P886" s="103">
        <f t="shared" si="39"/>
        <v>3.74302494090398</v>
      </c>
      <c r="Q886" s="182">
        <f t="shared" si="40"/>
        <v>437.154182871591</v>
      </c>
    </row>
    <row r="887" ht="16.5" spans="1:17">
      <c r="A887" s="143" t="s">
        <v>1541</v>
      </c>
      <c r="B887" s="183"/>
      <c r="C887" s="168" t="e">
        <f t="shared" si="38"/>
        <v>#N/A</v>
      </c>
      <c r="D887" s="169">
        <f>VLOOKUP(A887,'10月5日排名(经验排名0.7+录取率排名0.2+录取人数)'!D:G,4,0)</f>
        <v>100.015166609809</v>
      </c>
      <c r="E887" s="178"/>
      <c r="G887" s="170">
        <v>0.917</v>
      </c>
      <c r="H887">
        <v>84</v>
      </c>
      <c r="J887" s="180"/>
      <c r="O887" s="4">
        <v>84</v>
      </c>
      <c r="P887" s="103">
        <f t="shared" si="39"/>
        <v>3.65530571866441</v>
      </c>
      <c r="Q887" s="182">
        <f t="shared" si="40"/>
        <v>436.28334007554</v>
      </c>
    </row>
    <row r="888" ht="16.5" spans="1:17">
      <c r="A888" s="143" t="s">
        <v>1542</v>
      </c>
      <c r="B888" s="183"/>
      <c r="C888" s="168" t="e">
        <f t="shared" si="38"/>
        <v>#N/A</v>
      </c>
      <c r="D888" s="169">
        <f>VLOOKUP(A888,'10月5日排名(经验排名0.7+录取率排名0.2+录取人数)'!D:G,4,0)</f>
        <v>100.010399924742</v>
      </c>
      <c r="E888" s="178"/>
      <c r="G888" s="170">
        <v>0.918</v>
      </c>
      <c r="H888">
        <v>83</v>
      </c>
      <c r="J888" s="180"/>
      <c r="O888" s="4">
        <v>83</v>
      </c>
      <c r="P888" s="103">
        <f t="shared" si="39"/>
        <v>3.56863243923806</v>
      </c>
      <c r="Q888" s="182">
        <f t="shared" si="40"/>
        <v>435.422880998596</v>
      </c>
    </row>
    <row r="889" ht="16.5" spans="1:17">
      <c r="A889" s="143" t="s">
        <v>1543</v>
      </c>
      <c r="B889" s="183"/>
      <c r="C889" s="168" t="e">
        <f t="shared" si="38"/>
        <v>#N/A</v>
      </c>
      <c r="D889" s="169">
        <f>VLOOKUP(A889,'10月5日排名(经验排名0.7+录取率排名0.2+录取人数)'!D:G,4,0)</f>
        <v>100.006499934417</v>
      </c>
      <c r="E889" s="178"/>
      <c r="G889" s="170">
        <v>0.919</v>
      </c>
      <c r="H889">
        <v>82</v>
      </c>
      <c r="J889" s="180"/>
      <c r="O889" s="4">
        <v>82</v>
      </c>
      <c r="P889" s="103">
        <f t="shared" si="39"/>
        <v>3.4830048203612</v>
      </c>
      <c r="Q889" s="182">
        <f t="shared" si="40"/>
        <v>434.572802838553</v>
      </c>
    </row>
    <row r="890" ht="16.5" spans="1:17">
      <c r="A890" s="143" t="s">
        <v>1544</v>
      </c>
      <c r="B890" s="183"/>
      <c r="C890" s="168" t="e">
        <f t="shared" si="38"/>
        <v>#N/A</v>
      </c>
      <c r="D890" s="169">
        <f>VLOOKUP(A890,'10月5日排名(经验排名0.7+录取率排名0.2+录取人数)'!D:G,4,0)</f>
        <v>100.003466623995</v>
      </c>
      <c r="E890" s="178"/>
      <c r="G890" s="170">
        <v>0.92</v>
      </c>
      <c r="H890">
        <v>81</v>
      </c>
      <c r="J890" s="180"/>
      <c r="O890" s="4">
        <v>81</v>
      </c>
      <c r="P890" s="103">
        <f t="shared" si="39"/>
        <v>3.39842258327531</v>
      </c>
      <c r="Q890" s="182">
        <f t="shared" si="40"/>
        <v>433.733102828002</v>
      </c>
    </row>
    <row r="891" ht="16.5" spans="1:17">
      <c r="A891" s="143" t="s">
        <v>1545</v>
      </c>
      <c r="B891" s="183"/>
      <c r="C891" s="168" t="e">
        <f t="shared" si="38"/>
        <v>#N/A</v>
      </c>
      <c r="D891" s="169">
        <f>VLOOKUP(A891,'10月5日排名(经验排名0.7+录取率排名0.2+录取人数)'!D:G,4,0)</f>
        <v>100.001299981938</v>
      </c>
      <c r="E891" s="178"/>
      <c r="G891" s="170">
        <v>0.921</v>
      </c>
      <c r="H891">
        <v>80</v>
      </c>
      <c r="J891" s="180"/>
      <c r="O891" s="4">
        <v>80</v>
      </c>
      <c r="P891" s="103">
        <f t="shared" si="39"/>
        <v>3.31488545272214</v>
      </c>
      <c r="Q891" s="182">
        <f t="shared" si="40"/>
        <v>432.903778234286</v>
      </c>
    </row>
    <row r="892" ht="17.25" spans="1:17">
      <c r="A892" s="154" t="s">
        <v>1546</v>
      </c>
      <c r="B892" s="176"/>
      <c r="C892" s="168" t="e">
        <f t="shared" si="38"/>
        <v>#N/A</v>
      </c>
      <c r="D892" s="169">
        <f>VLOOKUP(A892,'10月5日排名(经验排名0.7+录取率排名0.2+录取人数)'!D:G,4,0)</f>
        <v>100</v>
      </c>
      <c r="E892" s="178"/>
      <c r="G892" s="170">
        <v>0.922</v>
      </c>
      <c r="H892">
        <v>79</v>
      </c>
      <c r="J892" s="180"/>
      <c r="O892" s="4">
        <v>79</v>
      </c>
      <c r="P892" s="103">
        <f t="shared" si="39"/>
        <v>3.23239315693957</v>
      </c>
      <c r="Q892" s="182">
        <f t="shared" si="40"/>
        <v>432.084826359454</v>
      </c>
    </row>
    <row r="893" spans="5:17">
      <c r="E893" s="178"/>
      <c r="G893" s="170">
        <v>0.923</v>
      </c>
      <c r="H893">
        <v>78</v>
      </c>
      <c r="J893" s="180"/>
      <c r="O893" s="4">
        <v>78</v>
      </c>
      <c r="P893" s="103">
        <f t="shared" ref="P893:P924" si="41">-(($U$2^2-O893^2)^(1/2))+$U$2</f>
        <v>3.15094542765667</v>
      </c>
      <c r="Q893" s="182">
        <f t="shared" si="40"/>
        <v>431.276244540215</v>
      </c>
    </row>
    <row r="894" spans="5:17">
      <c r="E894" s="178"/>
      <c r="G894" s="170">
        <v>0.924</v>
      </c>
      <c r="H894">
        <v>77</v>
      </c>
      <c r="J894" s="180"/>
      <c r="O894" s="4">
        <v>77</v>
      </c>
      <c r="P894" s="103">
        <f t="shared" si="41"/>
        <v>3.07054200009009</v>
      </c>
      <c r="Q894" s="182">
        <f t="shared" si="40"/>
        <v>430.478030147903</v>
      </c>
    </row>
    <row r="895" spans="5:17">
      <c r="E895" s="178"/>
      <c r="G895" s="170">
        <v>0.925</v>
      </c>
      <c r="H895">
        <v>76</v>
      </c>
      <c r="J895" s="180"/>
      <c r="O895" s="4">
        <v>76</v>
      </c>
      <c r="P895" s="103">
        <f t="shared" si="41"/>
        <v>2.99118261293893</v>
      </c>
      <c r="Q895" s="182">
        <f t="shared" si="40"/>
        <v>429.690180588421</v>
      </c>
    </row>
    <row r="896" spans="5:17">
      <c r="E896" s="178"/>
      <c r="G896" s="170">
        <v>0.926</v>
      </c>
      <c r="H896">
        <v>75</v>
      </c>
      <c r="J896" s="180"/>
      <c r="O896" s="4">
        <v>75</v>
      </c>
      <c r="P896" s="103">
        <f t="shared" si="41"/>
        <v>2.91286700838077</v>
      </c>
      <c r="Q896" s="182">
        <f t="shared" si="40"/>
        <v>428.912693302207</v>
      </c>
    </row>
    <row r="897" spans="5:17">
      <c r="E897" s="178"/>
      <c r="G897" s="170">
        <v>0.927</v>
      </c>
      <c r="H897">
        <v>74</v>
      </c>
      <c r="J897" s="180"/>
      <c r="O897" s="4">
        <v>74</v>
      </c>
      <c r="P897" s="103">
        <f t="shared" si="41"/>
        <v>2.83559493206758</v>
      </c>
      <c r="Q897" s="182">
        <f t="shared" si="40"/>
        <v>428.145565764192</v>
      </c>
    </row>
    <row r="898" spans="5:17">
      <c r="E898" s="178"/>
      <c r="G898" s="170">
        <v>0.928</v>
      </c>
      <c r="H898">
        <v>73</v>
      </c>
      <c r="J898" s="180"/>
      <c r="O898" s="4">
        <v>73</v>
      </c>
      <c r="P898" s="103">
        <f t="shared" si="41"/>
        <v>2.75936613312126</v>
      </c>
      <c r="Q898" s="182">
        <f t="shared" si="40"/>
        <v>427.388795483755</v>
      </c>
    </row>
    <row r="899" spans="5:17">
      <c r="E899" s="178"/>
      <c r="G899" s="170">
        <v>0.929</v>
      </c>
      <c r="H899">
        <v>72</v>
      </c>
      <c r="J899" s="180"/>
      <c r="O899" s="4">
        <v>72</v>
      </c>
      <c r="P899" s="103">
        <f t="shared" si="41"/>
        <v>2.68418036412993</v>
      </c>
      <c r="Q899" s="182">
        <f t="shared" si="40"/>
        <v>426.642380004685</v>
      </c>
    </row>
    <row r="900" spans="5:17">
      <c r="E900" s="178"/>
      <c r="G900" s="170">
        <v>0.93</v>
      </c>
      <c r="H900">
        <v>71</v>
      </c>
      <c r="J900" s="180"/>
      <c r="O900" s="4">
        <v>71</v>
      </c>
      <c r="P900" s="103">
        <f t="shared" si="41"/>
        <v>2.61003738114323</v>
      </c>
      <c r="Q900" s="182">
        <f t="shared" si="40"/>
        <v>425.906316905137</v>
      </c>
    </row>
    <row r="901" spans="5:17">
      <c r="E901" s="178"/>
      <c r="G901" s="170">
        <v>0.931</v>
      </c>
      <c r="H901">
        <v>70</v>
      </c>
      <c r="J901" s="180"/>
      <c r="O901" s="4">
        <v>70</v>
      </c>
      <c r="P901" s="103">
        <f t="shared" si="41"/>
        <v>2.53693694366916</v>
      </c>
      <c r="Q901" s="182">
        <f t="shared" si="40"/>
        <v>425.180603797597</v>
      </c>
    </row>
    <row r="902" spans="5:17">
      <c r="E902" s="178"/>
      <c r="G902" s="170">
        <v>0.932</v>
      </c>
      <c r="H902">
        <v>69</v>
      </c>
      <c r="J902" s="180"/>
      <c r="O902" s="4">
        <v>69</v>
      </c>
      <c r="P902" s="103">
        <f t="shared" si="41"/>
        <v>2.46487881466965</v>
      </c>
      <c r="Q902" s="182">
        <f t="shared" si="40"/>
        <v>424.465238328844</v>
      </c>
    </row>
    <row r="903" spans="5:17">
      <c r="E903" s="178"/>
      <c r="G903" s="170">
        <v>0.933</v>
      </c>
      <c r="H903">
        <v>68</v>
      </c>
      <c r="J903" s="180"/>
      <c r="O903" s="4">
        <v>68</v>
      </c>
      <c r="P903" s="103">
        <f t="shared" si="41"/>
        <v>2.39386276055654</v>
      </c>
      <c r="Q903" s="182">
        <f t="shared" si="40"/>
        <v>423.760218179903</v>
      </c>
    </row>
    <row r="904" spans="5:17">
      <c r="E904" s="178"/>
      <c r="G904" s="170">
        <v>0.934</v>
      </c>
      <c r="H904">
        <v>67</v>
      </c>
      <c r="J904" s="180"/>
      <c r="O904" s="4">
        <v>67</v>
      </c>
      <c r="P904" s="103">
        <f t="shared" si="41"/>
        <v>2.32388855118836</v>
      </c>
      <c r="Q904" s="182">
        <f t="shared" si="40"/>
        <v>423.065541066018</v>
      </c>
    </row>
    <row r="905" spans="5:17">
      <c r="E905" s="178"/>
      <c r="G905" s="170">
        <v>0.935</v>
      </c>
      <c r="H905">
        <v>66</v>
      </c>
      <c r="J905" s="180"/>
      <c r="O905" s="4">
        <v>66</v>
      </c>
      <c r="P905" s="103">
        <f t="shared" si="41"/>
        <v>2.25495595986604</v>
      </c>
      <c r="Q905" s="182">
        <f t="shared" si="40"/>
        <v>422.381204736608</v>
      </c>
    </row>
    <row r="906" spans="5:17">
      <c r="E906" s="178"/>
      <c r="G906" s="170">
        <v>0.936</v>
      </c>
      <c r="H906">
        <v>65</v>
      </c>
      <c r="J906" s="180"/>
      <c r="O906" s="4">
        <v>65</v>
      </c>
      <c r="P906" s="103">
        <f t="shared" si="41"/>
        <v>2.18706476332932</v>
      </c>
      <c r="Q906" s="182">
        <f t="shared" si="40"/>
        <v>421.707206975231</v>
      </c>
    </row>
    <row r="907" spans="5:17">
      <c r="E907" s="178"/>
      <c r="G907" s="170">
        <v>0.937</v>
      </c>
      <c r="H907">
        <v>64</v>
      </c>
      <c r="J907" s="180"/>
      <c r="O907" s="4">
        <v>64</v>
      </c>
      <c r="P907" s="103">
        <f t="shared" si="41"/>
        <v>2.12021474175344</v>
      </c>
      <c r="Q907" s="182">
        <f t="shared" si="40"/>
        <v>421.04354559955</v>
      </c>
    </row>
    <row r="908" spans="5:17">
      <c r="E908" s="178"/>
      <c r="G908" s="170">
        <v>0.938</v>
      </c>
      <c r="H908">
        <v>63</v>
      </c>
      <c r="J908" s="180"/>
      <c r="O908" s="4">
        <v>63</v>
      </c>
      <c r="P908" s="103">
        <f t="shared" si="41"/>
        <v>2.05440567874507</v>
      </c>
      <c r="Q908" s="182">
        <f t="shared" si="40"/>
        <v>420.390218461296</v>
      </c>
    </row>
    <row r="909" spans="5:17">
      <c r="E909" s="178"/>
      <c r="G909" s="170">
        <v>0.939</v>
      </c>
      <c r="H909">
        <v>62</v>
      </c>
      <c r="J909" s="180"/>
      <c r="O909" s="4">
        <v>62</v>
      </c>
      <c r="P909" s="103">
        <f t="shared" si="41"/>
        <v>1.98963736133896</v>
      </c>
      <c r="Q909" s="182">
        <f t="shared" si="40"/>
        <v>419.747223446231</v>
      </c>
    </row>
    <row r="910" spans="5:17">
      <c r="E910" s="178"/>
      <c r="G910" s="170">
        <v>0.94</v>
      </c>
      <c r="H910">
        <v>61</v>
      </c>
      <c r="J910" s="180"/>
      <c r="O910" s="4">
        <v>61</v>
      </c>
      <c r="P910" s="103">
        <f t="shared" si="41"/>
        <v>1.92590957999494</v>
      </c>
      <c r="Q910" s="182">
        <f t="shared" si="40"/>
        <v>419.114558474121</v>
      </c>
    </row>
    <row r="911" spans="5:17">
      <c r="E911" s="178"/>
      <c r="G911" s="170">
        <v>0.941</v>
      </c>
      <c r="H911">
        <v>60</v>
      </c>
      <c r="J911" s="180"/>
      <c r="O911" s="4">
        <v>60</v>
      </c>
      <c r="P911" s="103">
        <f t="shared" si="41"/>
        <v>1.86322212859386</v>
      </c>
      <c r="Q911" s="182">
        <f t="shared" si="40"/>
        <v>418.492221498694</v>
      </c>
    </row>
    <row r="912" spans="5:17">
      <c r="E912" s="178"/>
      <c r="G912" s="170">
        <v>0.942</v>
      </c>
      <c r="H912">
        <v>59</v>
      </c>
      <c r="J912" s="180"/>
      <c r="O912" s="4">
        <v>59</v>
      </c>
      <c r="P912" s="103">
        <f t="shared" si="41"/>
        <v>1.80157480443427</v>
      </c>
      <c r="Q912" s="182">
        <f t="shared" si="40"/>
        <v>417.880210507608</v>
      </c>
    </row>
    <row r="913" spans="5:17">
      <c r="E913" s="178"/>
      <c r="G913" s="170">
        <v>0.943</v>
      </c>
      <c r="H913">
        <v>58</v>
      </c>
      <c r="J913" s="180"/>
      <c r="O913" s="4">
        <v>58</v>
      </c>
      <c r="P913" s="103">
        <f t="shared" si="41"/>
        <v>1.74096740822984</v>
      </c>
      <c r="Q913" s="182">
        <f t="shared" si="40"/>
        <v>417.278523522424</v>
      </c>
    </row>
    <row r="914" spans="5:17">
      <c r="E914" s="178"/>
      <c r="G914" s="170">
        <v>0.944</v>
      </c>
      <c r="H914">
        <v>57</v>
      </c>
      <c r="J914" s="180"/>
      <c r="O914" s="4">
        <v>57</v>
      </c>
      <c r="P914" s="103">
        <f t="shared" si="41"/>
        <v>1.68139974410519</v>
      </c>
      <c r="Q914" s="182">
        <f t="shared" si="40"/>
        <v>416.687158598567</v>
      </c>
    </row>
    <row r="915" spans="5:17">
      <c r="E915" s="178"/>
      <c r="G915" s="170">
        <v>0.945</v>
      </c>
      <c r="H915">
        <v>56</v>
      </c>
      <c r="J915" s="180"/>
      <c r="O915" s="4">
        <v>56</v>
      </c>
      <c r="P915" s="103">
        <f t="shared" si="41"/>
        <v>1.62287161959341</v>
      </c>
      <c r="Q915" s="182">
        <f t="shared" si="40"/>
        <v>416.106113825299</v>
      </c>
    </row>
    <row r="916" spans="5:17">
      <c r="E916" s="178"/>
      <c r="G916" s="170">
        <v>0.946</v>
      </c>
      <c r="H916">
        <v>55</v>
      </c>
      <c r="J916" s="180"/>
      <c r="O916" s="4">
        <v>55</v>
      </c>
      <c r="P916" s="103">
        <f t="shared" si="41"/>
        <v>1.5653828456326</v>
      </c>
      <c r="Q916" s="182">
        <f t="shared" si="40"/>
        <v>415.535387325686</v>
      </c>
    </row>
    <row r="917" spans="5:17">
      <c r="E917" s="178"/>
      <c r="G917" s="170">
        <v>0.947</v>
      </c>
      <c r="H917">
        <v>54</v>
      </c>
      <c r="J917" s="180"/>
      <c r="O917" s="4">
        <v>54</v>
      </c>
      <c r="P917" s="103">
        <f t="shared" si="41"/>
        <v>1.50893323656283</v>
      </c>
      <c r="Q917" s="182">
        <f t="shared" si="40"/>
        <v>414.974977256568</v>
      </c>
    </row>
    <row r="918" spans="5:17">
      <c r="E918" s="178"/>
      <c r="G918" s="170">
        <v>0.948</v>
      </c>
      <c r="H918">
        <v>53</v>
      </c>
      <c r="J918" s="180"/>
      <c r="O918" s="4">
        <v>53</v>
      </c>
      <c r="P918" s="103">
        <f t="shared" si="41"/>
        <v>1.45352261012317</v>
      </c>
      <c r="Q918" s="182">
        <f t="shared" si="40"/>
        <v>414.424881808528</v>
      </c>
    </row>
    <row r="919" spans="5:17">
      <c r="E919" s="178"/>
      <c r="G919" s="170">
        <v>0.949</v>
      </c>
      <c r="H919">
        <v>52</v>
      </c>
      <c r="J919" s="180"/>
      <c r="O919" s="4">
        <v>52</v>
      </c>
      <c r="P919" s="103">
        <f t="shared" si="41"/>
        <v>1.39915078744878</v>
      </c>
      <c r="Q919" s="182">
        <f t="shared" si="40"/>
        <v>413.885099205864</v>
      </c>
    </row>
    <row r="920" spans="5:17">
      <c r="E920" s="178"/>
      <c r="G920" s="170">
        <v>0.95</v>
      </c>
      <c r="H920">
        <v>51</v>
      </c>
      <c r="J920" s="180"/>
      <c r="O920" s="4">
        <v>51</v>
      </c>
      <c r="P920" s="103">
        <f t="shared" si="41"/>
        <v>1.3458175930682</v>
      </c>
      <c r="Q920" s="182">
        <f t="shared" si="40"/>
        <v>413.355627706564</v>
      </c>
    </row>
    <row r="921" spans="5:17">
      <c r="E921" s="178"/>
      <c r="G921" s="170">
        <v>0.951</v>
      </c>
      <c r="H921">
        <v>50</v>
      </c>
      <c r="J921" s="180"/>
      <c r="O921" s="4">
        <v>50</v>
      </c>
      <c r="P921" s="103">
        <f t="shared" si="41"/>
        <v>1.29352285489972</v>
      </c>
      <c r="Q921" s="182">
        <f t="shared" si="40"/>
        <v>412.836465602265</v>
      </c>
    </row>
    <row r="922" spans="5:17">
      <c r="E922" s="178"/>
      <c r="G922" s="170">
        <v>0.952</v>
      </c>
      <c r="H922">
        <v>49</v>
      </c>
      <c r="J922" s="180"/>
      <c r="O922" s="4">
        <v>49</v>
      </c>
      <c r="P922" s="103">
        <f t="shared" si="41"/>
        <v>1.24226640424979</v>
      </c>
      <c r="Q922" s="182">
        <f t="shared" si="40"/>
        <v>412.327611218243</v>
      </c>
    </row>
    <row r="923" spans="5:17">
      <c r="E923" s="178"/>
      <c r="G923" s="170">
        <v>0.953</v>
      </c>
      <c r="H923">
        <v>48</v>
      </c>
      <c r="J923" s="180"/>
      <c r="O923" s="4">
        <v>48</v>
      </c>
      <c r="P923" s="103">
        <f t="shared" si="41"/>
        <v>1.19204807580923</v>
      </c>
      <c r="Q923" s="182">
        <f t="shared" si="40"/>
        <v>411.829062913372</v>
      </c>
    </row>
    <row r="924" spans="5:17">
      <c r="E924" s="178"/>
      <c r="G924" s="170">
        <v>0.954</v>
      </c>
      <c r="H924">
        <v>47</v>
      </c>
      <c r="J924" s="180"/>
      <c r="O924" s="4">
        <v>47</v>
      </c>
      <c r="P924" s="103">
        <f t="shared" si="41"/>
        <v>1.14286770765113</v>
      </c>
      <c r="Q924" s="182">
        <f t="shared" si="40"/>
        <v>411.340819080103</v>
      </c>
    </row>
    <row r="925" spans="5:17">
      <c r="E925" s="178"/>
      <c r="G925" s="170">
        <v>0.955</v>
      </c>
      <c r="H925">
        <v>46</v>
      </c>
      <c r="J925" s="180"/>
      <c r="O925" s="4">
        <v>46</v>
      </c>
      <c r="P925" s="103">
        <f t="shared" ref="P925:P970" si="42">-(($U$2^2-O925^2)^(1/2))+$U$2</f>
        <v>1.09472514122797</v>
      </c>
      <c r="Q925" s="182">
        <f t="shared" si="40"/>
        <v>410.862878144438</v>
      </c>
    </row>
    <row r="926" spans="5:17">
      <c r="E926" s="178"/>
      <c r="G926" s="170">
        <v>0.956</v>
      </c>
      <c r="H926">
        <v>45</v>
      </c>
      <c r="J926" s="180"/>
      <c r="O926" s="4">
        <v>45</v>
      </c>
      <c r="P926" s="103">
        <f t="shared" si="42"/>
        <v>1.04762022136924</v>
      </c>
      <c r="Q926" s="182">
        <f t="shared" si="40"/>
        <v>410.395238565904</v>
      </c>
    </row>
    <row r="927" spans="5:17">
      <c r="E927" s="178"/>
      <c r="G927" s="170">
        <v>0.957</v>
      </c>
      <c r="H927">
        <v>44</v>
      </c>
      <c r="J927" s="180"/>
      <c r="O927" s="4">
        <v>44</v>
      </c>
      <c r="P927" s="103">
        <f t="shared" si="42"/>
        <v>1.00155279627904</v>
      </c>
      <c r="Q927" s="182">
        <f t="shared" si="40"/>
        <v>409.937898837528</v>
      </c>
    </row>
    <row r="928" spans="5:17">
      <c r="E928" s="178"/>
      <c r="G928" s="170">
        <v>0.958</v>
      </c>
      <c r="H928">
        <v>43</v>
      </c>
      <c r="J928" s="180"/>
      <c r="O928" s="4">
        <v>43</v>
      </c>
      <c r="P928" s="103">
        <f t="shared" si="42"/>
        <v>0.956522717533176</v>
      </c>
      <c r="Q928" s="182">
        <f t="shared" si="40"/>
        <v>409.490857485812</v>
      </c>
    </row>
    <row r="929" spans="5:17">
      <c r="E929" s="178"/>
      <c r="G929" s="170">
        <v>0.959</v>
      </c>
      <c r="H929">
        <v>42</v>
      </c>
      <c r="J929" s="180"/>
      <c r="O929" s="4">
        <v>42</v>
      </c>
      <c r="P929" s="103">
        <f t="shared" si="42"/>
        <v>0.912529840077013</v>
      </c>
      <c r="Q929" s="182">
        <f t="shared" si="40"/>
        <v>409.05411307071</v>
      </c>
    </row>
    <row r="930" spans="5:17">
      <c r="E930" s="178"/>
      <c r="G930" s="170">
        <v>0.96</v>
      </c>
      <c r="H930">
        <v>41</v>
      </c>
      <c r="J930" s="180"/>
      <c r="O930" s="4">
        <v>41</v>
      </c>
      <c r="P930" s="103">
        <f t="shared" si="42"/>
        <v>0.869574022223446</v>
      </c>
      <c r="Q930" s="182">
        <f t="shared" si="40"/>
        <v>408.627664185606</v>
      </c>
    </row>
    <row r="931" spans="5:17">
      <c r="E931" s="178"/>
      <c r="G931" s="170">
        <v>0.961</v>
      </c>
      <c r="H931">
        <v>40</v>
      </c>
      <c r="J931" s="180"/>
      <c r="O931" s="4">
        <v>40</v>
      </c>
      <c r="P931" s="103">
        <f t="shared" si="42"/>
        <v>0.827655125649926</v>
      </c>
      <c r="Q931" s="182">
        <f t="shared" si="40"/>
        <v>408.211509457288</v>
      </c>
    </row>
    <row r="932" spans="5:17">
      <c r="E932" s="178"/>
      <c r="G932" s="170">
        <v>0.962</v>
      </c>
      <c r="H932">
        <v>39</v>
      </c>
      <c r="J932" s="180"/>
      <c r="O932" s="4">
        <v>39</v>
      </c>
      <c r="P932" s="103">
        <f t="shared" si="42"/>
        <v>0.786773015396989</v>
      </c>
      <c r="Q932" s="182">
        <f t="shared" si="40"/>
        <v>407.805647545928</v>
      </c>
    </row>
    <row r="933" spans="5:17">
      <c r="E933" s="178"/>
      <c r="G933" s="170">
        <v>0.963</v>
      </c>
      <c r="H933">
        <v>38</v>
      </c>
      <c r="J933" s="180"/>
      <c r="O933" s="4">
        <v>38</v>
      </c>
      <c r="P933" s="103">
        <f t="shared" si="42"/>
        <v>0.746927559865412</v>
      </c>
      <c r="Q933" s="182">
        <f t="shared" si="40"/>
        <v>407.410077145062</v>
      </c>
    </row>
    <row r="934" spans="5:17">
      <c r="E934" s="178"/>
      <c r="G934" s="170">
        <v>0.964</v>
      </c>
      <c r="H934">
        <v>37</v>
      </c>
      <c r="J934" s="180"/>
      <c r="O934" s="4">
        <v>37</v>
      </c>
      <c r="P934" s="103">
        <f t="shared" si="42"/>
        <v>0.708118630814511</v>
      </c>
      <c r="Q934" s="182">
        <f t="shared" si="40"/>
        <v>407.024796981564</v>
      </c>
    </row>
    <row r="935" spans="5:17">
      <c r="E935" s="178"/>
      <c r="G935" s="170">
        <v>0.965</v>
      </c>
      <c r="H935">
        <v>36</v>
      </c>
      <c r="J935" s="180"/>
      <c r="O935" s="4">
        <v>36</v>
      </c>
      <c r="P935" s="103">
        <f t="shared" si="42"/>
        <v>0.670346103359975</v>
      </c>
      <c r="Q935" s="182">
        <f t="shared" si="40"/>
        <v>406.64980581563</v>
      </c>
    </row>
    <row r="936" spans="5:17">
      <c r="E936" s="178"/>
      <c r="G936" s="170">
        <v>0.966</v>
      </c>
      <c r="H936">
        <v>35</v>
      </c>
      <c r="J936" s="180"/>
      <c r="O936" s="4">
        <v>35</v>
      </c>
      <c r="P936" s="103">
        <f t="shared" si="42"/>
        <v>0.633609855971827</v>
      </c>
      <c r="Q936" s="182">
        <f t="shared" si="40"/>
        <v>406.285102440758</v>
      </c>
    </row>
    <row r="937" spans="5:17">
      <c r="E937" s="178"/>
      <c r="G937" s="170">
        <v>0.967</v>
      </c>
      <c r="H937">
        <v>34</v>
      </c>
      <c r="J937" s="180"/>
      <c r="O937" s="4">
        <v>34</v>
      </c>
      <c r="P937" s="103">
        <f t="shared" si="42"/>
        <v>0.59790977047237</v>
      </c>
      <c r="Q937" s="182">
        <f t="shared" si="40"/>
        <v>405.930685683726</v>
      </c>
    </row>
    <row r="938" spans="5:17">
      <c r="E938" s="178"/>
      <c r="G938" s="170">
        <v>0.968</v>
      </c>
      <c r="H938">
        <v>33</v>
      </c>
      <c r="J938" s="180"/>
      <c r="O938" s="4">
        <v>33</v>
      </c>
      <c r="P938" s="103">
        <f t="shared" si="42"/>
        <v>0.563245732034488</v>
      </c>
      <c r="Q938" s="182">
        <f t="shared" si="40"/>
        <v>405.586554404572</v>
      </c>
    </row>
    <row r="939" spans="5:17">
      <c r="E939" s="178"/>
      <c r="G939" s="170">
        <v>0.969</v>
      </c>
      <c r="H939">
        <v>32</v>
      </c>
      <c r="J939" s="180"/>
      <c r="O939" s="4">
        <v>32</v>
      </c>
      <c r="P939" s="103">
        <f t="shared" si="42"/>
        <v>0.529617629179484</v>
      </c>
      <c r="Q939" s="182">
        <f t="shared" si="40"/>
        <v>405.252707496581</v>
      </c>
    </row>
    <row r="940" spans="5:17">
      <c r="E940" s="178"/>
      <c r="G940" s="170">
        <v>0.97</v>
      </c>
      <c r="H940">
        <v>31</v>
      </c>
      <c r="J940" s="180"/>
      <c r="O940" s="4">
        <v>31</v>
      </c>
      <c r="P940" s="103">
        <f t="shared" si="42"/>
        <v>0.497025353775712</v>
      </c>
      <c r="Q940" s="182">
        <f t="shared" si="40"/>
        <v>404.929143886261</v>
      </c>
    </row>
    <row r="941" spans="5:17">
      <c r="E941" s="178"/>
      <c r="G941" s="170">
        <v>0.971</v>
      </c>
      <c r="H941">
        <v>30</v>
      </c>
      <c r="J941" s="180"/>
      <c r="O941" s="4">
        <v>30</v>
      </c>
      <c r="P941" s="103">
        <f t="shared" si="42"/>
        <v>0.465468801036536</v>
      </c>
      <c r="Q941" s="182">
        <f t="shared" si="40"/>
        <v>404.615862533332</v>
      </c>
    </row>
    <row r="942" spans="5:17">
      <c r="E942" s="178"/>
      <c r="G942" s="170">
        <v>0.972</v>
      </c>
      <c r="H942">
        <v>29</v>
      </c>
      <c r="J942" s="180"/>
      <c r="O942" s="4">
        <v>29</v>
      </c>
      <c r="P942" s="103">
        <f t="shared" si="42"/>
        <v>0.434947869518737</v>
      </c>
      <c r="Q942" s="182">
        <f t="shared" si="40"/>
        <v>404.312862430704</v>
      </c>
    </row>
    <row r="943" spans="5:17">
      <c r="E943" s="178"/>
      <c r="G943" s="170">
        <v>0.973</v>
      </c>
      <c r="H943">
        <v>28</v>
      </c>
      <c r="J943" s="180"/>
      <c r="O943" s="4">
        <v>28</v>
      </c>
      <c r="P943" s="103">
        <f t="shared" si="42"/>
        <v>0.405462461120692</v>
      </c>
      <c r="Q943" s="182">
        <f t="shared" si="40"/>
        <v>404.020142604462</v>
      </c>
    </row>
    <row r="944" spans="5:17">
      <c r="E944" s="178"/>
      <c r="G944" s="170">
        <v>0.974</v>
      </c>
      <c r="H944">
        <v>27</v>
      </c>
      <c r="J944" s="180"/>
      <c r="O944" s="4">
        <v>27</v>
      </c>
      <c r="P944" s="103">
        <f t="shared" si="42"/>
        <v>0.377012481081124</v>
      </c>
      <c r="Q944" s="182">
        <f t="shared" si="40"/>
        <v>403.737702113853</v>
      </c>
    </row>
    <row r="945" spans="5:17">
      <c r="E945" s="178"/>
      <c r="G945" s="170">
        <v>0.975</v>
      </c>
      <c r="H945">
        <v>26</v>
      </c>
      <c r="J945" s="180"/>
      <c r="O945" s="4">
        <v>26</v>
      </c>
      <c r="P945" s="103">
        <f t="shared" si="42"/>
        <v>0.349597837977399</v>
      </c>
      <c r="Q945" s="182">
        <f t="shared" si="40"/>
        <v>403.465540051267</v>
      </c>
    </row>
    <row r="946" spans="5:17">
      <c r="E946" s="178"/>
      <c r="G946" s="170">
        <v>0.976</v>
      </c>
      <c r="H946">
        <v>25</v>
      </c>
      <c r="J946" s="180"/>
      <c r="O946" s="4">
        <v>25</v>
      </c>
      <c r="P946" s="103">
        <f t="shared" si="42"/>
        <v>0.323218443724045</v>
      </c>
      <c r="Q946" s="182">
        <f t="shared" si="40"/>
        <v>403.203655542225</v>
      </c>
    </row>
    <row r="947" spans="5:17">
      <c r="E947" s="178"/>
      <c r="G947" s="170">
        <v>0.977</v>
      </c>
      <c r="H947">
        <v>24</v>
      </c>
      <c r="J947" s="180"/>
      <c r="O947" s="4">
        <v>24</v>
      </c>
      <c r="P947" s="103">
        <f t="shared" si="42"/>
        <v>0.29787421357139</v>
      </c>
      <c r="Q947" s="182">
        <f>P947*($N$4-$N$970)/($P$4-$P$970)+$N$970-$P$970*($N$4-$N$970)/($P$4-$P$970)</f>
        <v>402.952047745366</v>
      </c>
    </row>
    <row r="948" spans="5:17">
      <c r="E948" s="178"/>
      <c r="G948" s="170">
        <v>0.978</v>
      </c>
      <c r="H948">
        <v>23</v>
      </c>
      <c r="J948" s="180"/>
      <c r="O948" s="4">
        <v>23</v>
      </c>
      <c r="P948" s="103">
        <f t="shared" si="42"/>
        <v>0.273565066104084</v>
      </c>
      <c r="Q948" s="182">
        <f>P948*($N$4-$N$970)/($P$4-$P$970)+$N$970-$P$970*($N$4-$N$970)/($P$4-$P$970)</f>
        <v>402.710715852429</v>
      </c>
    </row>
    <row r="949" spans="5:17">
      <c r="E949" s="178"/>
      <c r="G949" s="170">
        <v>0.979</v>
      </c>
      <c r="H949">
        <v>22</v>
      </c>
      <c r="J949" s="180"/>
      <c r="O949" s="4">
        <v>22</v>
      </c>
      <c r="P949" s="103">
        <f t="shared" si="42"/>
        <v>0.250290923240073</v>
      </c>
      <c r="Q949" s="182">
        <f>P949*($N$4-$N$970)/($P$4-$P$970)+$N$970-$P$970*($N$4-$N$970)/($P$4-$P$970)</f>
        <v>402.479659088246</v>
      </c>
    </row>
    <row r="950" spans="5:17">
      <c r="E950" s="178"/>
      <c r="G950" s="170">
        <v>0.98</v>
      </c>
      <c r="H950">
        <v>21</v>
      </c>
      <c r="J950" s="180"/>
      <c r="O950" s="4">
        <v>21</v>
      </c>
      <c r="P950" s="103">
        <f t="shared" si="42"/>
        <v>0.228051710228783</v>
      </c>
      <c r="Q950" s="182">
        <f>P950*($N$4-$N$970)/($P$4-$P$970)+$N$970-$P$970*($N$4-$N$970)/($P$4-$P$970)</f>
        <v>402.258876710721</v>
      </c>
    </row>
    <row r="951" spans="5:17">
      <c r="E951" s="178"/>
      <c r="G951" s="170">
        <v>0.981</v>
      </c>
      <c r="H951">
        <v>20</v>
      </c>
      <c r="J951" s="180"/>
      <c r="O951" s="4">
        <v>20</v>
      </c>
      <c r="P951" s="103">
        <f t="shared" si="42"/>
        <v>0.20684735565078</v>
      </c>
      <c r="Q951" s="182">
        <f>P951*($N$4-$N$970)/($P$4-$P$970)+$N$970-$P$970*($N$4-$N$970)/($P$4-$P$970)</f>
        <v>402.048368010829</v>
      </c>
    </row>
    <row r="952" spans="5:17">
      <c r="E952" s="178"/>
      <c r="G952" s="170">
        <v>0.982</v>
      </c>
      <c r="H952">
        <v>19</v>
      </c>
      <c r="J952" s="180"/>
      <c r="O952" s="4">
        <v>19</v>
      </c>
      <c r="P952" s="103">
        <f t="shared" si="42"/>
        <v>0.186677791415605</v>
      </c>
      <c r="Q952" s="182">
        <f>P952*($N$4-$N$970)/($P$4-$P$970)+$N$970-$P$970*($N$4-$N$970)/($P$4-$P$970)</f>
        <v>401.848132312595</v>
      </c>
    </row>
    <row r="953" spans="5:17">
      <c r="E953" s="178"/>
      <c r="G953" s="170">
        <v>0.983</v>
      </c>
      <c r="H953">
        <v>18</v>
      </c>
      <c r="J953" s="180"/>
      <c r="O953" s="4">
        <v>18</v>
      </c>
      <c r="P953" s="103">
        <f t="shared" si="42"/>
        <v>0.167542952761664</v>
      </c>
      <c r="Q953" s="182">
        <f>P953*($N$4-$N$970)/($P$4-$P$970)+$N$970-$P$970*($N$4-$N$970)/($P$4-$P$970)</f>
        <v>401.658168973091</v>
      </c>
    </row>
    <row r="954" spans="5:17">
      <c r="E954" s="178"/>
      <c r="G954" s="170">
        <v>0.984</v>
      </c>
      <c r="H954">
        <v>17</v>
      </c>
      <c r="J954" s="180"/>
      <c r="O954" s="4">
        <v>17</v>
      </c>
      <c r="P954" s="103">
        <f t="shared" si="42"/>
        <v>0.149442778254411</v>
      </c>
      <c r="Q954" s="182">
        <f>P954*($N$4-$N$970)/($P$4-$P$970)+$N$970-$P$970*($N$4-$N$970)/($P$4-$P$970)</f>
        <v>401.478477382417</v>
      </c>
    </row>
    <row r="955" spans="5:17">
      <c r="E955" s="178"/>
      <c r="G955" s="170">
        <v>0.985</v>
      </c>
      <c r="H955">
        <v>16</v>
      </c>
      <c r="J955" s="180"/>
      <c r="O955" s="4">
        <v>16</v>
      </c>
      <c r="P955" s="103">
        <f t="shared" si="42"/>
        <v>0.132377209785773</v>
      </c>
      <c r="Q955" s="182">
        <f>P955*($N$4-$N$970)/($P$4-$P$970)+$N$970-$P$970*($N$4-$N$970)/($P$4-$P$970)</f>
        <v>401.309056963699</v>
      </c>
    </row>
    <row r="956" spans="5:17">
      <c r="E956" s="178"/>
      <c r="G956" s="170">
        <v>0.986</v>
      </c>
      <c r="H956">
        <v>15</v>
      </c>
      <c r="J956" s="180"/>
      <c r="O956" s="4">
        <v>15</v>
      </c>
      <c r="P956" s="103">
        <f t="shared" si="42"/>
        <v>0.116346192573133</v>
      </c>
      <c r="Q956" s="182">
        <f>P956*($N$4-$N$970)/($P$4-$P$970)+$N$970-$P$970*($N$4-$N$970)/($P$4-$P$970)</f>
        <v>401.149907173077</v>
      </c>
    </row>
    <row r="957" spans="5:17">
      <c r="E957" s="178"/>
      <c r="G957" s="170">
        <v>0.987</v>
      </c>
      <c r="H957">
        <v>14</v>
      </c>
      <c r="J957" s="180"/>
      <c r="O957" s="4">
        <v>14</v>
      </c>
      <c r="P957" s="103">
        <f t="shared" si="42"/>
        <v>0.101349675158531</v>
      </c>
      <c r="Q957" s="182">
        <f>P957*($N$4-$N$970)/($P$4-$P$970)+$N$970-$P$970*($N$4-$N$970)/($P$4-$P$970)</f>
        <v>401.001027499695</v>
      </c>
    </row>
    <row r="958" spans="5:17">
      <c r="E958" s="178"/>
      <c r="G958" s="170">
        <v>0.988</v>
      </c>
      <c r="H958">
        <v>13</v>
      </c>
      <c r="J958" s="180"/>
      <c r="O958" s="4">
        <v>13</v>
      </c>
      <c r="P958" s="103">
        <f t="shared" si="42"/>
        <v>0.0873876094076422</v>
      </c>
      <c r="Q958" s="182">
        <f>P958*($N$4-$N$970)/($P$4-$P$970)+$N$970-$P$970*($N$4-$N$970)/($P$4-$P$970)</f>
        <v>400.862417465694</v>
      </c>
    </row>
    <row r="959" spans="5:17">
      <c r="E959" s="178"/>
      <c r="G959" s="170">
        <v>0.989</v>
      </c>
      <c r="H959">
        <v>12</v>
      </c>
      <c r="J959" s="180"/>
      <c r="O959" s="4">
        <v>12</v>
      </c>
      <c r="P959" s="103">
        <f t="shared" si="42"/>
        <v>0.0744599505088672</v>
      </c>
      <c r="Q959" s="182">
        <f>P959*($N$4-$N$970)/($P$4-$P$970)+$N$970-$P$970*($N$4-$N$970)/($P$4-$P$970)</f>
        <v>400.734076626202</v>
      </c>
    </row>
    <row r="960" spans="5:17">
      <c r="E960" s="178"/>
      <c r="G960" s="170">
        <v>0.99</v>
      </c>
      <c r="H960">
        <v>11</v>
      </c>
      <c r="J960" s="180"/>
      <c r="O960" s="4">
        <v>11</v>
      </c>
      <c r="P960" s="103">
        <f t="shared" si="42"/>
        <v>0.0625666569734449</v>
      </c>
      <c r="Q960" s="182">
        <f>P960*($N$4-$N$970)/($P$4-$P$970)+$N$970-$P$970*($N$4-$N$970)/($P$4-$P$970)</f>
        <v>400.616004569335</v>
      </c>
    </row>
    <row r="961" spans="5:17">
      <c r="E961" s="178"/>
      <c r="G961" s="170">
        <v>0.991</v>
      </c>
      <c r="H961">
        <v>10</v>
      </c>
      <c r="J961" s="180"/>
      <c r="O961" s="4">
        <v>10</v>
      </c>
      <c r="P961" s="103">
        <f t="shared" si="42"/>
        <v>0.0517076906335205</v>
      </c>
      <c r="Q961" s="182">
        <f>P961*($N$4-$N$970)/($P$4-$P$970)+$N$970-$P$970*($N$4-$N$970)/($P$4-$P$970)</f>
        <v>400.508200916176</v>
      </c>
    </row>
    <row r="962" spans="5:17">
      <c r="E962" s="178"/>
      <c r="G962" s="170">
        <v>0.992</v>
      </c>
      <c r="H962">
        <v>9</v>
      </c>
      <c r="J962" s="180"/>
      <c r="O962" s="4">
        <v>9</v>
      </c>
      <c r="P962" s="103">
        <f t="shared" si="42"/>
        <v>0.0418830166427142</v>
      </c>
      <c r="Q962" s="182">
        <f>P962*($N$4-$N$970)/($P$4-$P$970)+$N$970-$P$970*($N$4-$N$970)/($P$4-$P$970)</f>
        <v>400.410665320784</v>
      </c>
    </row>
    <row r="963" spans="5:17">
      <c r="E963" s="178"/>
      <c r="G963" s="170">
        <v>0.993</v>
      </c>
      <c r="H963">
        <v>8</v>
      </c>
      <c r="J963" s="180"/>
      <c r="O963" s="4">
        <v>8</v>
      </c>
      <c r="P963" s="103">
        <f t="shared" si="42"/>
        <v>0.03309260347487</v>
      </c>
      <c r="Q963" s="182">
        <f>P963*($N$4-$N$970)/($P$4-$P$970)+$N$970-$P$970*($N$4-$N$970)/($P$4-$P$970)</f>
        <v>400.32339747018</v>
      </c>
    </row>
    <row r="964" spans="5:17">
      <c r="E964" s="178"/>
      <c r="G964" s="170">
        <v>0.994</v>
      </c>
      <c r="H964">
        <v>7</v>
      </c>
      <c r="J964" s="180"/>
      <c r="O964" s="4">
        <v>7</v>
      </c>
      <c r="P964" s="103">
        <f t="shared" si="42"/>
        <v>0.0253364229236013</v>
      </c>
      <c r="Q964" s="182">
        <f>P964*($N$4-$N$970)/($P$4-$P$970)+$N$970-$P$970*($N$4-$N$970)/($P$4-$P$970)</f>
        <v>400.246397084341</v>
      </c>
    </row>
    <row r="965" spans="5:17">
      <c r="E965" s="178"/>
      <c r="G965" s="170">
        <v>0.995</v>
      </c>
      <c r="H965">
        <v>6</v>
      </c>
      <c r="J965" s="180"/>
      <c r="O965" s="4">
        <v>6</v>
      </c>
      <c r="P965" s="103">
        <f t="shared" si="42"/>
        <v>0.0186144501022909</v>
      </c>
      <c r="Q965" s="182">
        <f>P965*($N$4-$N$970)/($P$4-$P$970)+$N$970-$P$970*($N$4-$N$970)/($P$4-$P$970)</f>
        <v>400.179663916203</v>
      </c>
    </row>
    <row r="966" spans="5:17">
      <c r="E966" s="178"/>
      <c r="G966" s="170">
        <v>0.996</v>
      </c>
      <c r="H966">
        <v>5</v>
      </c>
      <c r="J966" s="180"/>
      <c r="O966" s="4">
        <v>5</v>
      </c>
      <c r="P966" s="103">
        <f t="shared" si="42"/>
        <v>0.0129266634429541</v>
      </c>
      <c r="Q966" s="182">
        <f>P966*($N$4-$N$970)/($P$4-$P$970)+$N$970-$P$970*($N$4-$N$970)/($P$4-$P$970)</f>
        <v>400.123197751646</v>
      </c>
    </row>
    <row r="967" spans="5:17">
      <c r="E967" s="178"/>
      <c r="G967" s="170">
        <v>0.997</v>
      </c>
      <c r="H967">
        <v>4</v>
      </c>
      <c r="J967" s="180"/>
      <c r="O967" s="4">
        <v>4</v>
      </c>
      <c r="P967" s="103">
        <f t="shared" si="42"/>
        <v>0.00827304469657975</v>
      </c>
      <c r="Q967" s="182">
        <f>P967*($N$4-$N$970)/($P$4-$P$970)+$N$970-$P$970*($N$4-$N$970)/($P$4-$P$970)</f>
        <v>400.076998409502</v>
      </c>
    </row>
    <row r="968" spans="5:17">
      <c r="E968" s="178"/>
      <c r="G968" s="170">
        <v>0.998</v>
      </c>
      <c r="H968">
        <v>3</v>
      </c>
      <c r="J968" s="180"/>
      <c r="O968" s="4">
        <v>3</v>
      </c>
      <c r="P968" s="103">
        <f t="shared" si="42"/>
        <v>0.00465357893267537</v>
      </c>
      <c r="Q968" s="182">
        <f>P968*($N$4-$N$970)/($P$4-$P$970)+$N$970-$P$970*($N$4-$N$970)/($P$4-$P$970)</f>
        <v>400.041065741547</v>
      </c>
    </row>
    <row r="969" spans="5:17">
      <c r="E969" s="178"/>
      <c r="G969" s="170">
        <v>0.999</v>
      </c>
      <c r="H969">
        <v>2</v>
      </c>
      <c r="J969" s="180"/>
      <c r="O969" s="4">
        <v>2</v>
      </c>
      <c r="P969" s="103">
        <f t="shared" si="42"/>
        <v>0.00206825453858528</v>
      </c>
      <c r="Q969" s="182">
        <f>P969*($N$4-$N$970)/($P$4-$P$970)+$N$970-$P$970*($N$4-$N$970)/($P$4-$P$970)</f>
        <v>400.015399632494</v>
      </c>
    </row>
    <row r="970" spans="5:17">
      <c r="E970" s="178"/>
      <c r="G970" s="170">
        <v>1</v>
      </c>
      <c r="H970">
        <v>1</v>
      </c>
      <c r="J970" s="180"/>
      <c r="N970">
        <v>400</v>
      </c>
      <c r="O970" s="4">
        <v>1</v>
      </c>
      <c r="P970" s="103">
        <f t="shared" si="42"/>
        <v>0.000517063219945157</v>
      </c>
      <c r="Q970" s="182">
        <f>P970*($N$4-$N$970)/($P$4-$P$970)+$N$970-$P$970*($N$4-$N$970)/($P$4-$P$970)</f>
        <v>400</v>
      </c>
    </row>
  </sheetData>
  <autoFilter ref="A3:M970">
    <sortState ref="A4:M970">
      <sortCondition ref="D3" descending="1"/>
    </sortState>
    <extLst/>
  </autoFilter>
  <mergeCells count="4">
    <mergeCell ref="O1:Q1"/>
    <mergeCell ref="B2:B3"/>
    <mergeCell ref="C2:C3"/>
    <mergeCell ref="D2:D3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AE892"/>
  <sheetViews>
    <sheetView zoomScale="85" zoomScaleNormal="85" topLeftCell="B1" workbookViewId="0">
      <selection activeCell="F41" sqref="F41"/>
    </sheetView>
  </sheetViews>
  <sheetFormatPr defaultColWidth="8.72727272727273" defaultRowHeight="14"/>
  <cols>
    <col min="1" max="1" width="9.54545454545454" style="40" hidden="1" customWidth="1"/>
    <col min="2" max="2" width="13.8181818181818" style="41" customWidth="1"/>
    <col min="3" max="3" width="29.8181818181818" style="158" customWidth="1"/>
    <col min="4" max="4" width="34.2727272727273" style="43" customWidth="1"/>
    <col min="5" max="6" width="15.9090909090909" style="44" customWidth="1"/>
    <col min="7" max="7" width="15.9090909090909" style="45" customWidth="1"/>
    <col min="8" max="8" width="18" style="46" customWidth="1"/>
    <col min="9" max="9" width="13.9090909090909" style="41" hidden="1" customWidth="1"/>
    <col min="10" max="10" width="13.7272727272727" style="46" hidden="1" customWidth="1"/>
    <col min="11" max="13" width="8.72727272727273" style="46" hidden="1" customWidth="1"/>
    <col min="14" max="14" width="4.27272727272727" style="46" customWidth="1"/>
    <col min="15" max="15" width="13.5454545454545" style="47" customWidth="1"/>
    <col min="16" max="16" width="14.1818181818182" style="48" hidden="1" customWidth="1"/>
    <col min="17" max="17" width="14" style="49" hidden="1" customWidth="1"/>
    <col min="18" max="19" width="8.72727272727273" style="46" hidden="1" customWidth="1"/>
    <col min="20" max="20" width="14" style="46" hidden="1" customWidth="1"/>
    <col min="21" max="21" width="12.0909090909091" style="46" hidden="1" customWidth="1"/>
    <col min="22" max="23" width="8.72727272727273" style="46"/>
    <col min="24" max="24" width="15.9272727272727" style="46" customWidth="1"/>
    <col min="25" max="16384" width="8.72727272727273" style="46"/>
  </cols>
  <sheetData>
    <row r="1" ht="17.25" spans="2:21">
      <c r="B1" s="50" t="s">
        <v>24</v>
      </c>
      <c r="C1" s="159"/>
      <c r="D1" s="50"/>
      <c r="E1" s="50"/>
      <c r="F1" s="50"/>
      <c r="G1" s="52"/>
      <c r="H1" s="50"/>
      <c r="I1" s="50"/>
      <c r="J1" s="50"/>
      <c r="O1" s="48" t="s">
        <v>1549</v>
      </c>
      <c r="Q1" s="48"/>
      <c r="S1" s="46" t="s">
        <v>7</v>
      </c>
      <c r="T1" s="46" t="s">
        <v>8</v>
      </c>
      <c r="U1" s="46" t="s">
        <v>1550</v>
      </c>
    </row>
    <row r="2" ht="14.75" spans="2:30">
      <c r="B2" s="50"/>
      <c r="C2" s="159"/>
      <c r="D2" s="50"/>
      <c r="E2" s="50"/>
      <c r="F2" s="50"/>
      <c r="G2" s="52"/>
      <c r="H2" s="50"/>
      <c r="I2" s="50"/>
      <c r="J2" s="50"/>
      <c r="O2" s="98" t="s">
        <v>17</v>
      </c>
      <c r="P2" s="99" t="s">
        <v>18</v>
      </c>
      <c r="Q2" s="107"/>
      <c r="S2" s="46">
        <v>0</v>
      </c>
      <c r="T2" s="46">
        <v>0</v>
      </c>
      <c r="U2" s="46">
        <v>888</v>
      </c>
      <c r="V2" s="41"/>
      <c r="W2" s="41"/>
      <c r="X2" s="41"/>
      <c r="Y2" s="41"/>
      <c r="Z2" s="41"/>
      <c r="AA2" s="41"/>
      <c r="AB2" s="41"/>
      <c r="AC2" s="41"/>
      <c r="AD2" s="41"/>
    </row>
    <row r="3" ht="17.25" spans="1:30">
      <c r="A3" s="40" t="s">
        <v>1551</v>
      </c>
      <c r="B3" s="53" t="s">
        <v>942</v>
      </c>
      <c r="C3" s="160" t="s">
        <v>1552</v>
      </c>
      <c r="D3" s="55" t="s">
        <v>1553</v>
      </c>
      <c r="E3" s="56" t="s">
        <v>1554</v>
      </c>
      <c r="F3" s="57" t="s">
        <v>1555</v>
      </c>
      <c r="G3" s="58" t="s">
        <v>1556</v>
      </c>
      <c r="H3" s="59" t="s">
        <v>1557</v>
      </c>
      <c r="I3" s="41" t="s">
        <v>1558</v>
      </c>
      <c r="J3" s="46" t="s">
        <v>938</v>
      </c>
      <c r="O3" s="100" t="s">
        <v>1559</v>
      </c>
      <c r="P3" s="101"/>
      <c r="Q3" s="108"/>
      <c r="V3" s="41"/>
      <c r="W3" s="41"/>
      <c r="X3" s="41"/>
      <c r="Y3" s="41"/>
      <c r="Z3" s="41"/>
      <c r="AA3" s="41"/>
      <c r="AB3" s="41"/>
      <c r="AC3" s="41"/>
      <c r="AD3" s="41"/>
    </row>
    <row r="4" ht="16.5" spans="1:31">
      <c r="A4" s="40">
        <v>0.035</v>
      </c>
      <c r="B4" s="60">
        <v>5</v>
      </c>
      <c r="C4" s="161" t="s">
        <v>39</v>
      </c>
      <c r="D4" s="62" t="s">
        <v>944</v>
      </c>
      <c r="E4" s="63">
        <v>18000</v>
      </c>
      <c r="F4" s="64">
        <v>889</v>
      </c>
      <c r="G4" s="65">
        <v>10000</v>
      </c>
      <c r="H4" s="66">
        <f>P4*($Q$4-$Q$60)/($P$4-$P$60)+$Q$60-$P$60*($Q$4-$Q$60)/($P$4-$P$60)</f>
        <v>10000</v>
      </c>
      <c r="I4" s="41">
        <f>VLOOKUP(D:D,重点院校offre难度排序—叶老师推荐!B:D,3,0)</f>
        <v>1</v>
      </c>
      <c r="J4" s="46">
        <f t="shared" ref="J4:J67" si="0">B4-I4</f>
        <v>4</v>
      </c>
      <c r="O4" s="102">
        <v>887</v>
      </c>
      <c r="P4" s="103">
        <f>-(($U$2^2-O4^2)^(1/2))+$U$2</f>
        <v>845.869251134118</v>
      </c>
      <c r="Q4" s="109">
        <v>10000</v>
      </c>
      <c r="V4" s="110" t="s">
        <v>1560</v>
      </c>
      <c r="W4" s="110"/>
      <c r="X4" s="110"/>
      <c r="Y4" s="110"/>
      <c r="Z4" s="110"/>
      <c r="AA4" s="110"/>
      <c r="AB4" s="110"/>
      <c r="AC4" s="110"/>
      <c r="AD4" s="110"/>
      <c r="AE4" s="110"/>
    </row>
    <row r="5" ht="17.25" spans="1:31">
      <c r="A5" s="40">
        <v>0.036</v>
      </c>
      <c r="B5" s="24">
        <v>4</v>
      </c>
      <c r="C5" s="118" t="s">
        <v>35</v>
      </c>
      <c r="D5" s="68" t="s">
        <v>945</v>
      </c>
      <c r="E5" s="69">
        <v>18001</v>
      </c>
      <c r="F5" s="70">
        <v>888</v>
      </c>
      <c r="G5" s="71">
        <f t="shared" ref="G5:G8" si="1">G4-$X$7</f>
        <v>9990</v>
      </c>
      <c r="H5" s="72">
        <f>P5*($Q$4-$Q$60)/($P$4-$P$60)+$Q$60-$P$60*($Q$4-$Q$60)/($P$4-$P$60)</f>
        <v>10000</v>
      </c>
      <c r="I5" s="41">
        <f>VLOOKUP(D:D,重点院校offre难度排序—叶老师推荐!B:D,3,0)</f>
        <v>2</v>
      </c>
      <c r="J5" s="46">
        <f t="shared" si="0"/>
        <v>2</v>
      </c>
      <c r="O5" s="104">
        <f t="shared" ref="O5:O8" si="2">O4</f>
        <v>887</v>
      </c>
      <c r="P5" s="103">
        <f>-(($U$2^2-O5^2)^(1/2))+$U$2</f>
        <v>845.869251134118</v>
      </c>
      <c r="Q5" s="109"/>
      <c r="S5" s="111">
        <v>1.70129752801814</v>
      </c>
      <c r="V5" s="110" t="s">
        <v>1561</v>
      </c>
      <c r="W5" s="110"/>
      <c r="X5" s="110"/>
      <c r="Y5" s="110"/>
      <c r="Z5" s="110"/>
      <c r="AA5" s="110"/>
      <c r="AB5" s="110"/>
      <c r="AC5" s="110"/>
      <c r="AD5" s="110"/>
      <c r="AE5" s="110"/>
    </row>
    <row r="6" ht="16.5" spans="1:24">
      <c r="A6" s="40">
        <v>0.037</v>
      </c>
      <c r="B6" s="24">
        <v>3</v>
      </c>
      <c r="C6" s="118" t="s">
        <v>37</v>
      </c>
      <c r="D6" s="68" t="s">
        <v>946</v>
      </c>
      <c r="E6" s="69">
        <v>18002</v>
      </c>
      <c r="F6" s="70">
        <v>887</v>
      </c>
      <c r="G6" s="71">
        <f t="shared" si="1"/>
        <v>9980</v>
      </c>
      <c r="H6" s="72">
        <f>P6*($Q$4-$Q$60)/($P$4-$P$60)+$Q$60-$P$60*($Q$4-$Q$60)/($P$4-$P$60)</f>
        <v>10000</v>
      </c>
      <c r="I6" s="41">
        <f>VLOOKUP(D:D,重点院校offre难度排序—叶老师推荐!B:D,3,0)</f>
        <v>3</v>
      </c>
      <c r="J6" s="46">
        <f t="shared" si="0"/>
        <v>0</v>
      </c>
      <c r="O6" s="104">
        <f t="shared" si="2"/>
        <v>887</v>
      </c>
      <c r="P6" s="103">
        <f>-(($U$2^2-O6^2)^(1/2))+$U$2</f>
        <v>845.869251134118</v>
      </c>
      <c r="Q6" s="109"/>
      <c r="S6" s="111">
        <v>1.44269504088896</v>
      </c>
      <c r="W6" s="112"/>
      <c r="X6" s="113" t="s">
        <v>1562</v>
      </c>
    </row>
    <row r="7" ht="16.5" spans="1:24">
      <c r="A7" s="40">
        <v>0.039</v>
      </c>
      <c r="B7" s="24">
        <v>2</v>
      </c>
      <c r="C7" s="118" t="s">
        <v>41</v>
      </c>
      <c r="D7" s="68" t="s">
        <v>947</v>
      </c>
      <c r="E7" s="69">
        <v>18003</v>
      </c>
      <c r="F7" s="70">
        <v>886</v>
      </c>
      <c r="G7" s="71">
        <f t="shared" si="1"/>
        <v>9970</v>
      </c>
      <c r="H7" s="72">
        <f>P7*($Q$4-$Q$60)/($P$4-$P$60)+$Q$60-$P$60*($Q$4-$Q$60)/($P$4-$P$60)</f>
        <v>10000</v>
      </c>
      <c r="I7" s="41">
        <f>VLOOKUP(D:D,重点院校offre难度排序—叶老师推荐!B:D,3,0)</f>
        <v>4</v>
      </c>
      <c r="J7" s="46">
        <f t="shared" si="0"/>
        <v>-2</v>
      </c>
      <c r="O7" s="104">
        <f t="shared" si="2"/>
        <v>887</v>
      </c>
      <c r="P7" s="103">
        <f>-(($U$2^2-O7^2)^(1/2))+$U$2</f>
        <v>845.869251134118</v>
      </c>
      <c r="Q7" s="109"/>
      <c r="S7" s="111">
        <v>0.910239226626837</v>
      </c>
      <c r="W7" s="114" t="s">
        <v>1563</v>
      </c>
      <c r="X7" s="115">
        <v>10</v>
      </c>
    </row>
    <row r="8" ht="17.25" spans="1:24">
      <c r="A8" s="40">
        <v>0.038</v>
      </c>
      <c r="B8" s="73">
        <v>1</v>
      </c>
      <c r="C8" s="162" t="s">
        <v>43</v>
      </c>
      <c r="D8" s="75" t="s">
        <v>948</v>
      </c>
      <c r="E8" s="76">
        <v>18003</v>
      </c>
      <c r="F8" s="77">
        <v>885</v>
      </c>
      <c r="G8" s="78">
        <f t="shared" si="1"/>
        <v>9960</v>
      </c>
      <c r="H8" s="79">
        <f>P8*($Q$4-$Q$60)/($P$4-$P$60)+$Q$60-$P$60*($Q$4-$Q$60)/($P$4-$P$60)</f>
        <v>10000</v>
      </c>
      <c r="I8" s="41">
        <f>VLOOKUP(D:D,重点院校offre难度排序—叶老师推荐!B:D,3,0)</f>
        <v>5</v>
      </c>
      <c r="J8" s="46">
        <f t="shared" si="0"/>
        <v>-4</v>
      </c>
      <c r="O8" s="104">
        <f t="shared" si="2"/>
        <v>887</v>
      </c>
      <c r="P8" s="103">
        <f>-(($U$2^2-O8^2)^(1/2))+$U$2</f>
        <v>845.869251134118</v>
      </c>
      <c r="Q8" s="109"/>
      <c r="S8" s="111">
        <v>0.721347520444482</v>
      </c>
      <c r="W8" s="114" t="s">
        <v>1564</v>
      </c>
      <c r="X8" s="115">
        <v>40</v>
      </c>
    </row>
    <row r="9" ht="16.5" spans="1:24">
      <c r="A9" s="40" t="s">
        <v>45</v>
      </c>
      <c r="B9" s="60">
        <v>6</v>
      </c>
      <c r="C9" s="161" t="s">
        <v>48</v>
      </c>
      <c r="D9" s="80" t="s">
        <v>949</v>
      </c>
      <c r="E9" s="63">
        <v>11002</v>
      </c>
      <c r="F9" s="64">
        <v>884</v>
      </c>
      <c r="G9" s="65">
        <f>H9</f>
        <v>6705.2180032591</v>
      </c>
      <c r="H9" s="66">
        <f>P9*($Q$4-$Q$60)/($P$4-$P$60)+$Q$60-$P$60*($Q$4-$Q$60)/($P$4-$P$60)</f>
        <v>6705.2180032591</v>
      </c>
      <c r="I9" s="41">
        <f>VLOOKUP(D:D,重点院校offre难度排序—叶老师推荐!B:D,3,0)</f>
        <v>6</v>
      </c>
      <c r="J9" s="46">
        <f t="shared" si="0"/>
        <v>0</v>
      </c>
      <c r="O9" s="105">
        <v>877</v>
      </c>
      <c r="P9" s="103">
        <f>-(($U$2^2-O9^2)^(1/2))+$U$2</f>
        <v>748.662280770783</v>
      </c>
      <c r="Q9" s="109"/>
      <c r="W9" s="114" t="s">
        <v>1565</v>
      </c>
      <c r="X9" s="115">
        <v>50</v>
      </c>
    </row>
    <row r="10" ht="17.25" spans="1:24">
      <c r="A10" s="40">
        <v>0.042</v>
      </c>
      <c r="B10" s="24">
        <v>39</v>
      </c>
      <c r="C10" s="118" t="s">
        <v>46</v>
      </c>
      <c r="D10" s="81" t="s">
        <v>950</v>
      </c>
      <c r="E10" s="69">
        <v>6030</v>
      </c>
      <c r="F10" s="70">
        <v>883</v>
      </c>
      <c r="G10" s="71">
        <f t="shared" ref="G10:G14" si="3">G9-$X$8</f>
        <v>6665.2180032591</v>
      </c>
      <c r="H10" s="72">
        <f>P10*($Q$4-$Q$60)/($P$4-$P$60)+$Q$60-$P$60*($Q$4-$Q$60)/($P$4-$P$60)</f>
        <v>6705.2180032591</v>
      </c>
      <c r="I10" s="41">
        <f>VLOOKUP(D:D,重点院校offre难度排序—叶老师推荐!B:D,3,0)</f>
        <v>7</v>
      </c>
      <c r="J10" s="46">
        <f t="shared" si="0"/>
        <v>32</v>
      </c>
      <c r="O10" s="104">
        <f t="shared" ref="O10:O14" si="4">O9</f>
        <v>877</v>
      </c>
      <c r="P10" s="103">
        <f>-(($U$2^2-O10^2)^(1/2))+$U$2</f>
        <v>748.662280770783</v>
      </c>
      <c r="Q10" s="109"/>
      <c r="W10" s="116" t="s">
        <v>1566</v>
      </c>
      <c r="X10" s="117">
        <v>110</v>
      </c>
    </row>
    <row r="11" ht="16.5" spans="1:17">
      <c r="A11" s="40">
        <v>0.043</v>
      </c>
      <c r="B11" s="24">
        <v>63</v>
      </c>
      <c r="C11" s="118" t="s">
        <v>50</v>
      </c>
      <c r="D11" s="81" t="s">
        <v>952</v>
      </c>
      <c r="E11" s="69">
        <v>4600</v>
      </c>
      <c r="F11" s="70">
        <v>882</v>
      </c>
      <c r="G11" s="71">
        <f t="shared" si="3"/>
        <v>6625.2180032591</v>
      </c>
      <c r="H11" s="72">
        <f>P11*($Q$4-$Q$60)/($P$4-$P$60)+$Q$60-$P$60*($Q$4-$Q$60)/($P$4-$P$60)</f>
        <v>6705.2180032591</v>
      </c>
      <c r="I11" s="41">
        <f>VLOOKUP(D:D,重点院校offre难度排序—叶老师推荐!B:D,3,0)</f>
        <v>8</v>
      </c>
      <c r="J11" s="46">
        <f t="shared" si="0"/>
        <v>55</v>
      </c>
      <c r="O11" s="104">
        <f t="shared" si="4"/>
        <v>877</v>
      </c>
      <c r="P11" s="103">
        <f>-(($U$2^2-O11^2)^(1/2))+$U$2</f>
        <v>748.662280770783</v>
      </c>
      <c r="Q11" s="109"/>
    </row>
    <row r="12" ht="16.5" spans="1:17">
      <c r="A12" s="40">
        <v>0.041</v>
      </c>
      <c r="B12" s="24">
        <v>15</v>
      </c>
      <c r="C12" s="118" t="s">
        <v>92</v>
      </c>
      <c r="D12" s="81" t="s">
        <v>954</v>
      </c>
      <c r="E12" s="69">
        <v>9082</v>
      </c>
      <c r="F12" s="70">
        <v>881</v>
      </c>
      <c r="G12" s="71">
        <f t="shared" si="3"/>
        <v>6585.2180032591</v>
      </c>
      <c r="H12" s="72">
        <f>P12*($Q$4-$Q$60)/($P$4-$P$60)+$Q$60-$P$60*($Q$4-$Q$60)/($P$4-$P$60)</f>
        <v>6705.2180032591</v>
      </c>
      <c r="I12" s="41">
        <f>VLOOKUP(D:D,重点院校offre难度排序—叶老师推荐!B:D,3,0)</f>
        <v>9</v>
      </c>
      <c r="J12" s="46">
        <f t="shared" si="0"/>
        <v>6</v>
      </c>
      <c r="O12" s="104">
        <f t="shared" si="4"/>
        <v>877</v>
      </c>
      <c r="P12" s="103">
        <f>-(($U$2^2-O12^2)^(1/2))+$U$2</f>
        <v>748.662280770783</v>
      </c>
      <c r="Q12" s="109"/>
    </row>
    <row r="13" ht="16.5" spans="2:17">
      <c r="B13" s="24">
        <v>29</v>
      </c>
      <c r="C13" s="118" t="s">
        <v>91</v>
      </c>
      <c r="D13" s="81" t="s">
        <v>955</v>
      </c>
      <c r="E13" s="69">
        <v>7081</v>
      </c>
      <c r="F13" s="70">
        <v>880</v>
      </c>
      <c r="G13" s="71">
        <f t="shared" si="3"/>
        <v>6545.2180032591</v>
      </c>
      <c r="H13" s="72">
        <f>P13*($Q$4-$Q$60)/($P$4-$P$60)+$Q$60-$P$60*($Q$4-$Q$60)/($P$4-$P$60)</f>
        <v>6705.2180032591</v>
      </c>
      <c r="I13" s="41">
        <f>VLOOKUP(D:D,重点院校offre难度排序—叶老师推荐!B:D,3,0)</f>
        <v>10</v>
      </c>
      <c r="J13" s="46">
        <f t="shared" si="0"/>
        <v>19</v>
      </c>
      <c r="O13" s="104">
        <f t="shared" si="4"/>
        <v>877</v>
      </c>
      <c r="P13" s="103">
        <f>-(($U$2^2-O13^2)^(1/2))+$U$2</f>
        <v>748.662280770783</v>
      </c>
      <c r="Q13" s="109"/>
    </row>
    <row r="14" ht="16.5" spans="2:17">
      <c r="B14" s="24">
        <v>30</v>
      </c>
      <c r="C14" s="118" t="s">
        <v>51</v>
      </c>
      <c r="D14" s="81" t="s">
        <v>956</v>
      </c>
      <c r="E14" s="69">
        <v>7080</v>
      </c>
      <c r="F14" s="70">
        <v>879</v>
      </c>
      <c r="G14" s="71">
        <f t="shared" si="3"/>
        <v>6505.2180032591</v>
      </c>
      <c r="H14" s="72">
        <f>P14*($Q$4-$Q$60)/($P$4-$P$60)+$Q$60-$P$60*($Q$4-$Q$60)/($P$4-$P$60)</f>
        <v>6705.2180032591</v>
      </c>
      <c r="I14" s="41">
        <f>VLOOKUP(D:D,重点院校offre难度排序—叶老师推荐!B:D,3,0)</f>
        <v>11</v>
      </c>
      <c r="J14" s="46">
        <f t="shared" si="0"/>
        <v>19</v>
      </c>
      <c r="O14" s="104">
        <f t="shared" si="4"/>
        <v>877</v>
      </c>
      <c r="P14" s="103">
        <f>-(($U$2^2-O14^2)^(1/2))+$U$2</f>
        <v>748.662280770783</v>
      </c>
      <c r="Q14" s="109"/>
    </row>
    <row r="15" ht="16.5" spans="2:17">
      <c r="B15" s="24">
        <v>9</v>
      </c>
      <c r="C15" s="118" t="s">
        <v>134</v>
      </c>
      <c r="D15" s="81" t="s">
        <v>958</v>
      </c>
      <c r="E15" s="69">
        <v>10997</v>
      </c>
      <c r="F15" s="70">
        <v>878</v>
      </c>
      <c r="G15" s="71">
        <f>H15</f>
        <v>6496.61263400218</v>
      </c>
      <c r="H15" s="72">
        <f>P15*($Q$4-$Q$60)/($P$4-$P$60)+$Q$60-$P$60*($Q$4-$Q$60)/($P$4-$P$60)</f>
        <v>6496.61263400218</v>
      </c>
      <c r="I15" s="41">
        <f>VLOOKUP(D:D,重点院校offre难度排序—叶老师推荐!B:D,3,0)</f>
        <v>12</v>
      </c>
      <c r="J15" s="46">
        <f t="shared" si="0"/>
        <v>-3</v>
      </c>
      <c r="O15" s="105">
        <v>876</v>
      </c>
      <c r="P15" s="103">
        <f>-(($U$2^2-O15^2)^(1/2))+$U$2</f>
        <v>742.507732164214</v>
      </c>
      <c r="Q15" s="109"/>
    </row>
    <row r="16" ht="16.5" spans="2:17">
      <c r="B16" s="24">
        <v>10</v>
      </c>
      <c r="C16" s="118" t="s">
        <v>85</v>
      </c>
      <c r="D16" s="81" t="s">
        <v>960</v>
      </c>
      <c r="E16" s="69">
        <v>10996</v>
      </c>
      <c r="F16" s="70">
        <v>877</v>
      </c>
      <c r="G16" s="71">
        <f>G15-$X$9</f>
        <v>6446.61263400218</v>
      </c>
      <c r="H16" s="72">
        <f>P16*($Q$4-$Q$60)/($P$4-$P$60)+$Q$60-$P$60*($Q$4-$Q$60)/($P$4-$P$60)</f>
        <v>6496.61263400218</v>
      </c>
      <c r="I16" s="41">
        <f>VLOOKUP(D:D,重点院校offre难度排序—叶老师推荐!B:D,3,0)</f>
        <v>13</v>
      </c>
      <c r="J16" s="46">
        <f t="shared" si="0"/>
        <v>-3</v>
      </c>
      <c r="O16" s="104">
        <f>O15</f>
        <v>876</v>
      </c>
      <c r="P16" s="103">
        <f>-(($U$2^2-O16^2)^(1/2))+$U$2</f>
        <v>742.507732164214</v>
      </c>
      <c r="Q16" s="109"/>
    </row>
    <row r="17" ht="17.25" spans="2:17">
      <c r="B17" s="82">
        <v>68</v>
      </c>
      <c r="C17" s="163" t="s">
        <v>135</v>
      </c>
      <c r="D17" s="84" t="s">
        <v>1567</v>
      </c>
      <c r="E17" s="85">
        <v>3100</v>
      </c>
      <c r="F17" s="86">
        <v>876</v>
      </c>
      <c r="G17" s="87">
        <f>G16-$X$9</f>
        <v>6396.61263400218</v>
      </c>
      <c r="H17" s="88">
        <f>P17*($Q$4-$Q$60)/($P$4-$P$60)+$Q$60-$P$60*($Q$4-$Q$60)/($P$4-$P$60)</f>
        <v>6496.61263400218</v>
      </c>
      <c r="I17" s="41">
        <f>VLOOKUP(D:D,重点院校offre难度排序—叶老师推荐!B:D,3,0)</f>
        <v>14</v>
      </c>
      <c r="J17" s="46">
        <f t="shared" si="0"/>
        <v>54</v>
      </c>
      <c r="O17" s="104">
        <f>O16</f>
        <v>876</v>
      </c>
      <c r="P17" s="103">
        <f>-(($U$2^2-O17^2)^(1/2))+$U$2</f>
        <v>742.507732164214</v>
      </c>
      <c r="Q17" s="109"/>
    </row>
    <row r="18" ht="16.5" spans="2:17">
      <c r="B18" s="60">
        <v>7</v>
      </c>
      <c r="C18" s="161" t="s">
        <v>137</v>
      </c>
      <c r="D18" s="80" t="s">
        <v>963</v>
      </c>
      <c r="E18" s="63">
        <v>11002</v>
      </c>
      <c r="F18" s="64">
        <v>875</v>
      </c>
      <c r="G18" s="65">
        <f>H18</f>
        <v>6296.70432953407</v>
      </c>
      <c r="H18" s="66">
        <f>P18*($Q$4-$Q$60)/($P$4-$P$60)+$Q$60-$P$60*($Q$4-$Q$60)/($P$4-$P$60)</f>
        <v>6296.70432953407</v>
      </c>
      <c r="I18" s="41">
        <f>VLOOKUP(D:D,重点院校offre难度排序—叶老师推荐!B:D,3,0)</f>
        <v>15</v>
      </c>
      <c r="J18" s="46">
        <f t="shared" si="0"/>
        <v>-8</v>
      </c>
      <c r="O18" s="105">
        <v>875</v>
      </c>
      <c r="P18" s="103">
        <f>-(($U$2^2-O18^2)^(1/2))+$U$2</f>
        <v>736.609775744931</v>
      </c>
      <c r="Q18" s="109"/>
    </row>
    <row r="19" ht="16.5" spans="1:17">
      <c r="A19" s="40">
        <v>0.05</v>
      </c>
      <c r="B19" s="24">
        <v>8</v>
      </c>
      <c r="C19" s="118" t="s">
        <v>54</v>
      </c>
      <c r="D19" s="81" t="s">
        <v>965</v>
      </c>
      <c r="E19" s="69">
        <v>11001</v>
      </c>
      <c r="F19" s="70">
        <v>874</v>
      </c>
      <c r="G19" s="71">
        <f t="shared" ref="G19:G26" si="5">G18-$X$10</f>
        <v>6186.70432953407</v>
      </c>
      <c r="H19" s="72">
        <f>P19*($Q$4-$Q$60)/($P$4-$P$60)+$Q$60-$P$60*($Q$4-$Q$60)/($P$4-$P$60)</f>
        <v>6104.51321972132</v>
      </c>
      <c r="I19" s="41">
        <f>VLOOKUP(D:D,重点院校offre难度排序—叶老师推荐!B:D,3,0)</f>
        <v>16</v>
      </c>
      <c r="J19" s="46">
        <f t="shared" si="0"/>
        <v>-8</v>
      </c>
      <c r="O19" s="105">
        <v>874</v>
      </c>
      <c r="P19" s="103">
        <f>-(($U$2^2-O19^2)^(1/2))+$U$2</f>
        <v>730.939502101897</v>
      </c>
      <c r="Q19" s="109"/>
    </row>
    <row r="20" ht="16.5" spans="2:17">
      <c r="B20" s="24">
        <v>64</v>
      </c>
      <c r="C20" s="118" t="s">
        <v>55</v>
      </c>
      <c r="D20" s="81" t="s">
        <v>966</v>
      </c>
      <c r="E20" s="69">
        <v>4544</v>
      </c>
      <c r="F20" s="70">
        <v>873</v>
      </c>
      <c r="G20" s="71">
        <f t="shared" si="5"/>
        <v>6076.70432953407</v>
      </c>
      <c r="H20" s="72">
        <f>P20*($Q$4-$Q$60)/($P$4-$P$60)+$Q$60-$P$60*($Q$4-$Q$60)/($P$4-$P$60)</f>
        <v>5919.23152797425</v>
      </c>
      <c r="I20" s="41">
        <f>VLOOKUP(D:D,重点院校offre难度排序—叶老师推荐!B:D,3,0)</f>
        <v>17</v>
      </c>
      <c r="J20" s="46">
        <f t="shared" si="0"/>
        <v>47</v>
      </c>
      <c r="O20" s="105">
        <v>873</v>
      </c>
      <c r="P20" s="103">
        <f>-(($U$2^2-O20^2)^(1/2))+$U$2</f>
        <v>725.473079153022</v>
      </c>
      <c r="Q20" s="109"/>
    </row>
    <row r="21" ht="16.5" spans="2:17">
      <c r="B21" s="24">
        <v>11</v>
      </c>
      <c r="C21" s="118" t="s">
        <v>57</v>
      </c>
      <c r="D21" s="81" t="s">
        <v>967</v>
      </c>
      <c r="E21" s="69">
        <v>9087</v>
      </c>
      <c r="F21" s="70">
        <v>872</v>
      </c>
      <c r="G21" s="71">
        <f t="shared" si="5"/>
        <v>5966.70432953407</v>
      </c>
      <c r="H21" s="72">
        <f>P21*($Q$4-$Q$60)/($P$4-$P$60)+$Q$60-$P$60*($Q$4-$Q$60)/($P$4-$P$60)</f>
        <v>5740.18398747011</v>
      </c>
      <c r="I21" s="41">
        <f>VLOOKUP(D:D,重点院校offre难度排序—叶老师推荐!B:D,3,0)</f>
        <v>18</v>
      </c>
      <c r="J21" s="46">
        <f t="shared" si="0"/>
        <v>-7</v>
      </c>
      <c r="O21" s="105">
        <v>872</v>
      </c>
      <c r="P21" s="103">
        <f>-(($U$2^2-O21^2)^(1/2))+$U$2</f>
        <v>720.190584292776</v>
      </c>
      <c r="Q21" s="109"/>
    </row>
    <row r="22" ht="16.5" spans="2:17">
      <c r="B22" s="24">
        <v>13</v>
      </c>
      <c r="C22" s="118" t="s">
        <v>59</v>
      </c>
      <c r="D22" s="81" t="s">
        <v>968</v>
      </c>
      <c r="E22" s="69">
        <v>9085</v>
      </c>
      <c r="F22" s="70">
        <v>871</v>
      </c>
      <c r="G22" s="71">
        <f t="shared" si="5"/>
        <v>5856.70432953407</v>
      </c>
      <c r="H22" s="72">
        <f>P22*($Q$4-$Q$60)/($P$4-$P$60)+$Q$60-$P$60*($Q$4-$Q$60)/($P$4-$P$60)</f>
        <v>5566.79924922457</v>
      </c>
      <c r="I22" s="41">
        <f>VLOOKUP(D:D,重点院校offre难度排序—叶老师推荐!B:D,3,0)</f>
        <v>19</v>
      </c>
      <c r="J22" s="46">
        <f t="shared" si="0"/>
        <v>-6</v>
      </c>
      <c r="O22" s="105">
        <v>871</v>
      </c>
      <c r="P22" s="103">
        <f>-(($U$2^2-O22^2)^(1/2))+$U$2</f>
        <v>715.075160835697</v>
      </c>
      <c r="Q22" s="109"/>
    </row>
    <row r="23" ht="16.5" spans="2:17">
      <c r="B23" s="24">
        <v>14</v>
      </c>
      <c r="C23" s="118" t="s">
        <v>60</v>
      </c>
      <c r="D23" s="81" t="s">
        <v>969</v>
      </c>
      <c r="E23" s="69">
        <v>9083</v>
      </c>
      <c r="F23" s="70">
        <v>870</v>
      </c>
      <c r="G23" s="71">
        <f t="shared" si="5"/>
        <v>5746.70432953407</v>
      </c>
      <c r="H23" s="72">
        <f>P23*($Q$4-$Q$60)/($P$4-$P$60)+$Q$60-$P$60*($Q$4-$Q$60)/($P$4-$P$60)</f>
        <v>5398.58876646435</v>
      </c>
      <c r="I23" s="41">
        <f>VLOOKUP(D:D,重点院校offre难度排序—叶老师推荐!B:D,3,0)</f>
        <v>20</v>
      </c>
      <c r="J23" s="46">
        <f t="shared" si="0"/>
        <v>-6</v>
      </c>
      <c r="O23" s="105">
        <v>870</v>
      </c>
      <c r="P23" s="103">
        <f>-(($U$2^2-O23^2)^(1/2))+$U$2</f>
        <v>710.112395035517</v>
      </c>
      <c r="Q23" s="109"/>
    </row>
    <row r="24" ht="16.5" spans="2:17">
      <c r="B24" s="24">
        <v>16</v>
      </c>
      <c r="C24" s="118" t="s">
        <v>58</v>
      </c>
      <c r="D24" s="81" t="s">
        <v>970</v>
      </c>
      <c r="E24" s="69">
        <v>9082</v>
      </c>
      <c r="F24" s="70">
        <v>869</v>
      </c>
      <c r="G24" s="71">
        <f t="shared" si="5"/>
        <v>5636.70432953407</v>
      </c>
      <c r="H24" s="72">
        <f>P24*($Q$4-$Q$60)/($P$4-$P$60)+$Q$60-$P$60*($Q$4-$Q$60)/($P$4-$P$60)</f>
        <v>5235.13089607968</v>
      </c>
      <c r="I24" s="41">
        <f>VLOOKUP(D:D,重点院校offre难度排序—叶老师推荐!B:D,3,0)</f>
        <v>21</v>
      </c>
      <c r="J24" s="46">
        <f t="shared" si="0"/>
        <v>-5</v>
      </c>
      <c r="O24" s="105">
        <v>869</v>
      </c>
      <c r="P24" s="103">
        <f>-(($U$2^2-O24^2)^(1/2))+$U$2</f>
        <v>705.289847025405</v>
      </c>
      <c r="Q24" s="109"/>
    </row>
    <row r="25" ht="16.5" spans="2:17">
      <c r="B25" s="24">
        <v>31</v>
      </c>
      <c r="C25" s="118" t="s">
        <v>168</v>
      </c>
      <c r="D25" s="81" t="s">
        <v>971</v>
      </c>
      <c r="E25" s="69">
        <v>7071</v>
      </c>
      <c r="F25" s="70">
        <v>868</v>
      </c>
      <c r="G25" s="71">
        <f t="shared" si="5"/>
        <v>5526.70432953407</v>
      </c>
      <c r="H25" s="72">
        <f>P25*($Q$4-$Q$60)/($P$4-$P$60)+$Q$60-$P$60*($Q$4-$Q$60)/($P$4-$P$60)</f>
        <v>5076.05872304321</v>
      </c>
      <c r="I25" s="41">
        <f>VLOOKUP(D:D,重点院校offre难度排序—叶老师推荐!B:D,3,0)</f>
        <v>22</v>
      </c>
      <c r="J25" s="46">
        <f t="shared" si="0"/>
        <v>9</v>
      </c>
      <c r="O25" s="105">
        <v>868</v>
      </c>
      <c r="P25" s="103">
        <f>-(($U$2^2-O25^2)^(1/2))+$U$2</f>
        <v>700.59669159804</v>
      </c>
      <c r="Q25" s="109"/>
    </row>
    <row r="26" ht="17.25" spans="2:17">
      <c r="B26" s="73">
        <v>32</v>
      </c>
      <c r="C26" s="162" t="s">
        <v>118</v>
      </c>
      <c r="D26" s="89" t="s">
        <v>972</v>
      </c>
      <c r="E26" s="76">
        <v>7069</v>
      </c>
      <c r="F26" s="77">
        <v>867</v>
      </c>
      <c r="G26" s="78">
        <f t="shared" si="5"/>
        <v>5416.70432953407</v>
      </c>
      <c r="H26" s="79">
        <f>P26*($Q$4-$Q$60)/($P$4-$P$60)+$Q$60-$P$60*($Q$4-$Q$60)/($P$4-$P$60)</f>
        <v>4921.050594525</v>
      </c>
      <c r="I26" s="41">
        <f>VLOOKUP(D:D,重点院校offre难度排序—叶老师推荐!B:D,3,0)</f>
        <v>23</v>
      </c>
      <c r="J26" s="46">
        <f t="shared" si="0"/>
        <v>9</v>
      </c>
      <c r="O26" s="105">
        <v>867</v>
      </c>
      <c r="P26" s="103">
        <f>-(($U$2^2-O26^2)^(1/2))+$U$2</f>
        <v>696.023438930686</v>
      </c>
      <c r="Q26" s="109"/>
    </row>
    <row r="27" ht="16.5" spans="2:17">
      <c r="B27" s="17">
        <v>12</v>
      </c>
      <c r="C27" s="164" t="s">
        <v>61</v>
      </c>
      <c r="D27" s="91" t="s">
        <v>973</v>
      </c>
      <c r="E27" s="92">
        <v>9085</v>
      </c>
      <c r="F27" s="93">
        <v>866</v>
      </c>
      <c r="G27" s="94">
        <f t="shared" ref="G27:G90" si="6">H27</f>
        <v>4769.82266109257</v>
      </c>
      <c r="H27" s="95">
        <f>P27*($Q$4-$Q$60)/($P$4-$P$60)+$Q$60-$P$60*($Q$4-$Q$60)/($P$4-$P$60)</f>
        <v>4769.82266109257</v>
      </c>
      <c r="I27" s="41">
        <f>VLOOKUP(D:D,重点院校offre难度排序—叶老师推荐!B:D,3,0)</f>
        <v>24</v>
      </c>
      <c r="J27" s="46">
        <f t="shared" si="0"/>
        <v>-12</v>
      </c>
      <c r="O27" s="105">
        <v>866</v>
      </c>
      <c r="P27" s="103">
        <f>-(($U$2^2-O27^2)^(1/2))+$U$2</f>
        <v>691.56171452591</v>
      </c>
      <c r="Q27" s="109"/>
    </row>
    <row r="28" ht="16.5" spans="2:17">
      <c r="B28" s="24">
        <v>17</v>
      </c>
      <c r="C28" s="118" t="s">
        <v>84</v>
      </c>
      <c r="D28" s="81" t="s">
        <v>975</v>
      </c>
      <c r="E28" s="69">
        <v>9080</v>
      </c>
      <c r="F28" s="70">
        <v>865</v>
      </c>
      <c r="G28" s="71">
        <f t="shared" si="6"/>
        <v>4622.12292806548</v>
      </c>
      <c r="H28" s="72">
        <f>P28*($Q$4-$Q$60)/($P$4-$P$60)+$Q$60-$P$60*($Q$4-$Q$60)/($P$4-$P$60)</f>
        <v>4622.12292806548</v>
      </c>
      <c r="I28" s="41">
        <f>VLOOKUP(D:D,重点院校offre难度排序—叶老师推荐!B:D,3,0)</f>
        <v>25</v>
      </c>
      <c r="J28" s="46">
        <f t="shared" si="0"/>
        <v>-8</v>
      </c>
      <c r="O28" s="105">
        <v>865</v>
      </c>
      <c r="P28" s="103">
        <f>-(($U$2^2-O28^2)^(1/2))+$U$2</f>
        <v>687.204083706864</v>
      </c>
      <c r="Q28" s="109"/>
    </row>
    <row r="29" ht="16.5" spans="2:17">
      <c r="B29" s="24">
        <v>18</v>
      </c>
      <c r="C29" s="118" t="s">
        <v>52</v>
      </c>
      <c r="D29" s="81" t="s">
        <v>977</v>
      </c>
      <c r="E29" s="69">
        <v>9080</v>
      </c>
      <c r="F29" s="70">
        <v>864</v>
      </c>
      <c r="G29" s="71">
        <f t="shared" si="6"/>
        <v>4477.72645927692</v>
      </c>
      <c r="H29" s="72">
        <f>P29*($Q$4-$Q$60)/($P$4-$P$60)+$Q$60-$P$60*($Q$4-$Q$60)/($P$4-$P$60)</f>
        <v>4477.72645927692</v>
      </c>
      <c r="I29" s="41">
        <f>VLOOKUP(D:D,重点院校offre难度排序—叶老师推荐!B:D,3,0)</f>
        <v>26</v>
      </c>
      <c r="J29" s="46">
        <f t="shared" si="0"/>
        <v>-8</v>
      </c>
      <c r="O29" s="105">
        <v>864</v>
      </c>
      <c r="P29" s="103">
        <f>-(($U$2^2-O29^2)^(1/2))+$U$2</f>
        <v>682.943910112379</v>
      </c>
      <c r="Q29" s="109"/>
    </row>
    <row r="30" ht="16.5" spans="2:17">
      <c r="B30" s="24">
        <v>21</v>
      </c>
      <c r="C30" s="118" t="s">
        <v>172</v>
      </c>
      <c r="D30" s="81" t="s">
        <v>978</v>
      </c>
      <c r="E30" s="69">
        <v>9078</v>
      </c>
      <c r="F30" s="70">
        <v>863</v>
      </c>
      <c r="G30" s="71">
        <f t="shared" si="6"/>
        <v>4336.43147154413</v>
      </c>
      <c r="H30" s="72">
        <f>P30*($Q$4-$Q$60)/($P$4-$P$60)+$Q$60-$P$60*($Q$4-$Q$60)/($P$4-$P$60)</f>
        <v>4336.43147154413</v>
      </c>
      <c r="I30" s="41">
        <f>VLOOKUP(D:D,重点院校offre难度排序—叶老师推荐!B:D,3,0)</f>
        <v>27</v>
      </c>
      <c r="J30" s="46">
        <f t="shared" si="0"/>
        <v>-6</v>
      </c>
      <c r="O30" s="105">
        <v>863</v>
      </c>
      <c r="P30" s="103">
        <f>-(($U$2^2-O30^2)^(1/2))+$U$2</f>
        <v>678.775240470923</v>
      </c>
      <c r="Q30" s="109"/>
    </row>
    <row r="31" ht="16.5" spans="2:17">
      <c r="B31" s="24">
        <v>20</v>
      </c>
      <c r="C31" s="118" t="s">
        <v>170</v>
      </c>
      <c r="D31" s="81" t="s">
        <v>980</v>
      </c>
      <c r="E31" s="69">
        <v>9078</v>
      </c>
      <c r="F31" s="70">
        <v>862</v>
      </c>
      <c r="G31" s="71">
        <f t="shared" si="6"/>
        <v>4198.05612561763</v>
      </c>
      <c r="H31" s="72">
        <f>P31*($Q$4-$Q$60)/($P$4-$P$60)+$Q$60-$P$60*($Q$4-$Q$60)/($P$4-$P$60)</f>
        <v>4198.05612561763</v>
      </c>
      <c r="I31" s="41">
        <f>VLOOKUP(D:D,重点院校offre难度排序—叶老师推荐!B:D,3,0)</f>
        <v>28</v>
      </c>
      <c r="J31" s="46">
        <f t="shared" si="0"/>
        <v>-8</v>
      </c>
      <c r="O31" s="105">
        <v>862</v>
      </c>
      <c r="P31" s="103">
        <f>-(($U$2^2-O31^2)^(1/2))+$U$2</f>
        <v>674.692709922985</v>
      </c>
      <c r="Q31" s="109"/>
    </row>
    <row r="32" ht="16.5" spans="2:17">
      <c r="B32" s="24">
        <v>22</v>
      </c>
      <c r="C32" s="118" t="s">
        <v>164</v>
      </c>
      <c r="D32" s="81" t="s">
        <v>982</v>
      </c>
      <c r="E32" s="69">
        <v>9075</v>
      </c>
      <c r="F32" s="70">
        <v>861</v>
      </c>
      <c r="G32" s="71">
        <f t="shared" si="6"/>
        <v>4062.43586753824</v>
      </c>
      <c r="H32" s="72">
        <f>P32*($Q$4-$Q$60)/($P$4-$P$60)+$Q$60-$P$60*($Q$4-$Q$60)/($P$4-$P$60)</f>
        <v>4062.43586753824</v>
      </c>
      <c r="I32" s="41">
        <f>VLOOKUP(D:D,重点院校offre难度排序—叶老师推荐!B:D,3,0)</f>
        <v>29</v>
      </c>
      <c r="J32" s="46">
        <f t="shared" si="0"/>
        <v>-7</v>
      </c>
      <c r="O32" s="105">
        <v>861</v>
      </c>
      <c r="P32" s="103">
        <f>-(($U$2^2-O32^2)^(1/2))+$U$2</f>
        <v>670.691463582307</v>
      </c>
      <c r="Q32" s="109"/>
    </row>
    <row r="33" ht="16.5" spans="2:17">
      <c r="B33" s="24">
        <v>23</v>
      </c>
      <c r="C33" s="118" t="s">
        <v>62</v>
      </c>
      <c r="D33" s="81" t="s">
        <v>984</v>
      </c>
      <c r="E33" s="69">
        <v>9075</v>
      </c>
      <c r="F33" s="70">
        <v>860</v>
      </c>
      <c r="G33" s="71">
        <f t="shared" si="6"/>
        <v>3929.42120921528</v>
      </c>
      <c r="H33" s="72">
        <f>P33*($Q$4-$Q$60)/($P$4-$P$60)+$Q$60-$P$60*($Q$4-$Q$60)/($P$4-$P$60)</f>
        <v>3929.42120921528</v>
      </c>
      <c r="I33" s="41">
        <f>VLOOKUP(D:D,重点院校offre难度排序—叶老师推荐!B:D,3,0)</f>
        <v>30</v>
      </c>
      <c r="J33" s="46">
        <f t="shared" si="0"/>
        <v>-7</v>
      </c>
      <c r="O33" s="105">
        <v>860</v>
      </c>
      <c r="P33" s="103">
        <f>-(($U$2^2-O33^2)^(1/2))+$U$2</f>
        <v>666.767091055603</v>
      </c>
      <c r="Q33" s="109"/>
    </row>
    <row r="34" ht="16.5" spans="2:17">
      <c r="B34" s="24">
        <v>197</v>
      </c>
      <c r="C34" s="118" t="s">
        <v>63</v>
      </c>
      <c r="D34" s="81" t="s">
        <v>986</v>
      </c>
      <c r="E34" s="69">
        <v>110</v>
      </c>
      <c r="F34" s="70">
        <v>859</v>
      </c>
      <c r="G34" s="71">
        <f t="shared" si="6"/>
        <v>3798.87586265011</v>
      </c>
      <c r="H34" s="72">
        <f>P34*($Q$4-$Q$60)/($P$4-$P$60)+$Q$60-$P$60*($Q$4-$Q$60)/($P$4-$P$60)</f>
        <v>3798.87586265011</v>
      </c>
      <c r="I34" s="41">
        <f>VLOOKUP(D:D,重点院校offre难度排序—叶老师推荐!B:D,3,0)</f>
        <v>31</v>
      </c>
      <c r="J34" s="46">
        <f t="shared" si="0"/>
        <v>166</v>
      </c>
      <c r="O34" s="105">
        <v>859</v>
      </c>
      <c r="P34" s="103">
        <f>-(($U$2^2-O34^2)^(1/2))+$U$2</f>
        <v>662.915571395976</v>
      </c>
      <c r="Q34" s="109"/>
    </row>
    <row r="35" ht="16.5" spans="2:17">
      <c r="B35" s="24">
        <v>870</v>
      </c>
      <c r="C35" s="118" t="s">
        <v>53</v>
      </c>
      <c r="D35" s="81" t="s">
        <v>987</v>
      </c>
      <c r="E35" s="69">
        <v>10</v>
      </c>
      <c r="F35" s="70">
        <v>858</v>
      </c>
      <c r="G35" s="71">
        <f t="shared" si="6"/>
        <v>3670.67516126411</v>
      </c>
      <c r="H35" s="72">
        <f>P35*($Q$4-$Q$60)/($P$4-$P$60)+$Q$60-$P$60*($Q$4-$Q$60)/($P$4-$P$60)</f>
        <v>3670.67516126411</v>
      </c>
      <c r="I35" s="41">
        <f>VLOOKUP(D:D,重点院校offre难度排序—叶老师推荐!B:D,3,0)</f>
        <v>32</v>
      </c>
      <c r="J35" s="46">
        <f t="shared" si="0"/>
        <v>838</v>
      </c>
      <c r="O35" s="105">
        <v>858</v>
      </c>
      <c r="P35" s="103">
        <f>-(($U$2^2-O35^2)^(1/2))+$U$2</f>
        <v>659.133226526872</v>
      </c>
      <c r="Q35" s="109"/>
    </row>
    <row r="36" ht="16.5" spans="2:17">
      <c r="B36" s="24">
        <v>19</v>
      </c>
      <c r="C36" s="118" t="s">
        <v>136</v>
      </c>
      <c r="D36" s="81" t="s">
        <v>988</v>
      </c>
      <c r="E36" s="69">
        <v>9078</v>
      </c>
      <c r="F36" s="70">
        <v>857</v>
      </c>
      <c r="G36" s="71">
        <f t="shared" si="6"/>
        <v>3544.7047161011</v>
      </c>
      <c r="H36" s="72">
        <f>P36*($Q$4-$Q$60)/($P$4-$P$60)+$Q$60-$P$60*($Q$4-$Q$60)/($P$4-$P$60)</f>
        <v>3544.7047161011</v>
      </c>
      <c r="I36" s="41">
        <f>VLOOKUP(D:D,重点院校offre难度排序—叶老师推荐!B:D,3,0)</f>
        <v>33</v>
      </c>
      <c r="J36" s="46">
        <f t="shared" si="0"/>
        <v>-14</v>
      </c>
      <c r="O36" s="105">
        <v>857</v>
      </c>
      <c r="P36" s="103">
        <f>-(($U$2^2-O36^2)^(1/2))+$U$2</f>
        <v>655.416681595605</v>
      </c>
      <c r="Q36" s="109"/>
    </row>
    <row r="37" ht="16.5" spans="2:17">
      <c r="B37" s="24">
        <v>867</v>
      </c>
      <c r="C37" s="118" t="s">
        <v>68</v>
      </c>
      <c r="D37" s="81" t="s">
        <v>990</v>
      </c>
      <c r="E37" s="69">
        <v>10</v>
      </c>
      <c r="F37" s="70">
        <v>856</v>
      </c>
      <c r="G37" s="71">
        <f t="shared" si="6"/>
        <v>3420.85926554651</v>
      </c>
      <c r="H37" s="72">
        <f>P37*($Q$4-$Q$60)/($P$4-$P$60)+$Q$60-$P$60*($Q$4-$Q$60)/($P$4-$P$60)</f>
        <v>3420.85926554651</v>
      </c>
      <c r="I37" s="41">
        <f>VLOOKUP(D:D,重点院校offre难度排序—叶老师推荐!B:D,3,0)</f>
        <v>34</v>
      </c>
      <c r="J37" s="46">
        <f t="shared" si="0"/>
        <v>833</v>
      </c>
      <c r="O37" s="105">
        <v>856</v>
      </c>
      <c r="P37" s="103">
        <f>-(($U$2^2-O37^2)^(1/2))+$U$2</f>
        <v>651.762831036266</v>
      </c>
      <c r="Q37" s="109"/>
    </row>
    <row r="38" ht="16.5" spans="2:17">
      <c r="B38" s="24">
        <v>198</v>
      </c>
      <c r="C38" s="118" t="s">
        <v>66</v>
      </c>
      <c r="D38" s="81" t="s">
        <v>991</v>
      </c>
      <c r="E38" s="69">
        <v>100</v>
      </c>
      <c r="F38" s="70">
        <v>855</v>
      </c>
      <c r="G38" s="71">
        <f t="shared" si="6"/>
        <v>3299.0416855469</v>
      </c>
      <c r="H38" s="72">
        <f>P38*($Q$4-$Q$60)/($P$4-$P$60)+$Q$60-$P$60*($Q$4-$Q$60)/($P$4-$P$60)</f>
        <v>3299.0416855469</v>
      </c>
      <c r="I38" s="41">
        <f>VLOOKUP(D:D,重点院校offre难度排序—叶老师推荐!B:D,3,0)</f>
        <v>35</v>
      </c>
      <c r="J38" s="46">
        <f t="shared" si="0"/>
        <v>163</v>
      </c>
      <c r="O38" s="105">
        <v>855</v>
      </c>
      <c r="P38" s="103">
        <f>-(($U$2^2-O38^2)^(1/2))+$U$2</f>
        <v>648.168809367922</v>
      </c>
      <c r="Q38" s="109"/>
    </row>
    <row r="39" ht="16.5" spans="2:17">
      <c r="B39" s="24">
        <v>872</v>
      </c>
      <c r="C39" s="118" t="s">
        <v>67</v>
      </c>
      <c r="D39" s="81" t="s">
        <v>992</v>
      </c>
      <c r="E39" s="69">
        <v>10</v>
      </c>
      <c r="F39" s="70">
        <v>854</v>
      </c>
      <c r="G39" s="71">
        <f t="shared" si="6"/>
        <v>3179.16213377235</v>
      </c>
      <c r="H39" s="72">
        <f>P39*($Q$4-$Q$60)/($P$4-$P$60)+$Q$60-$P$60*($Q$4-$Q$60)/($P$4-$P$60)</f>
        <v>3179.16213377235</v>
      </c>
      <c r="I39" s="41">
        <f>VLOOKUP(D:D,重点院校offre难度排序—叶老师推荐!B:D,3,0)</f>
        <v>36</v>
      </c>
      <c r="J39" s="46">
        <f t="shared" si="0"/>
        <v>836</v>
      </c>
      <c r="O39" s="105">
        <v>854</v>
      </c>
      <c r="P39" s="103">
        <f>-(($U$2^2-O39^2)^(1/2))+$U$2</f>
        <v>644.63196594458</v>
      </c>
      <c r="Q39" s="109"/>
    </row>
    <row r="40" ht="16.5" spans="2:17">
      <c r="B40" s="24">
        <v>24</v>
      </c>
      <c r="C40" s="165" t="s">
        <v>64</v>
      </c>
      <c r="D40" s="81" t="s">
        <v>993</v>
      </c>
      <c r="E40" s="69">
        <v>9075</v>
      </c>
      <c r="F40" s="70">
        <v>853</v>
      </c>
      <c r="G40" s="71">
        <f t="shared" si="6"/>
        <v>3061.13730620647</v>
      </c>
      <c r="H40" s="72">
        <f>P40*($Q$4-$Q$60)/($P$4-$P$60)+$Q$60-$P$60*($Q$4-$Q$60)/($P$4-$P$60)</f>
        <v>3061.13730620647</v>
      </c>
      <c r="I40" s="41">
        <f>VLOOKUP(D:D,重点院校offre难度排序—叶老师推荐!B:D,3,0)</f>
        <v>37</v>
      </c>
      <c r="J40" s="46">
        <f t="shared" si="0"/>
        <v>-13</v>
      </c>
      <c r="O40" s="105">
        <v>853</v>
      </c>
      <c r="P40" s="103">
        <f>-(($U$2^2-O40^2)^(1/2))+$U$2</f>
        <v>641.149843022128</v>
      </c>
      <c r="Q40" s="109"/>
    </row>
    <row r="41" ht="16.5" spans="2:17">
      <c r="B41" s="24">
        <v>25</v>
      </c>
      <c r="C41" s="118" t="s">
        <v>69</v>
      </c>
      <c r="D41" s="81" t="s">
        <v>994</v>
      </c>
      <c r="E41" s="69">
        <v>9075</v>
      </c>
      <c r="F41" s="70">
        <v>852</v>
      </c>
      <c r="G41" s="71">
        <f t="shared" si="6"/>
        <v>2944.88978861891</v>
      </c>
      <c r="H41" s="72">
        <f>P41*($Q$4-$Q$60)/($P$4-$P$60)+$Q$60-$P$60*($Q$4-$Q$60)/($P$4-$P$60)</f>
        <v>2944.88978861891</v>
      </c>
      <c r="I41" s="41">
        <f>VLOOKUP(D:D,重点院校offre难度排序—叶老师推荐!B:D,3,0)</f>
        <v>38</v>
      </c>
      <c r="J41" s="46">
        <f t="shared" si="0"/>
        <v>-13</v>
      </c>
      <c r="O41" s="105">
        <v>852</v>
      </c>
      <c r="P41" s="103">
        <f>-(($U$2^2-O41^2)^(1/2))+$U$2</f>
        <v>637.720156624629</v>
      </c>
      <c r="Q41" s="109"/>
    </row>
    <row r="42" ht="16.5" spans="2:17">
      <c r="B42" s="24">
        <v>28</v>
      </c>
      <c r="C42" s="118" t="s">
        <v>70</v>
      </c>
      <c r="D42" s="81" t="s">
        <v>995</v>
      </c>
      <c r="E42" s="69">
        <v>9071</v>
      </c>
      <c r="F42" s="70">
        <v>851</v>
      </c>
      <c r="G42" s="71">
        <f t="shared" si="6"/>
        <v>2830.34748852186</v>
      </c>
      <c r="H42" s="72">
        <f>P42*($Q$4-$Q$60)/($P$4-$P$60)+$Q$60-$P$60*($Q$4-$Q$60)/($P$4-$P$60)</f>
        <v>2830.34748852186</v>
      </c>
      <c r="I42" s="41">
        <f>VLOOKUP(D:D,重点院校offre难度排序—叶老师推荐!B:D,3,0)</f>
        <v>39</v>
      </c>
      <c r="J42" s="46">
        <f t="shared" si="0"/>
        <v>-11</v>
      </c>
      <c r="O42" s="105">
        <v>851</v>
      </c>
      <c r="P42" s="103">
        <f>-(($U$2^2-O42^2)^(1/2))+$U$2</f>
        <v>634.340779785161</v>
      </c>
      <c r="Q42" s="109"/>
    </row>
    <row r="43" ht="16.5" spans="2:17">
      <c r="B43" s="24">
        <v>114</v>
      </c>
      <c r="C43" s="118" t="s">
        <v>71</v>
      </c>
      <c r="D43" s="81" t="s">
        <v>996</v>
      </c>
      <c r="E43" s="69">
        <v>1600</v>
      </c>
      <c r="F43" s="70">
        <v>850</v>
      </c>
      <c r="G43" s="71">
        <f t="shared" si="6"/>
        <v>2717.44313572609</v>
      </c>
      <c r="H43" s="72">
        <f>P43*($Q$4-$Q$60)/($P$4-$P$60)+$Q$60-$P$60*($Q$4-$Q$60)/($P$4-$P$60)</f>
        <v>2717.44313572609</v>
      </c>
      <c r="I43" s="41">
        <f>VLOOKUP(D:D,重点院校offre难度排序—叶老师推荐!B:D,3,0)</f>
        <v>40</v>
      </c>
      <c r="J43" s="46">
        <f t="shared" si="0"/>
        <v>74</v>
      </c>
      <c r="O43" s="105">
        <v>850</v>
      </c>
      <c r="P43" s="103">
        <f>-(($U$2^2-O43^2)^(1/2))+$U$2</f>
        <v>631.009727810565</v>
      </c>
      <c r="Q43" s="109"/>
    </row>
    <row r="44" ht="16.5" spans="2:17">
      <c r="B44" s="24">
        <v>27</v>
      </c>
      <c r="C44" s="118" t="s">
        <v>76</v>
      </c>
      <c r="D44" s="81" t="s">
        <v>997</v>
      </c>
      <c r="E44" s="69">
        <v>9071</v>
      </c>
      <c r="F44" s="70">
        <v>849</v>
      </c>
      <c r="G44" s="71">
        <f t="shared" si="6"/>
        <v>2606.11384163205</v>
      </c>
      <c r="H44" s="72">
        <f>P44*($Q$4-$Q$60)/($P$4-$P$60)+$Q$60-$P$60*($Q$4-$Q$60)/($P$4-$P$60)</f>
        <v>2606.11384163205</v>
      </c>
      <c r="I44" s="41">
        <f>VLOOKUP(D:D,重点院校offre难度排序—叶老师推荐!B:D,3,0)</f>
        <v>41</v>
      </c>
      <c r="J44" s="46">
        <f t="shared" si="0"/>
        <v>-14</v>
      </c>
      <c r="O44" s="105">
        <v>849</v>
      </c>
      <c r="P44" s="103">
        <f>-(($U$2^2-O44^2)^(1/2))+$U$2</f>
        <v>627.725145279072</v>
      </c>
      <c r="Q44" s="109"/>
    </row>
    <row r="45" ht="16.5" spans="2:17">
      <c r="B45" s="24">
        <v>26</v>
      </c>
      <c r="C45" s="118" t="s">
        <v>56</v>
      </c>
      <c r="D45" s="81" t="s">
        <v>989</v>
      </c>
      <c r="E45" s="69">
        <v>9075</v>
      </c>
      <c r="F45" s="70">
        <v>848</v>
      </c>
      <c r="G45" s="71">
        <f t="shared" si="6"/>
        <v>2496.30070902547</v>
      </c>
      <c r="H45" s="72">
        <f>P45*($Q$4-$Q$60)/($P$4-$P$60)+$Q$60-$P$60*($Q$4-$Q$60)/($P$4-$P$60)</f>
        <v>2496.30070902547</v>
      </c>
      <c r="I45" s="41">
        <v>42</v>
      </c>
      <c r="J45" s="46">
        <f t="shared" si="0"/>
        <v>-16</v>
      </c>
      <c r="O45" s="105">
        <v>848</v>
      </c>
      <c r="P45" s="103">
        <f>-(($U$2^2-O45^2)^(1/2))+$U$2</f>
        <v>624.48529452799</v>
      </c>
      <c r="Q45" s="109"/>
    </row>
    <row r="46" ht="16.5" spans="2:17">
      <c r="B46" s="24">
        <v>33</v>
      </c>
      <c r="C46" s="118" t="s">
        <v>72</v>
      </c>
      <c r="D46" s="81" t="s">
        <v>1568</v>
      </c>
      <c r="E46" s="69">
        <v>6100</v>
      </c>
      <c r="F46" s="70">
        <v>847</v>
      </c>
      <c r="G46" s="71">
        <f t="shared" si="6"/>
        <v>2387.94848547688</v>
      </c>
      <c r="H46" s="72">
        <f>P46*($Q$4-$Q$60)/($P$4-$P$60)+$Q$60-$P$60*($Q$4-$Q$60)/($P$4-$P$60)</f>
        <v>2387.94848547688</v>
      </c>
      <c r="I46" s="41">
        <v>43</v>
      </c>
      <c r="J46" s="46">
        <f t="shared" si="0"/>
        <v>-10</v>
      </c>
      <c r="O46" s="105">
        <v>847</v>
      </c>
      <c r="P46" s="103">
        <f>-(($U$2^2-O46^2)^(1/2))+$U$2</f>
        <v>621.288545427835</v>
      </c>
      <c r="Q46" s="109"/>
    </row>
    <row r="47" ht="16.5" spans="2:17">
      <c r="B47" s="24">
        <v>34</v>
      </c>
      <c r="C47" s="118" t="s">
        <v>75</v>
      </c>
      <c r="D47" s="81" t="s">
        <v>998</v>
      </c>
      <c r="E47" s="69">
        <v>6060</v>
      </c>
      <c r="F47" s="70">
        <v>846</v>
      </c>
      <c r="G47" s="71">
        <f t="shared" si="6"/>
        <v>2281.00525453141</v>
      </c>
      <c r="H47" s="72">
        <f>P47*($Q$4-$Q$60)/($P$4-$P$60)+$Q$60-$P$60*($Q$4-$Q$60)/($P$4-$P$60)</f>
        <v>2281.00525453141</v>
      </c>
      <c r="I47" s="41">
        <v>44</v>
      </c>
      <c r="J47" s="46">
        <f t="shared" si="0"/>
        <v>-10</v>
      </c>
      <c r="O47" s="105">
        <v>846</v>
      </c>
      <c r="P47" s="103">
        <f>-(($U$2^2-O47^2)^(1/2))+$U$2</f>
        <v>618.133366271412</v>
      </c>
      <c r="Q47" s="109"/>
    </row>
    <row r="48" ht="16.5" spans="2:17">
      <c r="B48" s="24">
        <v>35</v>
      </c>
      <c r="C48" s="118" t="s">
        <v>80</v>
      </c>
      <c r="D48" s="81" t="s">
        <v>999</v>
      </c>
      <c r="E48" s="69">
        <v>6045</v>
      </c>
      <c r="F48" s="70">
        <v>845</v>
      </c>
      <c r="G48" s="71">
        <f t="shared" si="6"/>
        <v>2175.42215977028</v>
      </c>
      <c r="H48" s="72">
        <f>P48*($Q$4-$Q$60)/($P$4-$P$60)+$Q$60-$P$60*($Q$4-$Q$60)/($P$4-$P$60)</f>
        <v>2175.42215977028</v>
      </c>
      <c r="I48" s="41">
        <v>45</v>
      </c>
      <c r="J48" s="46">
        <f t="shared" si="0"/>
        <v>-10</v>
      </c>
      <c r="O48" s="105">
        <v>845</v>
      </c>
      <c r="P48" s="103">
        <f>-(($U$2^2-O48^2)^(1/2))+$U$2</f>
        <v>615.018315632715</v>
      </c>
      <c r="Q48" s="109"/>
    </row>
    <row r="49" ht="16.5" spans="2:17">
      <c r="B49" s="24">
        <v>36</v>
      </c>
      <c r="C49" s="118" t="s">
        <v>94</v>
      </c>
      <c r="D49" s="81" t="s">
        <v>1569</v>
      </c>
      <c r="E49" s="69">
        <v>6045</v>
      </c>
      <c r="F49" s="70">
        <v>844</v>
      </c>
      <c r="G49" s="71">
        <f t="shared" si="6"/>
        <v>2071.15315756441</v>
      </c>
      <c r="H49" s="72">
        <f>P49*($Q$4-$Q$60)/($P$4-$P$60)+$Q$60-$P$60*($Q$4-$Q$60)/($P$4-$P$60)</f>
        <v>2071.15315756441</v>
      </c>
      <c r="I49" s="41">
        <v>46</v>
      </c>
      <c r="J49" s="46">
        <f t="shared" si="0"/>
        <v>-10</v>
      </c>
      <c r="O49" s="105">
        <v>844</v>
      </c>
      <c r="P49" s="103">
        <f>-(($U$2^2-O49^2)^(1/2))+$U$2</f>
        <v>611.942035072342</v>
      </c>
      <c r="Q49" s="109"/>
    </row>
    <row r="50" ht="16.5" spans="2:17">
      <c r="B50" s="24">
        <v>37</v>
      </c>
      <c r="C50" s="165" t="s">
        <v>65</v>
      </c>
      <c r="D50" s="81" t="s">
        <v>1570</v>
      </c>
      <c r="E50" s="69">
        <v>6045</v>
      </c>
      <c r="F50" s="70">
        <v>843</v>
      </c>
      <c r="G50" s="71">
        <f t="shared" si="6"/>
        <v>1968.15479495464</v>
      </c>
      <c r="H50" s="72">
        <f>P50*($Q$4-$Q$60)/($P$4-$P$60)+$Q$60-$P$60*($Q$4-$Q$60)/($P$4-$P$60)</f>
        <v>1968.15479495464</v>
      </c>
      <c r="I50" s="41">
        <v>47</v>
      </c>
      <c r="J50" s="46">
        <f t="shared" si="0"/>
        <v>-10</v>
      </c>
      <c r="O50" s="105">
        <v>843</v>
      </c>
      <c r="P50" s="103">
        <f>-(($U$2^2-O50^2)^(1/2))+$U$2</f>
        <v>608.903242584225</v>
      </c>
      <c r="Q50" s="109"/>
    </row>
    <row r="51" ht="16.5" spans="2:17">
      <c r="B51" s="24">
        <v>38</v>
      </c>
      <c r="C51" s="165" t="s">
        <v>74</v>
      </c>
      <c r="D51" s="81" t="s">
        <v>1571</v>
      </c>
      <c r="E51" s="69">
        <v>6045</v>
      </c>
      <c r="F51" s="70">
        <v>842</v>
      </c>
      <c r="G51" s="71">
        <f t="shared" si="6"/>
        <v>1866.38600960531</v>
      </c>
      <c r="H51" s="72">
        <f>P51*($Q$4-$Q$60)/($P$4-$P$60)+$Q$60-$P$60*($Q$4-$Q$60)/($P$4-$P$60)</f>
        <v>1866.38600960531</v>
      </c>
      <c r="I51" s="41">
        <v>48</v>
      </c>
      <c r="J51" s="46">
        <f t="shared" si="0"/>
        <v>-10</v>
      </c>
      <c r="O51" s="105">
        <v>842</v>
      </c>
      <c r="P51" s="103">
        <f>-(($U$2^2-O51^2)^(1/2))+$U$2</f>
        <v>605.900726693598</v>
      </c>
      <c r="Q51" s="109">
        <v>500</v>
      </c>
    </row>
    <row r="52" ht="16.5" spans="2:17">
      <c r="B52" s="24">
        <v>40</v>
      </c>
      <c r="C52" s="118" t="s">
        <v>79</v>
      </c>
      <c r="D52" s="81" t="s">
        <v>1572</v>
      </c>
      <c r="E52" s="69">
        <v>6030</v>
      </c>
      <c r="F52" s="70">
        <v>841</v>
      </c>
      <c r="G52" s="71">
        <f t="shared" si="6"/>
        <v>1765.8079492069</v>
      </c>
      <c r="H52" s="72">
        <f>P52*($Q$4-$Q$60)/($P$4-$P$60)+$Q$60-$P$60*($Q$4-$Q$60)/($P$4-$P$60)</f>
        <v>1765.8079492069</v>
      </c>
      <c r="I52" s="41">
        <v>49</v>
      </c>
      <c r="J52" s="46">
        <f t="shared" si="0"/>
        <v>-9</v>
      </c>
      <c r="O52" s="105">
        <v>841</v>
      </c>
      <c r="P52" s="103">
        <f>-(($U$2^2-O52^2)^(1/2))+$U$2</f>
        <v>602.933341128781</v>
      </c>
      <c r="Q52" s="109">
        <v>490</v>
      </c>
    </row>
    <row r="53" ht="16.5" spans="2:17">
      <c r="B53" s="24">
        <v>41</v>
      </c>
      <c r="C53" s="118" t="s">
        <v>86</v>
      </c>
      <c r="D53" s="81" t="s">
        <v>1573</v>
      </c>
      <c r="E53" s="69">
        <v>6000</v>
      </c>
      <c r="F53" s="70">
        <v>840</v>
      </c>
      <c r="G53" s="71">
        <f t="shared" si="6"/>
        <v>1666.38380806474</v>
      </c>
      <c r="H53" s="72">
        <f>P53*($Q$4-$Q$60)/($P$4-$P$60)+$Q$60-$P$60*($Q$4-$Q$60)/($P$4-$P$60)</f>
        <v>1666.38380806474</v>
      </c>
      <c r="I53" s="41">
        <v>50</v>
      </c>
      <c r="J53" s="46">
        <f t="shared" si="0"/>
        <v>-9</v>
      </c>
      <c r="O53" s="105">
        <v>840</v>
      </c>
      <c r="P53" s="103">
        <f>-(($U$2^2-O53^2)^(1/2))+$U$2</f>
        <v>600</v>
      </c>
      <c r="Q53" s="109"/>
    </row>
    <row r="54" ht="16.5" spans="2:17">
      <c r="B54" s="24">
        <v>42</v>
      </c>
      <c r="C54" s="118" t="s">
        <v>81</v>
      </c>
      <c r="D54" s="81" t="s">
        <v>1004</v>
      </c>
      <c r="E54" s="69">
        <v>5068</v>
      </c>
      <c r="F54" s="70">
        <v>839</v>
      </c>
      <c r="G54" s="71">
        <f t="shared" si="6"/>
        <v>1568.07867891507</v>
      </c>
      <c r="H54" s="72">
        <f>P54*($Q$4-$Q$60)/($P$4-$P$60)+$Q$60-$P$60*($Q$4-$Q$60)/($P$4-$P$60)</f>
        <v>1568.07867891507</v>
      </c>
      <c r="I54" s="41">
        <v>51</v>
      </c>
      <c r="J54" s="46">
        <f t="shared" si="0"/>
        <v>-9</v>
      </c>
      <c r="O54" s="105">
        <v>839</v>
      </c>
      <c r="P54" s="103">
        <f>-(($U$2^2-O54^2)^(1/2))+$U$2</f>
        <v>597.099673427478</v>
      </c>
      <c r="Q54" s="109"/>
    </row>
    <row r="55" ht="16.5" spans="2:17">
      <c r="B55" s="24">
        <v>43</v>
      </c>
      <c r="C55" s="118" t="s">
        <v>82</v>
      </c>
      <c r="D55" s="81" t="s">
        <v>1005</v>
      </c>
      <c r="E55" s="69">
        <v>5068</v>
      </c>
      <c r="F55" s="70">
        <v>838</v>
      </c>
      <c r="G55" s="71">
        <f t="shared" si="6"/>
        <v>1470.8594182691</v>
      </c>
      <c r="H55" s="72">
        <f>P55*($Q$4-$Q$60)/($P$4-$P$60)+$Q$60-$P$60*($Q$4-$Q$60)/($P$4-$P$60)</f>
        <v>1470.8594182691</v>
      </c>
      <c r="I55" s="41">
        <v>52</v>
      </c>
      <c r="J55" s="46">
        <f t="shared" si="0"/>
        <v>-9</v>
      </c>
      <c r="O55" s="105">
        <v>838</v>
      </c>
      <c r="P55" s="103">
        <f>-(($U$2^2-O55^2)^(1/2))+$U$2</f>
        <v>594.231383568632</v>
      </c>
      <c r="Q55" s="109"/>
    </row>
    <row r="56" ht="16.5" spans="2:17">
      <c r="B56" s="24">
        <v>44</v>
      </c>
      <c r="C56" s="118" t="s">
        <v>78</v>
      </c>
      <c r="D56" s="81" t="s">
        <v>1006</v>
      </c>
      <c r="E56" s="69">
        <v>5066</v>
      </c>
      <c r="F56" s="70">
        <v>837</v>
      </c>
      <c r="G56" s="71">
        <f t="shared" si="6"/>
        <v>1374.69452380446</v>
      </c>
      <c r="H56" s="72">
        <f>P56*($Q$4-$Q$60)/($P$4-$P$60)+$Q$60-$P$60*($Q$4-$Q$60)/($P$4-$P$60)</f>
        <v>1374.69452380446</v>
      </c>
      <c r="I56" s="41">
        <v>53</v>
      </c>
      <c r="J56" s="46">
        <f t="shared" si="0"/>
        <v>-9</v>
      </c>
      <c r="O56" s="105">
        <v>837</v>
      </c>
      <c r="P56" s="103">
        <f>-(($U$2^2-O56^2)^(1/2))+$U$2</f>
        <v>591.394201000722</v>
      </c>
      <c r="Q56" s="109"/>
    </row>
    <row r="57" ht="16.5" spans="2:18">
      <c r="B57" s="24">
        <v>45</v>
      </c>
      <c r="C57" s="118" t="s">
        <v>83</v>
      </c>
      <c r="D57" s="81" t="s">
        <v>1007</v>
      </c>
      <c r="E57" s="69">
        <v>5066</v>
      </c>
      <c r="F57" s="70">
        <v>836</v>
      </c>
      <c r="G57" s="71">
        <f t="shared" si="6"/>
        <v>1279.55402251217</v>
      </c>
      <c r="H57" s="72">
        <f>P57*($Q$4-$Q$60)/($P$4-$P$60)+$Q$60-$P$60*($Q$4-$Q$60)/($P$4-$P$60)</f>
        <v>1279.55402251217</v>
      </c>
      <c r="I57" s="41">
        <v>54</v>
      </c>
      <c r="J57" s="46">
        <f t="shared" si="0"/>
        <v>-9</v>
      </c>
      <c r="O57" s="105">
        <v>836</v>
      </c>
      <c r="P57" s="103">
        <f>-(($U$2^2-O57^2)^(1/2))+$U$2</f>
        <v>588.587241420811</v>
      </c>
      <c r="Q57" s="109"/>
      <c r="R57" s="46">
        <v>1000</v>
      </c>
    </row>
    <row r="58" ht="16.5" spans="2:18">
      <c r="B58" s="24">
        <v>46</v>
      </c>
      <c r="C58" s="118" t="s">
        <v>77</v>
      </c>
      <c r="D58" s="81" t="s">
        <v>1008</v>
      </c>
      <c r="E58" s="69">
        <v>5064</v>
      </c>
      <c r="F58" s="70">
        <v>835</v>
      </c>
      <c r="G58" s="71">
        <f t="shared" si="6"/>
        <v>1185.40936846723</v>
      </c>
      <c r="H58" s="72">
        <f>P58*($Q$4-$Q$60)/($P$4-$P$60)+$Q$60-$P$60*($Q$4-$Q$60)/($P$4-$P$60)</f>
        <v>1185.40936846723</v>
      </c>
      <c r="I58" s="41">
        <v>55</v>
      </c>
      <c r="J58" s="46">
        <f t="shared" si="0"/>
        <v>-9</v>
      </c>
      <c r="O58" s="105">
        <v>835</v>
      </c>
      <c r="P58" s="103">
        <f>-(($U$2^2-O58^2)^(1/2))+$U$2</f>
        <v>585.80966262966</v>
      </c>
      <c r="Q58" s="109"/>
      <c r="R58" s="46">
        <v>800</v>
      </c>
    </row>
    <row r="59" ht="16.5" spans="2:17">
      <c r="B59" s="24">
        <v>47</v>
      </c>
      <c r="C59" s="118" t="s">
        <v>73</v>
      </c>
      <c r="D59" s="81" t="s">
        <v>1009</v>
      </c>
      <c r="E59" s="69">
        <v>5064</v>
      </c>
      <c r="F59" s="70">
        <v>834</v>
      </c>
      <c r="G59" s="71">
        <f t="shared" si="6"/>
        <v>1092.23334922945</v>
      </c>
      <c r="H59" s="72">
        <f>P59*($Q$4-$Q$60)/($P$4-$P$60)+$Q$60-$P$60*($Q$4-$Q$60)/($P$4-$P$60)</f>
        <v>1092.23334922945</v>
      </c>
      <c r="I59" s="41">
        <v>56</v>
      </c>
      <c r="J59" s="46">
        <f t="shared" si="0"/>
        <v>-9</v>
      </c>
      <c r="O59" s="105">
        <v>834</v>
      </c>
      <c r="P59" s="103">
        <f>-(($U$2^2-O59^2)^(1/2))+$U$2</f>
        <v>583.060661770246</v>
      </c>
      <c r="Q59" s="109"/>
    </row>
    <row r="60" ht="16.5" spans="2:17">
      <c r="B60" s="24">
        <v>48</v>
      </c>
      <c r="C60" s="118" t="s">
        <v>98</v>
      </c>
      <c r="D60" s="97" t="s">
        <v>1010</v>
      </c>
      <c r="E60" s="69">
        <v>5062</v>
      </c>
      <c r="F60" s="70">
        <v>833</v>
      </c>
      <c r="G60" s="71">
        <f t="shared" si="6"/>
        <v>1000</v>
      </c>
      <c r="H60" s="72">
        <f>P60*($Q$4-$Q$60)/($P$4-$P$60)+$Q$60-$P$60*($Q$4-$Q$60)/($P$4-$P$60)</f>
        <v>1000</v>
      </c>
      <c r="I60" s="41">
        <v>57</v>
      </c>
      <c r="J60" s="46">
        <f t="shared" si="0"/>
        <v>-9</v>
      </c>
      <c r="K60" s="106" t="s">
        <v>1574</v>
      </c>
      <c r="O60" s="105">
        <v>833</v>
      </c>
      <c r="P60" s="103">
        <f>-(($U$2^2-O60^2)^(1/2))+$U$2</f>
        <v>580.339472795095</v>
      </c>
      <c r="Q60" s="109">
        <v>1000</v>
      </c>
    </row>
    <row r="61" ht="16.5" spans="2:17">
      <c r="B61" s="24">
        <v>49</v>
      </c>
      <c r="C61" s="165" t="s">
        <v>87</v>
      </c>
      <c r="D61" s="81" t="s">
        <v>1011</v>
      </c>
      <c r="E61" s="69">
        <v>5062</v>
      </c>
      <c r="F61" s="70">
        <v>832</v>
      </c>
      <c r="G61" s="71">
        <f t="shared" si="6"/>
        <v>920</v>
      </c>
      <c r="H61" s="72">
        <f t="shared" ref="H61:H90" si="7">P61*($Q$61-$Q$90)/($P$61-$P$90)+$Q$90-$P$90*($Q$61-$Q$90)/($P$61-$P$90)</f>
        <v>920</v>
      </c>
      <c r="I61" s="41">
        <v>58</v>
      </c>
      <c r="J61" s="46">
        <f t="shared" si="0"/>
        <v>-9</v>
      </c>
      <c r="O61" s="105">
        <v>832</v>
      </c>
      <c r="P61" s="103">
        <f>-(($U$2^2-O61^2)^(1/2))+$U$2</f>
        <v>577.645364139667</v>
      </c>
      <c r="Q61" s="109">
        <v>920</v>
      </c>
    </row>
    <row r="62" ht="16.5" spans="2:17">
      <c r="B62" s="24">
        <v>50</v>
      </c>
      <c r="C62" s="118" t="s">
        <v>95</v>
      </c>
      <c r="D62" s="81" t="s">
        <v>1012</v>
      </c>
      <c r="E62" s="69">
        <v>5062</v>
      </c>
      <c r="F62" s="70">
        <v>831</v>
      </c>
      <c r="G62" s="71">
        <f t="shared" si="6"/>
        <v>903.707196556647</v>
      </c>
      <c r="H62" s="72">
        <f t="shared" si="7"/>
        <v>903.707196556647</v>
      </c>
      <c r="I62" s="41">
        <v>59</v>
      </c>
      <c r="J62" s="46">
        <f t="shared" si="0"/>
        <v>-9</v>
      </c>
      <c r="O62" s="105">
        <v>831</v>
      </c>
      <c r="P62" s="103">
        <f>-(($U$2^2-O62^2)^(1/2))+$U$2</f>
        <v>574.977636581665</v>
      </c>
      <c r="Q62" s="109"/>
    </row>
    <row r="63" ht="16.5" spans="2:17">
      <c r="B63" s="24">
        <v>51</v>
      </c>
      <c r="C63" s="118" t="s">
        <v>93</v>
      </c>
      <c r="D63" s="81" t="s">
        <v>1013</v>
      </c>
      <c r="E63" s="69">
        <v>5059</v>
      </c>
      <c r="F63" s="70">
        <v>830</v>
      </c>
      <c r="G63" s="71">
        <f t="shared" si="6"/>
        <v>887.571427345857</v>
      </c>
      <c r="H63" s="72">
        <f t="shared" si="7"/>
        <v>887.571427345857</v>
      </c>
      <c r="I63" s="41">
        <v>60</v>
      </c>
      <c r="J63" s="46">
        <f t="shared" si="0"/>
        <v>-9</v>
      </c>
      <c r="O63" s="105">
        <v>830</v>
      </c>
      <c r="P63" s="103">
        <f>-(($U$2^2-O63^2)^(1/2))+$U$2</f>
        <v>572.335621268411</v>
      </c>
      <c r="Q63" s="109"/>
    </row>
    <row r="64" ht="16.5" spans="2:17">
      <c r="B64" s="24">
        <v>52</v>
      </c>
      <c r="C64" s="118" t="s">
        <v>96</v>
      </c>
      <c r="D64" s="81" t="s">
        <v>1014</v>
      </c>
      <c r="E64" s="69">
        <v>5059</v>
      </c>
      <c r="F64" s="70">
        <v>829</v>
      </c>
      <c r="G64" s="71">
        <f t="shared" si="6"/>
        <v>871.588781796359</v>
      </c>
      <c r="H64" s="72">
        <f t="shared" si="7"/>
        <v>871.588781796359</v>
      </c>
      <c r="I64" s="41">
        <v>61</v>
      </c>
      <c r="J64" s="46">
        <f t="shared" si="0"/>
        <v>-9</v>
      </c>
      <c r="O64" s="105">
        <v>829</v>
      </c>
      <c r="P64" s="103">
        <f>-(($U$2^2-O64^2)^(1/2))+$U$2</f>
        <v>569.718677896424</v>
      </c>
      <c r="Q64" s="109"/>
    </row>
    <row r="65" ht="16.5" spans="2:17">
      <c r="B65" s="24">
        <v>53</v>
      </c>
      <c r="C65" s="118" t="s">
        <v>97</v>
      </c>
      <c r="D65" s="81" t="s">
        <v>1015</v>
      </c>
      <c r="E65" s="69">
        <v>5059</v>
      </c>
      <c r="F65" s="70">
        <v>828</v>
      </c>
      <c r="G65" s="71">
        <f t="shared" si="6"/>
        <v>855.755513422858</v>
      </c>
      <c r="H65" s="72">
        <f t="shared" si="7"/>
        <v>855.755513422858</v>
      </c>
      <c r="I65" s="41">
        <v>62</v>
      </c>
      <c r="J65" s="46">
        <f t="shared" si="0"/>
        <v>-9</v>
      </c>
      <c r="O65" s="105">
        <v>828</v>
      </c>
      <c r="P65" s="103">
        <f>-(($U$2^2-O65^2)^(1/2))+$U$2</f>
        <v>567.126193029098</v>
      </c>
      <c r="Q65" s="109"/>
    </row>
    <row r="66" ht="16.5" spans="2:17">
      <c r="B66" s="24">
        <v>54</v>
      </c>
      <c r="C66" s="118" t="s">
        <v>99</v>
      </c>
      <c r="D66" s="81" t="s">
        <v>1016</v>
      </c>
      <c r="E66" s="69">
        <v>5056</v>
      </c>
      <c r="F66" s="70">
        <v>827</v>
      </c>
      <c r="G66" s="71">
        <f t="shared" si="6"/>
        <v>840.068030317846</v>
      </c>
      <c r="H66" s="72">
        <f t="shared" si="7"/>
        <v>840.068030317846</v>
      </c>
      <c r="I66" s="41">
        <v>63</v>
      </c>
      <c r="J66" s="46">
        <f t="shared" si="0"/>
        <v>-9</v>
      </c>
      <c r="O66" s="105">
        <v>827</v>
      </c>
      <c r="P66" s="103">
        <f>-(($U$2^2-O66^2)^(1/2))+$U$2</f>
        <v>564.557578539858</v>
      </c>
      <c r="Q66" s="109"/>
    </row>
    <row r="67" ht="16.5" spans="2:17">
      <c r="B67" s="24">
        <v>55</v>
      </c>
      <c r="C67" s="118" t="s">
        <v>101</v>
      </c>
      <c r="D67" s="81" t="s">
        <v>1017</v>
      </c>
      <c r="E67" s="69">
        <v>5056</v>
      </c>
      <c r="F67" s="70">
        <v>826</v>
      </c>
      <c r="G67" s="71">
        <f t="shared" si="6"/>
        <v>824.52288634109</v>
      </c>
      <c r="H67" s="72">
        <f t="shared" si="7"/>
        <v>824.52288634109</v>
      </c>
      <c r="I67" s="41">
        <v>64</v>
      </c>
      <c r="J67" s="46">
        <f t="shared" si="0"/>
        <v>-9</v>
      </c>
      <c r="O67" s="105">
        <v>826</v>
      </c>
      <c r="P67" s="103">
        <f>-(($U$2^2-O67^2)^(1/2))+$U$2</f>
        <v>562.012270169566</v>
      </c>
      <c r="Q67" s="109"/>
    </row>
    <row r="68" ht="16.5" spans="2:17">
      <c r="B68" s="24">
        <v>56</v>
      </c>
      <c r="C68" s="118" t="s">
        <v>102</v>
      </c>
      <c r="D68" s="81" t="s">
        <v>1018</v>
      </c>
      <c r="E68" s="69">
        <v>5056</v>
      </c>
      <c r="F68" s="70">
        <v>825</v>
      </c>
      <c r="G68" s="71">
        <f t="shared" si="6"/>
        <v>809.116772945169</v>
      </c>
      <c r="H68" s="72">
        <f t="shared" si="7"/>
        <v>809.116772945169</v>
      </c>
      <c r="I68" s="41">
        <v>65</v>
      </c>
      <c r="J68" s="46">
        <f t="shared" ref="J68:J131" si="8">B68-I68</f>
        <v>-9</v>
      </c>
      <c r="O68" s="105">
        <v>825</v>
      </c>
      <c r="P68" s="103">
        <f>-(($U$2^2-O68^2)^(1/2))+$U$2</f>
        <v>559.489726188054</v>
      </c>
      <c r="Q68" s="109"/>
    </row>
    <row r="69" ht="16.5" spans="2:17">
      <c r="B69" s="24">
        <v>57</v>
      </c>
      <c r="C69" s="118" t="s">
        <v>103</v>
      </c>
      <c r="D69" s="81" t="s">
        <v>1019</v>
      </c>
      <c r="E69" s="69">
        <v>5056</v>
      </c>
      <c r="F69" s="70">
        <v>824</v>
      </c>
      <c r="G69" s="71">
        <f t="shared" si="6"/>
        <v>793.846511581797</v>
      </c>
      <c r="H69" s="72">
        <f t="shared" si="7"/>
        <v>793.846511581797</v>
      </c>
      <c r="I69" s="41">
        <v>66</v>
      </c>
      <c r="J69" s="46">
        <f t="shared" si="8"/>
        <v>-9</v>
      </c>
      <c r="O69" s="105">
        <v>824</v>
      </c>
      <c r="P69" s="103">
        <f>-(($U$2^2-O69^2)^(1/2))+$U$2</f>
        <v>556.989426150765</v>
      </c>
      <c r="Q69" s="109"/>
    </row>
    <row r="70" ht="16.5" spans="2:17">
      <c r="B70" s="24">
        <v>58</v>
      </c>
      <c r="C70" s="118" t="s">
        <v>104</v>
      </c>
      <c r="D70" s="81" t="s">
        <v>1020</v>
      </c>
      <c r="E70" s="69">
        <v>5051</v>
      </c>
      <c r="F70" s="70">
        <v>823</v>
      </c>
      <c r="G70" s="71">
        <f t="shared" si="6"/>
        <v>778.709046639267</v>
      </c>
      <c r="H70" s="72">
        <f t="shared" si="7"/>
        <v>778.709046639267</v>
      </c>
      <c r="I70" s="41">
        <v>67</v>
      </c>
      <c r="J70" s="46">
        <f t="shared" si="8"/>
        <v>-9</v>
      </c>
      <c r="O70" s="105">
        <v>823</v>
      </c>
      <c r="P70" s="103">
        <f>-(($U$2^2-O70^2)^(1/2))+$U$2</f>
        <v>554.510869742356</v>
      </c>
      <c r="Q70" s="109"/>
    </row>
    <row r="71" ht="16.5" spans="2:17">
      <c r="B71" s="24">
        <v>59</v>
      </c>
      <c r="C71" s="118" t="s">
        <v>105</v>
      </c>
      <c r="D71" s="81" t="s">
        <v>1021</v>
      </c>
      <c r="E71" s="69">
        <v>5051</v>
      </c>
      <c r="F71" s="70">
        <v>822</v>
      </c>
      <c r="G71" s="71">
        <f t="shared" si="6"/>
        <v>763.70143886627</v>
      </c>
      <c r="H71" s="72">
        <f t="shared" si="7"/>
        <v>763.70143886627</v>
      </c>
      <c r="I71" s="41">
        <v>68</v>
      </c>
      <c r="J71" s="46">
        <f t="shared" si="8"/>
        <v>-9</v>
      </c>
      <c r="O71" s="105">
        <v>822</v>
      </c>
      <c r="P71" s="103">
        <f>-(($U$2^2-O71^2)^(1/2))+$U$2</f>
        <v>552.053575699934</v>
      </c>
      <c r="Q71" s="109"/>
    </row>
    <row r="72" ht="16.5" spans="2:17">
      <c r="B72" s="24">
        <v>60</v>
      </c>
      <c r="C72" s="118" t="s">
        <v>106</v>
      </c>
      <c r="D72" s="81" t="s">
        <v>1022</v>
      </c>
      <c r="E72" s="69">
        <v>5049</v>
      </c>
      <c r="F72" s="70">
        <v>821</v>
      </c>
      <c r="G72" s="71">
        <f t="shared" si="6"/>
        <v>748.820859241755</v>
      </c>
      <c r="H72" s="72">
        <f t="shared" si="7"/>
        <v>748.820859241755</v>
      </c>
      <c r="I72" s="41">
        <v>69</v>
      </c>
      <c r="J72" s="46">
        <f t="shared" si="8"/>
        <v>-9</v>
      </c>
      <c r="O72" s="105">
        <v>821</v>
      </c>
      <c r="P72" s="103">
        <f>-(($U$2^2-O72^2)^(1/2))+$U$2</f>
        <v>549.617080809329</v>
      </c>
      <c r="Q72" s="109"/>
    </row>
    <row r="73" ht="16.5" spans="2:17">
      <c r="B73" s="24">
        <v>61</v>
      </c>
      <c r="C73" s="118" t="s">
        <v>107</v>
      </c>
      <c r="D73" s="81" t="s">
        <v>1023</v>
      </c>
      <c r="E73" s="69">
        <v>5049</v>
      </c>
      <c r="F73" s="70">
        <v>820</v>
      </c>
      <c r="G73" s="71">
        <f t="shared" si="6"/>
        <v>734.064583254364</v>
      </c>
      <c r="H73" s="72">
        <f t="shared" si="7"/>
        <v>734.064583254364</v>
      </c>
      <c r="I73" s="41">
        <v>70</v>
      </c>
      <c r="J73" s="46">
        <f t="shared" si="8"/>
        <v>-9</v>
      </c>
      <c r="O73" s="105">
        <v>820</v>
      </c>
      <c r="P73" s="103">
        <f>-(($U$2^2-O73^2)^(1/2))+$U$2</f>
        <v>547.20093896843</v>
      </c>
      <c r="Q73" s="109"/>
    </row>
    <row r="74" ht="16.5" spans="2:17">
      <c r="B74" s="24">
        <v>62</v>
      </c>
      <c r="C74" s="118" t="s">
        <v>108</v>
      </c>
      <c r="D74" s="81" t="s">
        <v>1024</v>
      </c>
      <c r="E74" s="69">
        <v>5049</v>
      </c>
      <c r="F74" s="70">
        <v>819</v>
      </c>
      <c r="G74" s="71">
        <f t="shared" si="6"/>
        <v>719.42998555849</v>
      </c>
      <c r="H74" s="72">
        <f t="shared" si="7"/>
        <v>719.42998555849</v>
      </c>
      <c r="I74" s="41">
        <v>71</v>
      </c>
      <c r="J74" s="46">
        <f t="shared" si="8"/>
        <v>-9</v>
      </c>
      <c r="O74" s="105">
        <v>819</v>
      </c>
      <c r="P74" s="103">
        <f>-(($U$2^2-O74^2)^(1/2))+$U$2</f>
        <v>544.804720312181</v>
      </c>
      <c r="Q74" s="109"/>
    </row>
    <row r="75" ht="16.5" spans="2:17">
      <c r="B75" s="24">
        <v>65</v>
      </c>
      <c r="C75" s="118" t="s">
        <v>109</v>
      </c>
      <c r="D75" s="81" t="s">
        <v>1025</v>
      </c>
      <c r="E75" s="69">
        <v>4082</v>
      </c>
      <c r="F75" s="70">
        <v>818</v>
      </c>
      <c r="G75" s="71">
        <f t="shared" si="6"/>
        <v>704.91453497705</v>
      </c>
      <c r="H75" s="72">
        <f t="shared" si="7"/>
        <v>704.91453497705</v>
      </c>
      <c r="I75" s="41">
        <v>72</v>
      </c>
      <c r="J75" s="46">
        <f t="shared" si="8"/>
        <v>-7</v>
      </c>
      <c r="O75" s="105">
        <v>818</v>
      </c>
      <c r="P75" s="103">
        <f>-(($U$2^2-O75^2)^(1/2))+$U$2</f>
        <v>542.428010394361</v>
      </c>
      <c r="Q75" s="109"/>
    </row>
    <row r="76" ht="16.5" spans="2:17">
      <c r="B76" s="24">
        <v>66</v>
      </c>
      <c r="C76" s="118" t="s">
        <v>110</v>
      </c>
      <c r="D76" s="81" t="s">
        <v>1026</v>
      </c>
      <c r="E76" s="69">
        <v>4082</v>
      </c>
      <c r="F76" s="70">
        <v>817</v>
      </c>
      <c r="G76" s="71">
        <f t="shared" si="6"/>
        <v>690.515789823859</v>
      </c>
      <c r="H76" s="72">
        <f t="shared" si="7"/>
        <v>690.515789823859</v>
      </c>
      <c r="I76" s="41">
        <v>73</v>
      </c>
      <c r="J76" s="46">
        <f t="shared" si="8"/>
        <v>-7</v>
      </c>
      <c r="O76" s="105">
        <v>817</v>
      </c>
      <c r="P76" s="103">
        <f>-(($U$2^2-O76^2)^(1/2))+$U$2</f>
        <v>540.070409421676</v>
      </c>
      <c r="Q76" s="109"/>
    </row>
    <row r="77" ht="16.5" spans="2:17">
      <c r="B77" s="24">
        <v>67</v>
      </c>
      <c r="C77" s="118" t="s">
        <v>111</v>
      </c>
      <c r="D77" s="81" t="s">
        <v>1027</v>
      </c>
      <c r="E77" s="69">
        <v>4073</v>
      </c>
      <c r="F77" s="70">
        <v>816</v>
      </c>
      <c r="G77" s="71">
        <f t="shared" si="6"/>
        <v>676.231393520973</v>
      </c>
      <c r="H77" s="72">
        <f t="shared" si="7"/>
        <v>676.231393520973</v>
      </c>
      <c r="I77" s="41">
        <v>74</v>
      </c>
      <c r="J77" s="46">
        <f t="shared" si="8"/>
        <v>-7</v>
      </c>
      <c r="O77" s="105">
        <v>816</v>
      </c>
      <c r="P77" s="103">
        <f>-(($U$2^2-O77^2)^(1/2))+$U$2</f>
        <v>537.731531536166</v>
      </c>
      <c r="Q77" s="109"/>
    </row>
    <row r="78" ht="16.5" spans="2:17">
      <c r="B78" s="24">
        <v>69</v>
      </c>
      <c r="C78" s="118" t="s">
        <v>112</v>
      </c>
      <c r="D78" s="81" t="s">
        <v>1575</v>
      </c>
      <c r="E78" s="69">
        <v>3100</v>
      </c>
      <c r="F78" s="70">
        <v>815</v>
      </c>
      <c r="G78" s="71">
        <f t="shared" si="6"/>
        <v>662.059070488536</v>
      </c>
      <c r="H78" s="72">
        <f t="shared" si="7"/>
        <v>662.059070488536</v>
      </c>
      <c r="I78" s="41">
        <v>75</v>
      </c>
      <c r="J78" s="46">
        <f t="shared" si="8"/>
        <v>-6</v>
      </c>
      <c r="O78" s="105">
        <v>815</v>
      </c>
      <c r="P78" s="103">
        <f>-(($U$2^2-O78^2)^(1/2))+$U$2</f>
        <v>535.411004142217</v>
      </c>
      <c r="Q78" s="109"/>
    </row>
    <row r="79" ht="16.5" spans="2:17">
      <c r="B79" s="24">
        <v>70</v>
      </c>
      <c r="C79" s="165" t="s">
        <v>113</v>
      </c>
      <c r="D79" s="81" t="s">
        <v>1028</v>
      </c>
      <c r="E79" s="69">
        <v>3100</v>
      </c>
      <c r="F79" s="70">
        <v>814</v>
      </c>
      <c r="G79" s="71">
        <f t="shared" si="6"/>
        <v>647.996622286727</v>
      </c>
      <c r="H79" s="72">
        <f t="shared" si="7"/>
        <v>647.996622286727</v>
      </c>
      <c r="I79" s="41">
        <v>76</v>
      </c>
      <c r="J79" s="46">
        <f t="shared" si="8"/>
        <v>-6</v>
      </c>
      <c r="O79" s="105">
        <v>814</v>
      </c>
      <c r="P79" s="103">
        <f>-(($U$2^2-O79^2)^(1/2))+$U$2</f>
        <v>533.108467274859</v>
      </c>
      <c r="Q79" s="109"/>
    </row>
    <row r="80" ht="16.5" spans="2:17">
      <c r="B80" s="24">
        <v>71</v>
      </c>
      <c r="C80" s="118" t="s">
        <v>114</v>
      </c>
      <c r="D80" s="81" t="s">
        <v>1029</v>
      </c>
      <c r="E80" s="69">
        <v>3045</v>
      </c>
      <c r="F80" s="70">
        <v>813</v>
      </c>
      <c r="G80" s="71">
        <f t="shared" si="6"/>
        <v>634.041923991118</v>
      </c>
      <c r="H80" s="72">
        <f t="shared" si="7"/>
        <v>634.041923991118</v>
      </c>
      <c r="I80" s="41">
        <v>77</v>
      </c>
      <c r="J80" s="46">
        <f t="shared" si="8"/>
        <v>-6</v>
      </c>
      <c r="O80" s="105">
        <v>813</v>
      </c>
      <c r="P80" s="103">
        <f>-(($U$2^2-O80^2)^(1/2))+$U$2</f>
        <v>530.82357300628</v>
      </c>
      <c r="Q80" s="109"/>
    </row>
    <row r="81" ht="16.5" spans="2:17">
      <c r="B81" s="24">
        <v>72</v>
      </c>
      <c r="C81" s="118" t="s">
        <v>115</v>
      </c>
      <c r="D81" s="81" t="s">
        <v>1030</v>
      </c>
      <c r="E81" s="69">
        <v>3045</v>
      </c>
      <c r="F81" s="70">
        <v>812</v>
      </c>
      <c r="G81" s="71">
        <f t="shared" si="6"/>
        <v>620.192920784425</v>
      </c>
      <c r="H81" s="72">
        <f t="shared" si="7"/>
        <v>620.192920784425</v>
      </c>
      <c r="I81" s="41">
        <v>78</v>
      </c>
      <c r="J81" s="46">
        <f t="shared" si="8"/>
        <v>-6</v>
      </c>
      <c r="O81" s="105">
        <v>812</v>
      </c>
      <c r="P81" s="103">
        <f>-(($U$2^2-O81^2)^(1/2))+$U$2</f>
        <v>528.555984887772</v>
      </c>
      <c r="Q81" s="109"/>
    </row>
    <row r="82" ht="16.5" spans="2:17">
      <c r="B82" s="24">
        <v>73</v>
      </c>
      <c r="C82" s="118" t="s">
        <v>116</v>
      </c>
      <c r="D82" s="81" t="s">
        <v>1031</v>
      </c>
      <c r="E82" s="69">
        <v>3045</v>
      </c>
      <c r="F82" s="70">
        <v>811</v>
      </c>
      <c r="G82" s="71">
        <f t="shared" si="6"/>
        <v>606.447624749044</v>
      </c>
      <c r="H82" s="72">
        <f t="shared" si="7"/>
        <v>606.447624749044</v>
      </c>
      <c r="I82" s="41">
        <v>79</v>
      </c>
      <c r="J82" s="46">
        <f t="shared" si="8"/>
        <v>-6</v>
      </c>
      <c r="O82" s="105">
        <v>811</v>
      </c>
      <c r="P82" s="103">
        <f>-(($U$2^2-O82^2)^(1/2))+$U$2</f>
        <v>526.305377424546</v>
      </c>
      <c r="Q82" s="109"/>
    </row>
    <row r="83" ht="16.5" spans="2:17">
      <c r="B83" s="24">
        <v>74</v>
      </c>
      <c r="C83" s="118" t="s">
        <v>117</v>
      </c>
      <c r="D83" s="81" t="s">
        <v>1032</v>
      </c>
      <c r="E83" s="69">
        <v>3045</v>
      </c>
      <c r="F83" s="70">
        <v>810</v>
      </c>
      <c r="G83" s="71">
        <f t="shared" si="6"/>
        <v>592.804111846106</v>
      </c>
      <c r="H83" s="72">
        <f t="shared" si="7"/>
        <v>592.804111846106</v>
      </c>
      <c r="I83" s="41">
        <v>80</v>
      </c>
      <c r="J83" s="46">
        <f t="shared" si="8"/>
        <v>-6</v>
      </c>
      <c r="O83" s="105">
        <v>810</v>
      </c>
      <c r="P83" s="103">
        <f>-(($U$2^2-O83^2)^(1/2))+$U$2</f>
        <v>524.071435581102</v>
      </c>
      <c r="Q83" s="109"/>
    </row>
    <row r="84" ht="16.5" spans="2:17">
      <c r="B84" s="24">
        <v>75</v>
      </c>
      <c r="C84" s="118" t="s">
        <v>119</v>
      </c>
      <c r="D84" s="81" t="s">
        <v>1033</v>
      </c>
      <c r="E84" s="69">
        <v>3045</v>
      </c>
      <c r="F84" s="70">
        <v>809</v>
      </c>
      <c r="G84" s="71">
        <f t="shared" si="6"/>
        <v>579.260519067935</v>
      </c>
      <c r="H84" s="72">
        <f t="shared" si="7"/>
        <v>579.260519067935</v>
      </c>
      <c r="I84" s="41">
        <v>81</v>
      </c>
      <c r="J84" s="46">
        <f t="shared" si="8"/>
        <v>-6</v>
      </c>
      <c r="O84" s="105">
        <v>809</v>
      </c>
      <c r="P84" s="103">
        <f>-(($U$2^2-O84^2)^(1/2))+$U$2</f>
        <v>521.853854314974</v>
      </c>
      <c r="Q84" s="109"/>
    </row>
    <row r="85" ht="16.5" spans="2:17">
      <c r="B85" s="24">
        <v>76</v>
      </c>
      <c r="C85" s="118" t="s">
        <v>120</v>
      </c>
      <c r="D85" s="81" t="s">
        <v>1034</v>
      </c>
      <c r="E85" s="69">
        <v>3045</v>
      </c>
      <c r="F85" s="70">
        <v>808</v>
      </c>
      <c r="G85" s="71">
        <f t="shared" si="6"/>
        <v>565.815041751909</v>
      </c>
      <c r="H85" s="72">
        <f t="shared" si="7"/>
        <v>565.815041751909</v>
      </c>
      <c r="I85" s="41">
        <v>82</v>
      </c>
      <c r="J85" s="46">
        <f t="shared" si="8"/>
        <v>-6</v>
      </c>
      <c r="O85" s="105">
        <v>808</v>
      </c>
      <c r="P85" s="103">
        <f>-(($U$2^2-O85^2)^(1/2))+$U$2</f>
        <v>519.652338136917</v>
      </c>
      <c r="Q85" s="109"/>
    </row>
    <row r="86" ht="16.5" spans="2:17">
      <c r="B86" s="24">
        <v>77</v>
      </c>
      <c r="C86" s="118" t="s">
        <v>121</v>
      </c>
      <c r="D86" s="81" t="s">
        <v>1035</v>
      </c>
      <c r="E86" s="69">
        <v>3038</v>
      </c>
      <c r="F86" s="70">
        <v>807</v>
      </c>
      <c r="G86" s="71">
        <f t="shared" si="6"/>
        <v>552.465931044663</v>
      </c>
      <c r="H86" s="72">
        <f t="shared" si="7"/>
        <v>552.465931044663</v>
      </c>
      <c r="I86" s="41">
        <v>83</v>
      </c>
      <c r="J86" s="46">
        <f t="shared" si="8"/>
        <v>-6</v>
      </c>
      <c r="O86" s="105">
        <v>807</v>
      </c>
      <c r="P86" s="103">
        <f>-(($U$2^2-O86^2)^(1/2))+$U$2</f>
        <v>517.4666006957</v>
      </c>
      <c r="Q86" s="109"/>
    </row>
    <row r="87" ht="16.5" spans="2:17">
      <c r="B87" s="24">
        <v>78</v>
      </c>
      <c r="C87" s="118" t="s">
        <v>88</v>
      </c>
      <c r="D87" s="81" t="s">
        <v>1036</v>
      </c>
      <c r="E87" s="69">
        <v>3038</v>
      </c>
      <c r="F87" s="70">
        <v>806</v>
      </c>
      <c r="G87" s="71">
        <f t="shared" si="6"/>
        <v>539.211491506472</v>
      </c>
      <c r="H87" s="72">
        <f t="shared" si="7"/>
        <v>539.211491506472</v>
      </c>
      <c r="I87" s="41">
        <v>84</v>
      </c>
      <c r="J87" s="46">
        <f t="shared" si="8"/>
        <v>-6</v>
      </c>
      <c r="O87" s="105">
        <v>806</v>
      </c>
      <c r="P87" s="103">
        <f>-(($U$2^2-O87^2)^(1/2))+$U$2</f>
        <v>515.296364385857</v>
      </c>
      <c r="Q87" s="109"/>
    </row>
    <row r="88" ht="16.5" spans="2:17">
      <c r="B88" s="24">
        <v>79</v>
      </c>
      <c r="C88" s="118" t="s">
        <v>89</v>
      </c>
      <c r="D88" s="81" t="s">
        <v>128</v>
      </c>
      <c r="E88" s="69">
        <v>3038</v>
      </c>
      <c r="F88" s="70">
        <v>805</v>
      </c>
      <c r="G88" s="71">
        <f t="shared" si="6"/>
        <v>526.050078846444</v>
      </c>
      <c r="H88" s="72">
        <f t="shared" si="7"/>
        <v>526.050078846444</v>
      </c>
      <c r="I88" s="41">
        <v>85</v>
      </c>
      <c r="J88" s="46">
        <f t="shared" si="8"/>
        <v>-6</v>
      </c>
      <c r="O88" s="105">
        <v>805</v>
      </c>
      <c r="P88" s="103">
        <f>-(($U$2^2-O88^2)^(1/2))+$U$2</f>
        <v>513.141359976857</v>
      </c>
      <c r="Q88" s="109"/>
    </row>
    <row r="89" ht="16.5" spans="2:17">
      <c r="B89" s="24">
        <v>80</v>
      </c>
      <c r="C89" s="118" t="s">
        <v>90</v>
      </c>
      <c r="D89" s="81" t="s">
        <v>1037</v>
      </c>
      <c r="E89" s="69">
        <v>3038</v>
      </c>
      <c r="F89" s="70">
        <v>804</v>
      </c>
      <c r="G89" s="71">
        <f t="shared" si="6"/>
        <v>512.980097779906</v>
      </c>
      <c r="H89" s="72">
        <f t="shared" si="7"/>
        <v>512.980097779906</v>
      </c>
      <c r="I89" s="41">
        <v>86</v>
      </c>
      <c r="J89" s="46">
        <f t="shared" si="8"/>
        <v>-6</v>
      </c>
      <c r="O89" s="105">
        <v>804</v>
      </c>
      <c r="P89" s="103">
        <f>-(($U$2^2-O89^2)^(1/2))+$U$2</f>
        <v>511.00132626228</v>
      </c>
      <c r="Q89" s="109"/>
    </row>
    <row r="90" ht="16.5" spans="2:18">
      <c r="B90" s="24">
        <v>81</v>
      </c>
      <c r="C90" s="118" t="s">
        <v>122</v>
      </c>
      <c r="D90" s="81" t="s">
        <v>1038</v>
      </c>
      <c r="E90" s="69">
        <v>3033</v>
      </c>
      <c r="F90" s="70">
        <v>803</v>
      </c>
      <c r="G90" s="71">
        <f t="shared" si="6"/>
        <v>500</v>
      </c>
      <c r="H90" s="72">
        <f t="shared" si="7"/>
        <v>500</v>
      </c>
      <c r="I90" s="41">
        <v>87</v>
      </c>
      <c r="J90" s="46">
        <f t="shared" si="8"/>
        <v>-6</v>
      </c>
      <c r="O90" s="105">
        <v>803</v>
      </c>
      <c r="P90" s="103">
        <f>-(($U$2^2-O90^2)^(1/2))+$U$2</f>
        <v>508.876009727688</v>
      </c>
      <c r="Q90" s="49">
        <v>500</v>
      </c>
      <c r="R90" s="46">
        <v>500</v>
      </c>
    </row>
    <row r="91" ht="16.5" spans="2:18">
      <c r="B91" s="24">
        <v>82</v>
      </c>
      <c r="C91" s="118" t="s">
        <v>123</v>
      </c>
      <c r="D91" s="81" t="s">
        <v>1039</v>
      </c>
      <c r="E91" s="69">
        <v>3033</v>
      </c>
      <c r="F91" s="70">
        <v>802</v>
      </c>
      <c r="G91" s="71">
        <f t="shared" ref="G91:G154" si="9">H91</f>
        <v>490</v>
      </c>
      <c r="H91" s="72">
        <f t="shared" ref="H91:H154" si="10">P91*($Q$91-$Q$892)/($P$91-$P$892)+$Q$892-$P$892*($Q$91-$Q$892)/($P$91-$P$892)</f>
        <v>490</v>
      </c>
      <c r="I91" s="41">
        <v>88</v>
      </c>
      <c r="J91" s="46">
        <f t="shared" si="8"/>
        <v>-6</v>
      </c>
      <c r="O91" s="105">
        <v>802</v>
      </c>
      <c r="P91" s="103">
        <f>-(($U$2^2-O91^2)^(1/2))+$U$2</f>
        <v>506.765164236005</v>
      </c>
      <c r="Q91" s="49">
        <v>490</v>
      </c>
      <c r="R91" s="46">
        <v>490</v>
      </c>
    </row>
    <row r="92" ht="16.5" spans="2:16">
      <c r="B92" s="24">
        <v>83</v>
      </c>
      <c r="C92" s="118" t="s">
        <v>124</v>
      </c>
      <c r="D92" s="81" t="s">
        <v>1040</v>
      </c>
      <c r="E92" s="69">
        <v>3033</v>
      </c>
      <c r="F92" s="70">
        <v>801</v>
      </c>
      <c r="G92" s="71">
        <f t="shared" si="9"/>
        <v>488.386471222072</v>
      </c>
      <c r="H92" s="72">
        <f t="shared" si="10"/>
        <v>488.386471222072</v>
      </c>
      <c r="I92" s="41">
        <v>89</v>
      </c>
      <c r="J92" s="46">
        <f t="shared" si="8"/>
        <v>-6</v>
      </c>
      <c r="O92" s="105">
        <v>801</v>
      </c>
      <c r="P92" s="103">
        <f>-(($U$2^2-O92^2)^(1/2))+$U$2</f>
        <v>504.668550729268</v>
      </c>
    </row>
    <row r="93" ht="16.5" spans="2:16">
      <c r="B93" s="24">
        <v>84</v>
      </c>
      <c r="C93" s="118" t="s">
        <v>125</v>
      </c>
      <c r="D93" s="81" t="s">
        <v>1041</v>
      </c>
      <c r="E93" s="69">
        <v>3032</v>
      </c>
      <c r="F93" s="70">
        <v>800</v>
      </c>
      <c r="G93" s="71">
        <f t="shared" si="9"/>
        <v>486.783716464341</v>
      </c>
      <c r="H93" s="72">
        <f t="shared" si="10"/>
        <v>486.783716464341</v>
      </c>
      <c r="I93" s="41">
        <v>90</v>
      </c>
      <c r="J93" s="46">
        <f t="shared" si="8"/>
        <v>-6</v>
      </c>
      <c r="O93" s="105">
        <v>800</v>
      </c>
      <c r="P93" s="103">
        <f>-(($U$2^2-O93^2)^(1/2))+$U$2</f>
        <v>502.585936945731</v>
      </c>
    </row>
    <row r="94" ht="16.5" spans="2:16">
      <c r="B94" s="24">
        <v>85</v>
      </c>
      <c r="C94" s="118" t="s">
        <v>126</v>
      </c>
      <c r="D94" s="81" t="s">
        <v>1576</v>
      </c>
      <c r="E94" s="69">
        <v>3030</v>
      </c>
      <c r="F94" s="70">
        <v>799</v>
      </c>
      <c r="G94" s="71">
        <f t="shared" si="9"/>
        <v>485.191562004591</v>
      </c>
      <c r="H94" s="72">
        <f t="shared" si="10"/>
        <v>485.191562004591</v>
      </c>
      <c r="I94" s="41">
        <v>91</v>
      </c>
      <c r="J94" s="46">
        <f t="shared" si="8"/>
        <v>-6</v>
      </c>
      <c r="O94" s="105">
        <v>799</v>
      </c>
      <c r="P94" s="103">
        <f>-(($U$2^2-O94^2)^(1/2))+$U$2</f>
        <v>500.517097151371</v>
      </c>
    </row>
    <row r="95" ht="16.5" spans="2:16">
      <c r="B95" s="24">
        <v>86</v>
      </c>
      <c r="C95" s="118" t="s">
        <v>127</v>
      </c>
      <c r="D95" s="81" t="s">
        <v>1577</v>
      </c>
      <c r="E95" s="69">
        <v>3030</v>
      </c>
      <c r="F95" s="70">
        <v>798</v>
      </c>
      <c r="G95" s="71">
        <f t="shared" si="9"/>
        <v>483.609838948026</v>
      </c>
      <c r="H95" s="72">
        <f t="shared" si="10"/>
        <v>483.609838948026</v>
      </c>
      <c r="I95" s="41">
        <v>92</v>
      </c>
      <c r="J95" s="46">
        <f t="shared" si="8"/>
        <v>-6</v>
      </c>
      <c r="O95" s="105">
        <v>798</v>
      </c>
      <c r="P95" s="103">
        <f>-(($U$2^2-O95^2)^(1/2))+$U$2</f>
        <v>498.461811884894</v>
      </c>
    </row>
    <row r="96" ht="16.5" spans="2:16">
      <c r="B96" s="24">
        <v>87</v>
      </c>
      <c r="C96" s="118" t="s">
        <v>128</v>
      </c>
      <c r="D96" s="81" t="s">
        <v>1578</v>
      </c>
      <c r="E96" s="69">
        <v>3030</v>
      </c>
      <c r="F96" s="70">
        <v>797</v>
      </c>
      <c r="G96" s="71">
        <f t="shared" si="9"/>
        <v>482.038383040791</v>
      </c>
      <c r="H96" s="72">
        <f t="shared" si="10"/>
        <v>482.038383040791</v>
      </c>
      <c r="I96" s="41">
        <v>93</v>
      </c>
      <c r="J96" s="46">
        <f t="shared" si="8"/>
        <v>-6</v>
      </c>
      <c r="O96" s="105">
        <v>797</v>
      </c>
      <c r="P96" s="103">
        <f>-(($U$2^2-O96^2)^(1/2))+$U$2</f>
        <v>496.419867715432</v>
      </c>
    </row>
    <row r="97" ht="16.5" spans="2:16">
      <c r="B97" s="24">
        <v>88</v>
      </c>
      <c r="C97" s="118" t="s">
        <v>129</v>
      </c>
      <c r="D97" s="81" t="s">
        <v>137</v>
      </c>
      <c r="E97" s="69">
        <v>3030</v>
      </c>
      <c r="F97" s="70">
        <v>796</v>
      </c>
      <c r="G97" s="71">
        <f t="shared" si="9"/>
        <v>480.477034492683</v>
      </c>
      <c r="H97" s="72">
        <f t="shared" si="10"/>
        <v>480.477034492683</v>
      </c>
      <c r="I97" s="41">
        <v>94</v>
      </c>
      <c r="J97" s="46">
        <f t="shared" si="8"/>
        <v>-6</v>
      </c>
      <c r="O97" s="105">
        <v>796</v>
      </c>
      <c r="P97" s="103">
        <f>-(($U$2^2-O97^2)^(1/2))+$U$2</f>
        <v>494.391057012166</v>
      </c>
    </row>
    <row r="98" ht="16.5" spans="2:16">
      <c r="B98" s="24">
        <v>89</v>
      </c>
      <c r="C98" s="118" t="s">
        <v>130</v>
      </c>
      <c r="D98" s="81" t="s">
        <v>1042</v>
      </c>
      <c r="E98" s="69">
        <v>3028</v>
      </c>
      <c r="F98" s="70">
        <v>795</v>
      </c>
      <c r="G98" s="71">
        <f t="shared" si="9"/>
        <v>478.925637808476</v>
      </c>
      <c r="H98" s="72">
        <f t="shared" si="10"/>
        <v>478.925637808476</v>
      </c>
      <c r="I98" s="41">
        <v>95</v>
      </c>
      <c r="J98" s="46">
        <f t="shared" si="8"/>
        <v>-6</v>
      </c>
      <c r="O98" s="105">
        <v>795</v>
      </c>
      <c r="P98" s="103">
        <f>-(($U$2^2-O98^2)^(1/2))+$U$2</f>
        <v>492.375177725158</v>
      </c>
    </row>
    <row r="99" ht="16.5" spans="2:16">
      <c r="B99" s="24">
        <v>90</v>
      </c>
      <c r="C99" s="118" t="s">
        <v>131</v>
      </c>
      <c r="D99" s="81" t="s">
        <v>1043</v>
      </c>
      <c r="E99" s="69">
        <v>3028</v>
      </c>
      <c r="F99" s="70">
        <v>794</v>
      </c>
      <c r="G99" s="71">
        <f t="shared" si="9"/>
        <v>477.384041627379</v>
      </c>
      <c r="H99" s="72">
        <f t="shared" si="10"/>
        <v>477.384041627379</v>
      </c>
      <c r="I99" s="41">
        <v>96</v>
      </c>
      <c r="J99" s="46">
        <f t="shared" si="8"/>
        <v>-6</v>
      </c>
      <c r="O99" s="105">
        <v>794</v>
      </c>
      <c r="P99" s="103">
        <f>-(($U$2^2-O99^2)^(1/2))+$U$2</f>
        <v>490.372033176739</v>
      </c>
    </row>
    <row r="100" ht="16.5" spans="2:16">
      <c r="B100" s="24">
        <v>91</v>
      </c>
      <c r="C100" s="118" t="s">
        <v>132</v>
      </c>
      <c r="D100" s="81" t="s">
        <v>1044</v>
      </c>
      <c r="E100" s="69">
        <v>3023</v>
      </c>
      <c r="F100" s="70">
        <v>793</v>
      </c>
      <c r="G100" s="71">
        <f t="shared" si="9"/>
        <v>475.852098570134</v>
      </c>
      <c r="H100" s="72">
        <f t="shared" si="10"/>
        <v>475.852098570134</v>
      </c>
      <c r="I100" s="41">
        <v>97</v>
      </c>
      <c r="J100" s="46">
        <f t="shared" si="8"/>
        <v>-6</v>
      </c>
      <c r="O100" s="105">
        <v>793</v>
      </c>
      <c r="P100" s="103">
        <f>-(($U$2^2-O100^2)^(1/2))+$U$2</f>
        <v>488.381431862832</v>
      </c>
    </row>
    <row r="101" ht="16.5" spans="2:16">
      <c r="B101" s="24">
        <v>92</v>
      </c>
      <c r="C101" s="118" t="s">
        <v>133</v>
      </c>
      <c r="D101" s="81" t="s">
        <v>1045</v>
      </c>
      <c r="E101" s="69">
        <v>3023</v>
      </c>
      <c r="F101" s="70">
        <v>792</v>
      </c>
      <c r="G101" s="71">
        <f t="shared" si="9"/>
        <v>474.329665093332</v>
      </c>
      <c r="H101" s="72">
        <f t="shared" si="10"/>
        <v>474.329665093332</v>
      </c>
      <c r="I101" s="41">
        <v>98</v>
      </c>
      <c r="J101" s="46">
        <f t="shared" si="8"/>
        <v>-6</v>
      </c>
      <c r="O101" s="105">
        <v>792</v>
      </c>
      <c r="P101" s="103">
        <f>-(($U$2^2-O101^2)^(1/2))+$U$2</f>
        <v>486.403187263644</v>
      </c>
    </row>
    <row r="102" ht="16.5" spans="2:16">
      <c r="B102" s="24">
        <v>93</v>
      </c>
      <c r="C102" s="118" t="s">
        <v>138</v>
      </c>
      <c r="D102" s="81" t="s">
        <v>1046</v>
      </c>
      <c r="E102" s="69">
        <v>3023</v>
      </c>
      <c r="F102" s="70">
        <v>791</v>
      </c>
      <c r="G102" s="71">
        <f t="shared" si="9"/>
        <v>472.816601350511</v>
      </c>
      <c r="H102" s="72">
        <f t="shared" si="10"/>
        <v>472.816601350511</v>
      </c>
      <c r="I102" s="41">
        <v>99</v>
      </c>
      <c r="J102" s="46">
        <f t="shared" si="8"/>
        <v>-6</v>
      </c>
      <c r="O102" s="105">
        <v>791</v>
      </c>
      <c r="P102" s="103">
        <f>-(($U$2^2-O102^2)^(1/2))+$U$2</f>
        <v>484.437117663183</v>
      </c>
    </row>
    <row r="103" ht="16.5" spans="2:16">
      <c r="B103" s="24">
        <v>94</v>
      </c>
      <c r="C103" s="118" t="s">
        <v>139</v>
      </c>
      <c r="D103" s="81" t="s">
        <v>1047</v>
      </c>
      <c r="E103" s="69">
        <v>3023</v>
      </c>
      <c r="F103" s="70">
        <v>790</v>
      </c>
      <c r="G103" s="71">
        <f t="shared" si="9"/>
        <v>471.312771059675</v>
      </c>
      <c r="H103" s="72">
        <f t="shared" si="10"/>
        <v>471.312771059675</v>
      </c>
      <c r="I103" s="41">
        <v>100</v>
      </c>
      <c r="J103" s="46">
        <f t="shared" si="8"/>
        <v>-6</v>
      </c>
      <c r="O103" s="105">
        <v>790</v>
      </c>
      <c r="P103" s="103">
        <f>-(($U$2^2-O103^2)^(1/2))+$U$2</f>
        <v>482.483045977113</v>
      </c>
    </row>
    <row r="104" ht="16.5" spans="2:16">
      <c r="B104" s="24">
        <v>95</v>
      </c>
      <c r="C104" s="118" t="s">
        <v>140</v>
      </c>
      <c r="D104" s="81" t="s">
        <v>1048</v>
      </c>
      <c r="E104" s="69">
        <v>3023</v>
      </c>
      <c r="F104" s="70">
        <v>789</v>
      </c>
      <c r="G104" s="71">
        <f t="shared" si="9"/>
        <v>469.818041376867</v>
      </c>
      <c r="H104" s="72">
        <f t="shared" si="10"/>
        <v>469.818041376867</v>
      </c>
      <c r="I104" s="41">
        <v>101</v>
      </c>
      <c r="J104" s="46">
        <f t="shared" si="8"/>
        <v>-6</v>
      </c>
      <c r="O104" s="105">
        <v>789</v>
      </c>
      <c r="P104" s="103">
        <f>-(($U$2^2-O104^2)^(1/2))+$U$2</f>
        <v>480.540799588474</v>
      </c>
    </row>
    <row r="105" ht="16.5" spans="2:16">
      <c r="B105" s="24">
        <v>96</v>
      </c>
      <c r="C105" s="118" t="s">
        <v>141</v>
      </c>
      <c r="D105" s="81" t="s">
        <v>1049</v>
      </c>
      <c r="E105" s="69">
        <v>3023</v>
      </c>
      <c r="F105" s="70">
        <v>788</v>
      </c>
      <c r="G105" s="71">
        <f t="shared" si="9"/>
        <v>468.332282775456</v>
      </c>
      <c r="H105" s="72">
        <f t="shared" si="10"/>
        <v>468.332282775456</v>
      </c>
      <c r="I105" s="41">
        <v>102</v>
      </c>
      <c r="J105" s="46">
        <f t="shared" si="8"/>
        <v>-6</v>
      </c>
      <c r="O105" s="105">
        <v>788</v>
      </c>
      <c r="P105" s="103">
        <f>-(($U$2^2-O105^2)^(1/2))+$U$2</f>
        <v>478.610210190826</v>
      </c>
    </row>
    <row r="106" ht="16.5" spans="2:16">
      <c r="B106" s="24">
        <v>97</v>
      </c>
      <c r="C106" s="118" t="s">
        <v>142</v>
      </c>
      <c r="D106" s="81" t="s">
        <v>1050</v>
      </c>
      <c r="E106" s="69">
        <v>3017</v>
      </c>
      <c r="F106" s="70">
        <v>787</v>
      </c>
      <c r="G106" s="71">
        <f t="shared" si="9"/>
        <v>466.855368930834</v>
      </c>
      <c r="H106" s="72">
        <f t="shared" si="10"/>
        <v>466.855368930834</v>
      </c>
      <c r="I106" s="41">
        <v>103</v>
      </c>
      <c r="J106" s="46">
        <f t="shared" si="8"/>
        <v>-6</v>
      </c>
      <c r="O106" s="105">
        <v>787</v>
      </c>
      <c r="P106" s="103">
        <f>-(($U$2^2-O106^2)^(1/2))+$U$2</f>
        <v>476.691113638424</v>
      </c>
    </row>
    <row r="107" ht="16.5" spans="2:16">
      <c r="B107" s="24">
        <v>98</v>
      </c>
      <c r="C107" s="118" t="s">
        <v>143</v>
      </c>
      <c r="D107" s="81" t="s">
        <v>1051</v>
      </c>
      <c r="E107" s="69">
        <v>3017</v>
      </c>
      <c r="F107" s="70">
        <v>786</v>
      </c>
      <c r="G107" s="71">
        <f t="shared" si="9"/>
        <v>465.387176610219</v>
      </c>
      <c r="H107" s="72">
        <f t="shared" si="10"/>
        <v>465.387176610219</v>
      </c>
      <c r="I107" s="41">
        <v>104</v>
      </c>
      <c r="J107" s="46">
        <f t="shared" si="8"/>
        <v>-6</v>
      </c>
      <c r="O107" s="105">
        <v>786</v>
      </c>
      <c r="P107" s="103">
        <f>-(($U$2^2-O107^2)^(1/2))+$U$2</f>
        <v>474.783349803036</v>
      </c>
    </row>
    <row r="108" ht="16.5" spans="2:16">
      <c r="B108" s="24">
        <v>99</v>
      </c>
      <c r="C108" s="118" t="s">
        <v>144</v>
      </c>
      <c r="D108" s="81" t="s">
        <v>1052</v>
      </c>
      <c r="E108" s="69">
        <v>3011</v>
      </c>
      <c r="F108" s="70">
        <v>785</v>
      </c>
      <c r="G108" s="71">
        <f t="shared" si="9"/>
        <v>463.927585567306</v>
      </c>
      <c r="H108" s="72">
        <f t="shared" si="10"/>
        <v>463.927585567306</v>
      </c>
      <c r="I108" s="41">
        <v>105</v>
      </c>
      <c r="J108" s="46">
        <f t="shared" si="8"/>
        <v>-6</v>
      </c>
      <c r="O108" s="105">
        <v>785</v>
      </c>
      <c r="P108" s="103">
        <f>-(($U$2^2-O108^2)^(1/2))+$U$2</f>
        <v>472.886762437043</v>
      </c>
    </row>
    <row r="109" ht="16.5" spans="2:16">
      <c r="B109" s="24">
        <v>100</v>
      </c>
      <c r="C109" s="118" t="s">
        <v>145</v>
      </c>
      <c r="D109" s="81" t="s">
        <v>1053</v>
      </c>
      <c r="E109" s="69">
        <v>3011</v>
      </c>
      <c r="F109" s="70">
        <v>784</v>
      </c>
      <c r="G109" s="71">
        <f t="shared" si="9"/>
        <v>462.476478441486</v>
      </c>
      <c r="H109" s="72">
        <f t="shared" si="10"/>
        <v>462.476478441486</v>
      </c>
      <c r="I109" s="41">
        <v>106</v>
      </c>
      <c r="J109" s="46">
        <f t="shared" si="8"/>
        <v>-6</v>
      </c>
      <c r="O109" s="105">
        <v>784</v>
      </c>
      <c r="P109" s="103">
        <f>-(($U$2^2-O109^2)^(1/2))+$U$2</f>
        <v>471.001199042491</v>
      </c>
    </row>
    <row r="110" ht="16.5" spans="2:16">
      <c r="B110" s="24">
        <v>101</v>
      </c>
      <c r="C110" s="118" t="s">
        <v>146</v>
      </c>
      <c r="D110" s="81" t="s">
        <v>1054</v>
      </c>
      <c r="E110" s="69">
        <v>3003</v>
      </c>
      <c r="F110" s="70">
        <v>783</v>
      </c>
      <c r="G110" s="71">
        <f t="shared" si="9"/>
        <v>461.033740661414</v>
      </c>
      <c r="H110" s="72">
        <f t="shared" si="10"/>
        <v>461.033740661414</v>
      </c>
      <c r="I110" s="41">
        <v>107</v>
      </c>
      <c r="J110" s="46">
        <f t="shared" si="8"/>
        <v>-6</v>
      </c>
      <c r="O110" s="105">
        <v>783</v>
      </c>
      <c r="P110" s="103">
        <f>-(($U$2^2-O110^2)^(1/2))+$U$2</f>
        <v>469.126510745786</v>
      </c>
    </row>
    <row r="111" ht="16.5" spans="2:16">
      <c r="B111" s="24">
        <v>102</v>
      </c>
      <c r="C111" s="118" t="s">
        <v>147</v>
      </c>
      <c r="D111" s="81" t="s">
        <v>1055</v>
      </c>
      <c r="E111" s="69">
        <v>3003</v>
      </c>
      <c r="F111" s="70">
        <v>782</v>
      </c>
      <c r="G111" s="71">
        <f t="shared" si="9"/>
        <v>459.599260352685</v>
      </c>
      <c r="H111" s="72">
        <f t="shared" si="10"/>
        <v>459.599260352685</v>
      </c>
      <c r="I111" s="41">
        <v>108</v>
      </c>
      <c r="J111" s="46">
        <f t="shared" si="8"/>
        <v>-6</v>
      </c>
      <c r="O111" s="105">
        <v>782</v>
      </c>
      <c r="P111" s="103">
        <f>-(($U$2^2-O111^2)^(1/2))+$U$2</f>
        <v>467.262552177727</v>
      </c>
    </row>
    <row r="112" ht="16.5" spans="2:16">
      <c r="B112" s="24">
        <v>103</v>
      </c>
      <c r="C112" s="118" t="s">
        <v>148</v>
      </c>
      <c r="D112" s="81" t="s">
        <v>1056</v>
      </c>
      <c r="E112" s="69">
        <v>3003</v>
      </c>
      <c r="F112" s="70">
        <v>781</v>
      </c>
      <c r="G112" s="71">
        <f t="shared" si="9"/>
        <v>458.172928249411</v>
      </c>
      <c r="H112" s="72">
        <f t="shared" si="10"/>
        <v>458.172928249411</v>
      </c>
      <c r="I112" s="41">
        <v>109</v>
      </c>
      <c r="J112" s="46">
        <f t="shared" si="8"/>
        <v>-6</v>
      </c>
      <c r="O112" s="105">
        <v>781</v>
      </c>
      <c r="P112" s="103">
        <f>-(($U$2^2-O112^2)^(1/2))+$U$2</f>
        <v>465.40918135861</v>
      </c>
    </row>
    <row r="113" ht="16.5" spans="2:16">
      <c r="B113" s="24">
        <v>104</v>
      </c>
      <c r="C113" s="118" t="s">
        <v>149</v>
      </c>
      <c r="D113" s="81" t="s">
        <v>1057</v>
      </c>
      <c r="E113" s="69">
        <v>3003</v>
      </c>
      <c r="F113" s="70">
        <v>780</v>
      </c>
      <c r="G113" s="71">
        <f t="shared" si="9"/>
        <v>456.754637609499</v>
      </c>
      <c r="H113" s="72">
        <f t="shared" si="10"/>
        <v>456.754637609499</v>
      </c>
      <c r="I113" s="41">
        <v>110</v>
      </c>
      <c r="J113" s="46">
        <f t="shared" si="8"/>
        <v>-6</v>
      </c>
      <c r="O113" s="105">
        <v>780</v>
      </c>
      <c r="P113" s="103">
        <f>-(($U$2^2-O113^2)^(1/2))+$U$2</f>
        <v>463.566259588143</v>
      </c>
    </row>
    <row r="114" ht="16.5" spans="2:16">
      <c r="B114" s="24">
        <v>105</v>
      </c>
      <c r="C114" s="118" t="s">
        <v>150</v>
      </c>
      <c r="D114" s="81" t="s">
        <v>1058</v>
      </c>
      <c r="E114" s="69">
        <v>3000</v>
      </c>
      <c r="F114" s="70">
        <v>779</v>
      </c>
      <c r="G114" s="71">
        <f t="shared" si="9"/>
        <v>455.344284133438</v>
      </c>
      <c r="H114" s="72">
        <f t="shared" si="10"/>
        <v>455.344284133438</v>
      </c>
      <c r="I114" s="41">
        <v>111</v>
      </c>
      <c r="J114" s="46">
        <f t="shared" si="8"/>
        <v>-6</v>
      </c>
      <c r="O114" s="105">
        <v>779</v>
      </c>
      <c r="P114" s="103">
        <f>-(($U$2^2-O114^2)^(1/2))+$U$2</f>
        <v>461.733651339916</v>
      </c>
    </row>
    <row r="115" ht="16.5" spans="2:16">
      <c r="B115" s="24">
        <v>106</v>
      </c>
      <c r="C115" s="118" t="s">
        <v>151</v>
      </c>
      <c r="D115" s="81" t="s">
        <v>1059</v>
      </c>
      <c r="E115" s="69">
        <v>2528</v>
      </c>
      <c r="F115" s="70">
        <v>778</v>
      </c>
      <c r="G115" s="71">
        <f t="shared" si="9"/>
        <v>453.941765886434</v>
      </c>
      <c r="H115" s="72">
        <f t="shared" si="10"/>
        <v>453.941765886434</v>
      </c>
      <c r="I115" s="41">
        <v>112</v>
      </c>
      <c r="J115" s="46">
        <f t="shared" si="8"/>
        <v>-6</v>
      </c>
      <c r="O115" s="105">
        <v>778</v>
      </c>
      <c r="P115" s="103">
        <f>-(($U$2^2-O115^2)^(1/2))+$U$2</f>
        <v>459.911224160222</v>
      </c>
    </row>
    <row r="116" ht="16.5" spans="2:16">
      <c r="B116" s="24">
        <v>107</v>
      </c>
      <c r="C116" s="118" t="s">
        <v>152</v>
      </c>
      <c r="D116" s="81" t="s">
        <v>1060</v>
      </c>
      <c r="E116" s="69">
        <v>2069</v>
      </c>
      <c r="F116" s="70">
        <v>777</v>
      </c>
      <c r="G116" s="71">
        <f t="shared" si="9"/>
        <v>452.546983223695</v>
      </c>
      <c r="H116" s="72">
        <f t="shared" si="10"/>
        <v>452.546983223695</v>
      </c>
      <c r="I116" s="41">
        <v>113</v>
      </c>
      <c r="J116" s="46">
        <f t="shared" si="8"/>
        <v>-6</v>
      </c>
      <c r="O116" s="105">
        <v>777</v>
      </c>
      <c r="P116" s="103">
        <f>-(($U$2^2-O116^2)^(1/2))+$U$2</f>
        <v>458.098848570977</v>
      </c>
    </row>
    <row r="117" ht="16.5" spans="2:16">
      <c r="B117" s="24">
        <v>108</v>
      </c>
      <c r="C117" s="118" t="s">
        <v>153</v>
      </c>
      <c r="D117" s="81" t="s">
        <v>1061</v>
      </c>
      <c r="E117" s="69">
        <v>2069</v>
      </c>
      <c r="F117" s="70">
        <v>776</v>
      </c>
      <c r="G117" s="71">
        <f t="shared" si="9"/>
        <v>451.159838718751</v>
      </c>
      <c r="H117" s="72">
        <f t="shared" si="10"/>
        <v>451.159838718751</v>
      </c>
      <c r="I117" s="41">
        <v>114</v>
      </c>
      <c r="J117" s="46">
        <f t="shared" si="8"/>
        <v>-6</v>
      </c>
      <c r="O117" s="105">
        <v>776</v>
      </c>
      <c r="P117" s="103">
        <f>-(($U$2^2-O117^2)^(1/2))+$U$2</f>
        <v>456.296397976575</v>
      </c>
    </row>
    <row r="118" ht="16.5" spans="2:16">
      <c r="B118" s="24">
        <v>109</v>
      </c>
      <c r="C118" s="118" t="s">
        <v>154</v>
      </c>
      <c r="D118" s="81" t="s">
        <v>1062</v>
      </c>
      <c r="E118" s="69">
        <v>2064</v>
      </c>
      <c r="F118" s="70">
        <v>775</v>
      </c>
      <c r="G118" s="71">
        <f t="shared" si="9"/>
        <v>449.780237094626</v>
      </c>
      <c r="H118" s="72">
        <f t="shared" si="10"/>
        <v>449.780237094626</v>
      </c>
      <c r="I118" s="41">
        <v>115</v>
      </c>
      <c r="J118" s="46">
        <f t="shared" si="8"/>
        <v>-6</v>
      </c>
      <c r="O118" s="105">
        <v>775</v>
      </c>
      <c r="P118" s="103">
        <f>-(($U$2^2-O118^2)^(1/2))+$U$2</f>
        <v>454.503748574454</v>
      </c>
    </row>
    <row r="119" ht="16.5" spans="2:16">
      <c r="B119" s="24">
        <v>110</v>
      </c>
      <c r="C119" s="118" t="s">
        <v>155</v>
      </c>
      <c r="D119" s="81" t="s">
        <v>1063</v>
      </c>
      <c r="E119" s="69">
        <v>2061</v>
      </c>
      <c r="F119" s="70">
        <v>774</v>
      </c>
      <c r="G119" s="71">
        <f t="shared" si="9"/>
        <v>448.408085157742</v>
      </c>
      <c r="H119" s="72">
        <f t="shared" si="10"/>
        <v>448.408085157742</v>
      </c>
      <c r="I119" s="41">
        <v>116</v>
      </c>
      <c r="J119" s="46">
        <f t="shared" si="8"/>
        <v>-6</v>
      </c>
      <c r="O119" s="105">
        <v>774</v>
      </c>
      <c r="P119" s="103">
        <f>-(($U$2^2-O119^2)^(1/2))+$U$2</f>
        <v>452.720779269214</v>
      </c>
    </row>
    <row r="120" ht="16.5" spans="2:16">
      <c r="B120" s="24">
        <v>111</v>
      </c>
      <c r="C120" s="118" t="s">
        <v>156</v>
      </c>
      <c r="D120" s="81" t="s">
        <v>1064</v>
      </c>
      <c r="E120" s="69">
        <v>2061</v>
      </c>
      <c r="F120" s="70">
        <v>773</v>
      </c>
      <c r="G120" s="71">
        <f t="shared" si="9"/>
        <v>447.043291734419</v>
      </c>
      <c r="H120" s="72">
        <f t="shared" si="10"/>
        <v>447.043291734419</v>
      </c>
      <c r="I120" s="41">
        <v>117</v>
      </c>
      <c r="J120" s="46">
        <f t="shared" si="8"/>
        <v>-6</v>
      </c>
      <c r="O120" s="105">
        <v>773</v>
      </c>
      <c r="P120" s="103">
        <f>-(($U$2^2-O120^2)^(1/2))+$U$2</f>
        <v>450.947371590102</v>
      </c>
    </row>
    <row r="121" ht="16.5" spans="2:16">
      <c r="B121" s="24">
        <v>112</v>
      </c>
      <c r="C121" s="118" t="s">
        <v>157</v>
      </c>
      <c r="D121" s="81" t="s">
        <v>1065</v>
      </c>
      <c r="E121" s="69">
        <v>2061</v>
      </c>
      <c r="F121" s="70">
        <v>772</v>
      </c>
      <c r="G121" s="71">
        <f t="shared" si="9"/>
        <v>445.685767609847</v>
      </c>
      <c r="H121" s="72">
        <f t="shared" si="10"/>
        <v>445.685767609847</v>
      </c>
      <c r="I121" s="41">
        <v>118</v>
      </c>
      <c r="J121" s="46">
        <f t="shared" si="8"/>
        <v>-6</v>
      </c>
      <c r="O121" s="105">
        <v>772</v>
      </c>
      <c r="P121" s="103">
        <f>-(($U$2^2-O121^2)^(1/2))+$U$2</f>
        <v>449.183409611715</v>
      </c>
    </row>
    <row r="122" ht="16.5" spans="2:16">
      <c r="B122" s="24">
        <v>113</v>
      </c>
      <c r="C122" s="118" t="s">
        <v>158</v>
      </c>
      <c r="D122" s="81" t="s">
        <v>1066</v>
      </c>
      <c r="E122" s="69">
        <v>2052</v>
      </c>
      <c r="F122" s="70">
        <v>771</v>
      </c>
      <c r="G122" s="71">
        <f t="shared" si="9"/>
        <v>444.335425469415</v>
      </c>
      <c r="H122" s="72">
        <f t="shared" si="10"/>
        <v>444.335425469415</v>
      </c>
      <c r="I122" s="41">
        <v>119</v>
      </c>
      <c r="J122" s="46">
        <f t="shared" si="8"/>
        <v>-6</v>
      </c>
      <c r="O122" s="105">
        <v>771</v>
      </c>
      <c r="P122" s="103">
        <f>-(($U$2^2-O122^2)^(1/2))+$U$2</f>
        <v>447.428779877759</v>
      </c>
    </row>
    <row r="123" ht="16.5" spans="2:16">
      <c r="B123" s="24">
        <v>115</v>
      </c>
      <c r="C123" s="118" t="s">
        <v>159</v>
      </c>
      <c r="D123" s="81" t="s">
        <v>1067</v>
      </c>
      <c r="E123" s="69">
        <v>1600</v>
      </c>
      <c r="F123" s="70">
        <v>770</v>
      </c>
      <c r="G123" s="71">
        <f t="shared" si="9"/>
        <v>442.992179842284</v>
      </c>
      <c r="H123" s="72">
        <f t="shared" si="10"/>
        <v>442.992179842284</v>
      </c>
      <c r="I123" s="41">
        <v>120</v>
      </c>
      <c r="J123" s="46">
        <f t="shared" si="8"/>
        <v>-5</v>
      </c>
      <c r="O123" s="105">
        <v>770</v>
      </c>
      <c r="P123" s="103">
        <f>-(($U$2^2-O123^2)^(1/2))+$U$2</f>
        <v>445.683371327733</v>
      </c>
    </row>
    <row r="124" ht="16.5" spans="2:16">
      <c r="B124" s="24">
        <v>116</v>
      </c>
      <c r="C124" s="118" t="s">
        <v>160</v>
      </c>
      <c r="D124" s="81" t="s">
        <v>1579</v>
      </c>
      <c r="E124" s="69">
        <v>1600</v>
      </c>
      <c r="F124" s="70">
        <v>769</v>
      </c>
      <c r="G124" s="71">
        <f t="shared" si="9"/>
        <v>441.6559470471</v>
      </c>
      <c r="H124" s="72">
        <f t="shared" si="10"/>
        <v>441.6559470471</v>
      </c>
      <c r="I124" s="41">
        <v>121</v>
      </c>
      <c r="J124" s="46">
        <f t="shared" si="8"/>
        <v>-5</v>
      </c>
      <c r="O124" s="105">
        <v>769</v>
      </c>
      <c r="P124" s="103">
        <f>-(($U$2^2-O124^2)^(1/2))+$U$2</f>
        <v>443.947075226387</v>
      </c>
    </row>
    <row r="125" ht="16.5" spans="2:16">
      <c r="B125" s="24">
        <v>117</v>
      </c>
      <c r="C125" s="118" t="s">
        <v>161</v>
      </c>
      <c r="D125" s="81" t="s">
        <v>1068</v>
      </c>
      <c r="E125" s="69">
        <v>1600</v>
      </c>
      <c r="F125" s="70">
        <v>768</v>
      </c>
      <c r="G125" s="71">
        <f t="shared" si="9"/>
        <v>440.326645139756</v>
      </c>
      <c r="H125" s="72">
        <f t="shared" si="10"/>
        <v>440.326645139756</v>
      </c>
      <c r="I125" s="41">
        <v>122</v>
      </c>
      <c r="J125" s="46">
        <f t="shared" si="8"/>
        <v>-5</v>
      </c>
      <c r="O125" s="105">
        <v>768</v>
      </c>
      <c r="P125" s="103">
        <f>-(($U$2^2-O125^2)^(1/2))+$U$2</f>
        <v>442.219785095839</v>
      </c>
    </row>
    <row r="126" ht="16.5" spans="2:16">
      <c r="B126" s="24">
        <v>118</v>
      </c>
      <c r="C126" s="165" t="s">
        <v>162</v>
      </c>
      <c r="D126" s="81" t="s">
        <v>1069</v>
      </c>
      <c r="E126" s="69">
        <v>1600</v>
      </c>
      <c r="F126" s="70">
        <v>767</v>
      </c>
      <c r="G126" s="71">
        <f t="shared" si="9"/>
        <v>439.00419386309</v>
      </c>
      <c r="H126" s="72">
        <f t="shared" si="10"/>
        <v>439.00419386309</v>
      </c>
      <c r="I126" s="41">
        <v>123</v>
      </c>
      <c r="J126" s="46">
        <f t="shared" si="8"/>
        <v>-5</v>
      </c>
      <c r="O126" s="105">
        <v>767</v>
      </c>
      <c r="P126" s="103">
        <f>-(($U$2^2-O126^2)^(1/2))+$U$2</f>
        <v>440.501396650224</v>
      </c>
    </row>
    <row r="127" ht="16.5" spans="2:16">
      <c r="B127" s="24">
        <v>119</v>
      </c>
      <c r="C127" s="118" t="s">
        <v>163</v>
      </c>
      <c r="D127" s="81" t="s">
        <v>1070</v>
      </c>
      <c r="E127" s="69">
        <v>1600</v>
      </c>
      <c r="F127" s="70">
        <v>766</v>
      </c>
      <c r="G127" s="71">
        <f t="shared" si="9"/>
        <v>437.688514598463</v>
      </c>
      <c r="H127" s="72">
        <f t="shared" si="10"/>
        <v>437.688514598463</v>
      </c>
      <c r="I127" s="41">
        <v>124</v>
      </c>
      <c r="J127" s="46">
        <f t="shared" si="8"/>
        <v>-5</v>
      </c>
      <c r="O127" s="105">
        <v>766</v>
      </c>
      <c r="P127" s="103">
        <f>-(($U$2^2-O127^2)^(1/2))+$U$2</f>
        <v>438.791807732762</v>
      </c>
    </row>
    <row r="128" ht="16.5" spans="2:16">
      <c r="B128" s="24">
        <v>120</v>
      </c>
      <c r="C128" s="118" t="s">
        <v>165</v>
      </c>
      <c r="D128" s="81" t="s">
        <v>1580</v>
      </c>
      <c r="E128" s="69">
        <v>1530</v>
      </c>
      <c r="F128" s="70">
        <v>765</v>
      </c>
      <c r="G128" s="71">
        <f t="shared" si="9"/>
        <v>436.379530319094</v>
      </c>
      <c r="H128" s="72">
        <f t="shared" si="10"/>
        <v>436.379530319094</v>
      </c>
      <c r="I128" s="41">
        <v>125</v>
      </c>
      <c r="J128" s="46">
        <f t="shared" si="8"/>
        <v>-5</v>
      </c>
      <c r="O128" s="105">
        <v>765</v>
      </c>
      <c r="P128" s="103">
        <f>-(($U$2^2-O128^2)^(1/2))+$U$2</f>
        <v>437.090918255132</v>
      </c>
    </row>
    <row r="129" ht="16.5" spans="2:16">
      <c r="B129" s="24">
        <v>121</v>
      </c>
      <c r="C129" s="118" t="s">
        <v>166</v>
      </c>
      <c r="D129" s="81" t="s">
        <v>1071</v>
      </c>
      <c r="E129" s="69">
        <v>1530</v>
      </c>
      <c r="F129" s="70">
        <v>764</v>
      </c>
      <c r="G129" s="71">
        <f t="shared" si="9"/>
        <v>435.077165545112</v>
      </c>
      <c r="H129" s="72">
        <f t="shared" si="10"/>
        <v>435.077165545112</v>
      </c>
      <c r="I129" s="41">
        <v>126</v>
      </c>
      <c r="J129" s="46">
        <f t="shared" si="8"/>
        <v>-5</v>
      </c>
      <c r="O129" s="105">
        <v>764</v>
      </c>
      <c r="P129" s="103">
        <f>-(($U$2^2-O129^2)^(1/2))+$U$2</f>
        <v>435.398630139059</v>
      </c>
    </row>
    <row r="130" ht="16.5" spans="2:16">
      <c r="B130" s="24">
        <v>122</v>
      </c>
      <c r="C130" s="118" t="s">
        <v>167</v>
      </c>
      <c r="D130" s="81" t="s">
        <v>1581</v>
      </c>
      <c r="E130" s="69">
        <v>1530</v>
      </c>
      <c r="F130" s="70">
        <v>763</v>
      </c>
      <c r="G130" s="71">
        <f t="shared" si="9"/>
        <v>433.781346300218</v>
      </c>
      <c r="H130" s="72">
        <f t="shared" si="10"/>
        <v>433.781346300218</v>
      </c>
      <c r="I130" s="41">
        <v>127</v>
      </c>
      <c r="J130" s="46">
        <f t="shared" si="8"/>
        <v>-5</v>
      </c>
      <c r="O130" s="105">
        <v>763</v>
      </c>
      <c r="P130" s="103">
        <f>-(($U$2^2-O130^2)^(1/2))+$U$2</f>
        <v>433.714847260006</v>
      </c>
    </row>
    <row r="131" ht="16.5" spans="2:16">
      <c r="B131" s="24">
        <v>123</v>
      </c>
      <c r="C131" s="118" t="s">
        <v>169</v>
      </c>
      <c r="D131" s="81" t="s">
        <v>1072</v>
      </c>
      <c r="E131" s="69">
        <v>1530</v>
      </c>
      <c r="F131" s="70">
        <v>762</v>
      </c>
      <c r="G131" s="71">
        <f t="shared" si="9"/>
        <v>432.492000069903</v>
      </c>
      <c r="H131" s="72">
        <f t="shared" si="10"/>
        <v>432.492000069903</v>
      </c>
      <c r="I131" s="41">
        <v>128</v>
      </c>
      <c r="J131" s="46">
        <f t="shared" si="8"/>
        <v>-5</v>
      </c>
      <c r="O131" s="105">
        <v>762</v>
      </c>
      <c r="P131" s="103">
        <f>-(($U$2^2-O131^2)^(1/2))+$U$2</f>
        <v>432.03947539288</v>
      </c>
    </row>
    <row r="132" ht="16.5" spans="2:16">
      <c r="B132" s="24">
        <v>124</v>
      </c>
      <c r="C132" s="118" t="s">
        <v>171</v>
      </c>
      <c r="D132" s="81" t="s">
        <v>1582</v>
      </c>
      <c r="E132" s="69">
        <v>1500</v>
      </c>
      <c r="F132" s="70">
        <v>761</v>
      </c>
      <c r="G132" s="71">
        <f t="shared" si="9"/>
        <v>431.209055761157</v>
      </c>
      <c r="H132" s="72">
        <f t="shared" si="10"/>
        <v>431.209055761157</v>
      </c>
      <c r="I132" s="41">
        <v>129</v>
      </c>
      <c r="J132" s="46">
        <f t="shared" ref="J132:J195" si="11">B132-I132</f>
        <v>-5</v>
      </c>
      <c r="O132" s="105">
        <v>761</v>
      </c>
      <c r="P132" s="103">
        <f>-(($U$2^2-O132^2)^(1/2))+$U$2</f>
        <v>430.372422159678</v>
      </c>
    </row>
    <row r="133" ht="16.5" spans="2:16">
      <c r="B133" s="24">
        <v>125</v>
      </c>
      <c r="C133" s="118" t="s">
        <v>173</v>
      </c>
      <c r="D133" s="81" t="s">
        <v>1073</v>
      </c>
      <c r="E133" s="69">
        <v>1500</v>
      </c>
      <c r="F133" s="70">
        <v>760</v>
      </c>
      <c r="G133" s="71">
        <f t="shared" si="9"/>
        <v>429.932443663586</v>
      </c>
      <c r="H133" s="72">
        <f t="shared" si="10"/>
        <v>429.932443663586</v>
      </c>
      <c r="I133" s="41">
        <v>130</v>
      </c>
      <c r="J133" s="46">
        <f t="shared" si="11"/>
        <v>-5</v>
      </c>
      <c r="O133" s="105">
        <v>760</v>
      </c>
      <c r="P133" s="103">
        <f>-(($U$2^2-O133^2)^(1/2))+$U$2</f>
        <v>428.713596978966</v>
      </c>
    </row>
    <row r="134" ht="16.5" spans="2:16">
      <c r="B134" s="24">
        <v>126</v>
      </c>
      <c r="C134" s="118" t="s">
        <v>174</v>
      </c>
      <c r="D134" s="81" t="s">
        <v>1074</v>
      </c>
      <c r="E134" s="69">
        <v>1000</v>
      </c>
      <c r="F134" s="70">
        <v>759</v>
      </c>
      <c r="G134" s="71">
        <f t="shared" si="9"/>
        <v>428.662095411902</v>
      </c>
      <c r="H134" s="72">
        <f t="shared" si="10"/>
        <v>428.662095411902</v>
      </c>
      <c r="I134" s="41">
        <v>131</v>
      </c>
      <c r="J134" s="46">
        <f t="shared" si="11"/>
        <v>-5</v>
      </c>
      <c r="O134" s="105">
        <v>759</v>
      </c>
      <c r="P134" s="103">
        <f>-(($U$2^2-O134^2)^(1/2))+$U$2</f>
        <v>427.062911017132</v>
      </c>
    </row>
    <row r="135" ht="16.5" spans="2:16">
      <c r="B135" s="24">
        <v>127</v>
      </c>
      <c r="C135" s="118" t="s">
        <v>175</v>
      </c>
      <c r="D135" s="81" t="s">
        <v>1075</v>
      </c>
      <c r="E135" s="69">
        <v>930</v>
      </c>
      <c r="F135" s="70">
        <v>758</v>
      </c>
      <c r="G135" s="71">
        <f t="shared" si="9"/>
        <v>427.397943949707</v>
      </c>
      <c r="H135" s="72">
        <f t="shared" si="10"/>
        <v>427.397943949707</v>
      </c>
      <c r="I135" s="41">
        <v>132</v>
      </c>
      <c r="J135" s="46">
        <f t="shared" si="11"/>
        <v>-5</v>
      </c>
      <c r="O135" s="105">
        <v>758</v>
      </c>
      <c r="P135" s="103">
        <f>-(($U$2^2-O135^2)^(1/2))+$U$2</f>
        <v>425.420277141334</v>
      </c>
    </row>
    <row r="136" ht="16.5" spans="2:16">
      <c r="B136" s="24">
        <v>128</v>
      </c>
      <c r="C136" s="118" t="s">
        <v>176</v>
      </c>
      <c r="D136" s="81" t="s">
        <v>1076</v>
      </c>
      <c r="E136" s="69">
        <v>930</v>
      </c>
      <c r="F136" s="70">
        <v>757</v>
      </c>
      <c r="G136" s="71">
        <f t="shared" si="9"/>
        <v>426.139923494525</v>
      </c>
      <c r="H136" s="72">
        <f t="shared" si="10"/>
        <v>426.139923494525</v>
      </c>
      <c r="I136" s="41">
        <v>133</v>
      </c>
      <c r="J136" s="46">
        <f t="shared" si="11"/>
        <v>-5</v>
      </c>
      <c r="O136" s="105">
        <v>757</v>
      </c>
      <c r="P136" s="103">
        <f>-(($U$2^2-O136^2)^(1/2))+$U$2</f>
        <v>423.785609874058</v>
      </c>
    </row>
    <row r="137" ht="16.5" spans="2:16">
      <c r="B137" s="24">
        <v>129</v>
      </c>
      <c r="C137" s="118" t="s">
        <v>177</v>
      </c>
      <c r="D137" s="81" t="s">
        <v>1077</v>
      </c>
      <c r="E137" s="69">
        <v>930</v>
      </c>
      <c r="F137" s="70">
        <v>756</v>
      </c>
      <c r="G137" s="71">
        <f t="shared" si="9"/>
        <v>424.887969504031</v>
      </c>
      <c r="H137" s="72">
        <f t="shared" si="10"/>
        <v>424.887969504031</v>
      </c>
      <c r="I137" s="41">
        <v>134</v>
      </c>
      <c r="J137" s="46">
        <f t="shared" si="11"/>
        <v>-5</v>
      </c>
      <c r="O137" s="105">
        <v>756</v>
      </c>
      <c r="P137" s="103">
        <f>-(($U$2^2-O137^2)^(1/2))+$U$2</f>
        <v>422.15882534924</v>
      </c>
    </row>
    <row r="138" ht="16.5" spans="2:16">
      <c r="B138" s="24">
        <v>130</v>
      </c>
      <c r="C138" s="118" t="s">
        <v>178</v>
      </c>
      <c r="D138" s="81" t="s">
        <v>1078</v>
      </c>
      <c r="E138" s="69">
        <v>900</v>
      </c>
      <c r="F138" s="70">
        <v>755</v>
      </c>
      <c r="G138" s="71">
        <f t="shared" si="9"/>
        <v>423.642018643427</v>
      </c>
      <c r="H138" s="72">
        <f t="shared" si="10"/>
        <v>423.642018643427</v>
      </c>
      <c r="I138" s="41">
        <v>135</v>
      </c>
      <c r="J138" s="46">
        <f t="shared" si="11"/>
        <v>-5</v>
      </c>
      <c r="O138" s="105">
        <v>755</v>
      </c>
      <c r="P138" s="103">
        <f>-(($U$2^2-O138^2)^(1/2))+$U$2</f>
        <v>420.539841269868</v>
      </c>
    </row>
    <row r="139" ht="16.5" spans="2:16">
      <c r="B139" s="24">
        <v>131</v>
      </c>
      <c r="C139" s="118" t="s">
        <v>179</v>
      </c>
      <c r="D139" s="81" t="s">
        <v>1079</v>
      </c>
      <c r="E139" s="69">
        <v>900</v>
      </c>
      <c r="F139" s="70">
        <v>754</v>
      </c>
      <c r="G139" s="71">
        <f t="shared" si="9"/>
        <v>422.40200875391</v>
      </c>
      <c r="H139" s="72">
        <f t="shared" si="10"/>
        <v>422.40200875391</v>
      </c>
      <c r="I139" s="41">
        <v>136</v>
      </c>
      <c r="J139" s="46">
        <f t="shared" si="11"/>
        <v>-5</v>
      </c>
      <c r="O139" s="105">
        <v>754</v>
      </c>
      <c r="P139" s="103">
        <f>-(($U$2^2-O139^2)^(1/2))+$U$2</f>
        <v>418.928576867019</v>
      </c>
    </row>
    <row r="140" ht="16.5" spans="2:16">
      <c r="B140" s="24">
        <v>132</v>
      </c>
      <c r="C140" s="118" t="s">
        <v>180</v>
      </c>
      <c r="D140" s="81" t="s">
        <v>1080</v>
      </c>
      <c r="E140" s="69">
        <v>900</v>
      </c>
      <c r="F140" s="70">
        <v>753</v>
      </c>
      <c r="G140" s="71">
        <f t="shared" si="9"/>
        <v>421.167878822202</v>
      </c>
      <c r="H140" s="72">
        <f t="shared" si="10"/>
        <v>421.167878822202</v>
      </c>
      <c r="I140" s="41">
        <v>137</v>
      </c>
      <c r="J140" s="46">
        <f t="shared" si="11"/>
        <v>-5</v>
      </c>
      <c r="O140" s="105">
        <v>753</v>
      </c>
      <c r="P140" s="103">
        <f>-(($U$2^2-O140^2)^(1/2))+$U$2</f>
        <v>417.324952860256</v>
      </c>
    </row>
    <row r="141" ht="16.5" spans="2:16">
      <c r="B141" s="24">
        <v>133</v>
      </c>
      <c r="C141" s="118" t="s">
        <v>181</v>
      </c>
      <c r="D141" s="81" t="s">
        <v>1081</v>
      </c>
      <c r="E141" s="69">
        <v>330</v>
      </c>
      <c r="F141" s="70">
        <v>752</v>
      </c>
      <c r="G141" s="71">
        <f t="shared" si="9"/>
        <v>419.939568951081</v>
      </c>
      <c r="H141" s="72">
        <f t="shared" si="10"/>
        <v>419.939568951081</v>
      </c>
      <c r="I141" s="41">
        <v>138</v>
      </c>
      <c r="J141" s="46">
        <f t="shared" si="11"/>
        <v>-5</v>
      </c>
      <c r="O141" s="105">
        <v>752</v>
      </c>
      <c r="P141" s="103">
        <f>-(($U$2^2-O141^2)^(1/2))+$U$2</f>
        <v>415.728891419346</v>
      </c>
    </row>
    <row r="142" ht="16.5" spans="2:16">
      <c r="B142" s="24">
        <v>134</v>
      </c>
      <c r="C142" s="118" t="s">
        <v>182</v>
      </c>
      <c r="D142" s="81" t="s">
        <v>1082</v>
      </c>
      <c r="E142" s="69">
        <v>330</v>
      </c>
      <c r="F142" s="70">
        <v>751</v>
      </c>
      <c r="G142" s="71">
        <f t="shared" si="9"/>
        <v>418.717020330892</v>
      </c>
      <c r="H142" s="72">
        <f t="shared" si="10"/>
        <v>418.717020330892</v>
      </c>
      <c r="I142" s="41">
        <v>139</v>
      </c>
      <c r="J142" s="46">
        <f t="shared" si="11"/>
        <v>-5</v>
      </c>
      <c r="O142" s="105">
        <v>751</v>
      </c>
      <c r="P142" s="103">
        <f>-(($U$2^2-O142^2)^(1/2))+$U$2</f>
        <v>414.140316127232</v>
      </c>
    </row>
    <row r="143" ht="16.5" spans="2:16">
      <c r="B143" s="24">
        <v>135</v>
      </c>
      <c r="C143" s="118" t="s">
        <v>183</v>
      </c>
      <c r="D143" s="81" t="s">
        <v>1083</v>
      </c>
      <c r="E143" s="69">
        <v>300</v>
      </c>
      <c r="F143" s="70">
        <v>750</v>
      </c>
      <c r="G143" s="71">
        <f t="shared" si="9"/>
        <v>417.500175211979</v>
      </c>
      <c r="H143" s="72">
        <f t="shared" si="10"/>
        <v>417.500175211979</v>
      </c>
      <c r="I143" s="41">
        <v>140</v>
      </c>
      <c r="J143" s="46">
        <f t="shared" si="11"/>
        <v>-5</v>
      </c>
      <c r="O143" s="105">
        <v>750</v>
      </c>
      <c r="P143" s="103">
        <f>-(($U$2^2-O143^2)^(1/2))+$U$2</f>
        <v>412.559151944219</v>
      </c>
    </row>
    <row r="144" ht="16.5" spans="2:16">
      <c r="B144" s="24">
        <v>136</v>
      </c>
      <c r="C144" s="118" t="s">
        <v>184</v>
      </c>
      <c r="D144" s="81" t="s">
        <v>1084</v>
      </c>
      <c r="E144" s="69">
        <v>300</v>
      </c>
      <c r="F144" s="70">
        <v>749</v>
      </c>
      <c r="G144" s="71">
        <f t="shared" si="9"/>
        <v>416.288976878021</v>
      </c>
      <c r="H144" s="72">
        <f t="shared" si="10"/>
        <v>416.288976878021</v>
      </c>
      <c r="I144" s="41">
        <v>141</v>
      </c>
      <c r="J144" s="46">
        <f t="shared" si="11"/>
        <v>-5</v>
      </c>
      <c r="O144" s="105">
        <v>749</v>
      </c>
      <c r="P144" s="103">
        <f>-(($U$2^2-O144^2)^(1/2))+$U$2</f>
        <v>410.985325173323</v>
      </c>
    </row>
    <row r="145" ht="16.5" spans="2:16">
      <c r="B145" s="24">
        <v>137</v>
      </c>
      <c r="C145" s="118" t="s">
        <v>185</v>
      </c>
      <c r="D145" s="81" t="s">
        <v>1085</v>
      </c>
      <c r="E145" s="69">
        <v>300</v>
      </c>
      <c r="F145" s="70">
        <v>748</v>
      </c>
      <c r="G145" s="71">
        <f t="shared" si="9"/>
        <v>415.083369620219</v>
      </c>
      <c r="H145" s="72">
        <f t="shared" si="10"/>
        <v>415.083369620219</v>
      </c>
      <c r="I145" s="41">
        <v>142</v>
      </c>
      <c r="J145" s="46">
        <f t="shared" si="11"/>
        <v>-5</v>
      </c>
      <c r="O145" s="105">
        <v>748</v>
      </c>
      <c r="P145" s="103">
        <f>-(($U$2^2-O145^2)^(1/2))+$U$2</f>
        <v>409.41876342673</v>
      </c>
    </row>
    <row r="146" ht="16.5" spans="2:16">
      <c r="B146" s="24">
        <v>138</v>
      </c>
      <c r="C146" s="118" t="s">
        <v>186</v>
      </c>
      <c r="D146" s="81" t="s">
        <v>1086</v>
      </c>
      <c r="E146" s="69">
        <v>300</v>
      </c>
      <c r="F146" s="70">
        <v>747</v>
      </c>
      <c r="G146" s="71">
        <f t="shared" si="9"/>
        <v>413.88329871231</v>
      </c>
      <c r="H146" s="72">
        <f t="shared" si="10"/>
        <v>413.88329871231</v>
      </c>
      <c r="I146" s="41">
        <v>143</v>
      </c>
      <c r="J146" s="46">
        <f t="shared" si="11"/>
        <v>-5</v>
      </c>
      <c r="O146" s="105">
        <v>747</v>
      </c>
      <c r="P146" s="103">
        <f>-(($U$2^2-O146^2)^(1/2))+$U$2</f>
        <v>407.859395593332</v>
      </c>
    </row>
    <row r="147" ht="16.5" spans="2:16">
      <c r="B147" s="24">
        <v>139</v>
      </c>
      <c r="C147" s="118" t="s">
        <v>187</v>
      </c>
      <c r="D147" s="81" t="s">
        <v>1087</v>
      </c>
      <c r="E147" s="69">
        <v>300</v>
      </c>
      <c r="F147" s="70">
        <v>746</v>
      </c>
      <c r="G147" s="71">
        <f t="shared" si="9"/>
        <v>412.688710386383</v>
      </c>
      <c r="H147" s="72">
        <f t="shared" si="10"/>
        <v>412.688710386383</v>
      </c>
      <c r="I147" s="41">
        <v>144</v>
      </c>
      <c r="J147" s="46">
        <f t="shared" si="11"/>
        <v>-5</v>
      </c>
      <c r="O147" s="105">
        <v>746</v>
      </c>
      <c r="P147" s="103">
        <f>-(($U$2^2-O147^2)^(1/2))+$U$2</f>
        <v>406.307151807295</v>
      </c>
    </row>
    <row r="148" ht="16.5" spans="2:16">
      <c r="B148" s="24">
        <v>140</v>
      </c>
      <c r="C148" s="118" t="s">
        <v>188</v>
      </c>
      <c r="D148" s="81" t="s">
        <v>1088</v>
      </c>
      <c r="E148" s="69">
        <v>300</v>
      </c>
      <c r="F148" s="70">
        <v>745</v>
      </c>
      <c r="G148" s="71">
        <f t="shared" si="9"/>
        <v>411.499551809439</v>
      </c>
      <c r="H148" s="72">
        <f t="shared" si="10"/>
        <v>411.499551809439</v>
      </c>
      <c r="I148" s="41">
        <v>145</v>
      </c>
      <c r="J148" s="46">
        <f t="shared" si="11"/>
        <v>-5</v>
      </c>
      <c r="O148" s="105">
        <v>745</v>
      </c>
      <c r="P148" s="103">
        <f>-(($U$2^2-O148^2)^(1/2))+$U$2</f>
        <v>404.761963417613</v>
      </c>
    </row>
    <row r="149" ht="16.5" spans="2:16">
      <c r="B149" s="24">
        <v>141</v>
      </c>
      <c r="C149" s="118" t="s">
        <v>189</v>
      </c>
      <c r="D149" s="81" t="s">
        <v>1089</v>
      </c>
      <c r="E149" s="69">
        <v>300</v>
      </c>
      <c r="F149" s="70">
        <v>744</v>
      </c>
      <c r="G149" s="71">
        <f t="shared" si="9"/>
        <v>410.315771060707</v>
      </c>
      <c r="H149" s="72">
        <f t="shared" si="10"/>
        <v>410.315771060707</v>
      </c>
      <c r="I149" s="41">
        <v>146</v>
      </c>
      <c r="J149" s="46">
        <f t="shared" si="11"/>
        <v>-5</v>
      </c>
      <c r="O149" s="105">
        <v>744</v>
      </c>
      <c r="P149" s="103">
        <f>-(($U$2^2-O149^2)^(1/2))+$U$2</f>
        <v>403.22376295862</v>
      </c>
    </row>
    <row r="150" ht="16.5" spans="2:16">
      <c r="B150" s="24">
        <v>142</v>
      </c>
      <c r="C150" s="118" t="s">
        <v>190</v>
      </c>
      <c r="D150" s="81" t="s">
        <v>1090</v>
      </c>
      <c r="E150" s="69">
        <v>300</v>
      </c>
      <c r="F150" s="70">
        <v>743</v>
      </c>
      <c r="G150" s="71">
        <f t="shared" si="9"/>
        <v>409.137317109646</v>
      </c>
      <c r="H150" s="72">
        <f t="shared" si="10"/>
        <v>409.137317109646</v>
      </c>
      <c r="I150" s="41">
        <v>147</v>
      </c>
      <c r="J150" s="46">
        <f t="shared" si="11"/>
        <v>-5</v>
      </c>
      <c r="O150" s="105">
        <v>743</v>
      </c>
      <c r="P150" s="103">
        <f>-(($U$2^2-O150^2)^(1/2))+$U$2</f>
        <v>401.692484121415</v>
      </c>
    </row>
    <row r="151" ht="16.5" spans="2:16">
      <c r="B151" s="24">
        <v>143</v>
      </c>
      <c r="C151" s="118" t="s">
        <v>191</v>
      </c>
      <c r="D151" s="81" t="s">
        <v>1091</v>
      </c>
      <c r="E151" s="69">
        <v>300</v>
      </c>
      <c r="F151" s="70">
        <v>742</v>
      </c>
      <c r="G151" s="71">
        <f t="shared" si="9"/>
        <v>407.964139794638</v>
      </c>
      <c r="H151" s="72">
        <f t="shared" si="10"/>
        <v>407.964139794638</v>
      </c>
      <c r="I151" s="41">
        <v>148</v>
      </c>
      <c r="J151" s="46">
        <f t="shared" si="11"/>
        <v>-5</v>
      </c>
      <c r="O151" s="105">
        <v>742</v>
      </c>
      <c r="P151" s="103">
        <f>-(($U$2^2-O151^2)^(1/2))+$U$2</f>
        <v>400.168061726172</v>
      </c>
    </row>
    <row r="152" ht="16.5" spans="2:16">
      <c r="B152" s="24">
        <v>144</v>
      </c>
      <c r="C152" s="118" t="s">
        <v>192</v>
      </c>
      <c r="D152" s="81" t="s">
        <v>1092</v>
      </c>
      <c r="E152" s="69">
        <v>300</v>
      </c>
      <c r="F152" s="70">
        <v>741</v>
      </c>
      <c r="G152" s="71">
        <f t="shared" si="9"/>
        <v>406.79618980233</v>
      </c>
      <c r="H152" s="72">
        <f t="shared" si="10"/>
        <v>406.79618980233</v>
      </c>
      <c r="I152" s="41">
        <v>149</v>
      </c>
      <c r="J152" s="46">
        <f t="shared" si="11"/>
        <v>-5</v>
      </c>
      <c r="O152" s="105">
        <v>741</v>
      </c>
      <c r="P152" s="103">
        <f>-(($U$2^2-O152^2)^(1/2))+$U$2</f>
        <v>398.650431695296</v>
      </c>
    </row>
    <row r="153" ht="16.5" spans="2:16">
      <c r="B153" s="24">
        <v>145</v>
      </c>
      <c r="C153" s="118" t="s">
        <v>193</v>
      </c>
      <c r="D153" s="81" t="s">
        <v>1093</v>
      </c>
      <c r="E153" s="69">
        <v>300</v>
      </c>
      <c r="F153" s="70">
        <v>740</v>
      </c>
      <c r="G153" s="71">
        <f t="shared" si="9"/>
        <v>405.633418647605</v>
      </c>
      <c r="H153" s="72">
        <f t="shared" si="10"/>
        <v>405.633418647605</v>
      </c>
      <c r="I153" s="41">
        <v>150</v>
      </c>
      <c r="J153" s="46">
        <f t="shared" si="11"/>
        <v>-5</v>
      </c>
      <c r="O153" s="105">
        <v>740</v>
      </c>
      <c r="P153" s="103">
        <f>-(($U$2^2-O153^2)^(1/2))+$U$2</f>
        <v>397.139531027401</v>
      </c>
    </row>
    <row r="154" ht="16.5" spans="2:16">
      <c r="B154" s="24">
        <v>146</v>
      </c>
      <c r="C154" s="118" t="s">
        <v>194</v>
      </c>
      <c r="D154" s="81" t="s">
        <v>1094</v>
      </c>
      <c r="E154" s="69">
        <v>300</v>
      </c>
      <c r="F154" s="70">
        <v>739</v>
      </c>
      <c r="G154" s="71">
        <f t="shared" si="9"/>
        <v>404.475778654161</v>
      </c>
      <c r="H154" s="72">
        <f t="shared" si="10"/>
        <v>404.475778654161</v>
      </c>
      <c r="I154" s="41">
        <v>151</v>
      </c>
      <c r="J154" s="46">
        <f t="shared" si="11"/>
        <v>-5</v>
      </c>
      <c r="O154" s="105">
        <v>739</v>
      </c>
      <c r="P154" s="103">
        <f>-(($U$2^2-O154^2)^(1/2))+$U$2</f>
        <v>395.635297772068</v>
      </c>
    </row>
    <row r="155" ht="16.5" spans="2:16">
      <c r="B155" s="24">
        <v>147</v>
      </c>
      <c r="C155" s="165" t="s">
        <v>195</v>
      </c>
      <c r="D155" s="81" t="s">
        <v>1095</v>
      </c>
      <c r="E155" s="69">
        <v>300</v>
      </c>
      <c r="F155" s="70">
        <v>738</v>
      </c>
      <c r="G155" s="71">
        <f t="shared" ref="G155:G218" si="12">H155</f>
        <v>403.323222935666</v>
      </c>
      <c r="H155" s="72">
        <f t="shared" ref="H155:H218" si="13">P155*($Q$91-$Q$892)/($P$91-$P$892)+$Q$892-$P$892*($Q$91-$Q$892)/($P$91-$P$892)</f>
        <v>403.323222935666</v>
      </c>
      <c r="I155" s="41">
        <v>152</v>
      </c>
      <c r="J155" s="46">
        <f t="shared" si="11"/>
        <v>-5</v>
      </c>
      <c r="O155" s="105">
        <v>738</v>
      </c>
      <c r="P155" s="103">
        <f>-(($U$2^2-O155^2)^(1/2))+$U$2</f>
        <v>394.13767100537</v>
      </c>
    </row>
    <row r="156" ht="16.5" spans="2:16">
      <c r="B156" s="24">
        <v>148</v>
      </c>
      <c r="C156" s="118" t="s">
        <v>196</v>
      </c>
      <c r="D156" s="81" t="s">
        <v>1097</v>
      </c>
      <c r="E156" s="69">
        <v>300</v>
      </c>
      <c r="F156" s="70">
        <v>737</v>
      </c>
      <c r="G156" s="71">
        <f t="shared" si="12"/>
        <v>402.17570537749</v>
      </c>
      <c r="H156" s="72">
        <f t="shared" si="13"/>
        <v>402.17570537749</v>
      </c>
      <c r="I156" s="41">
        <v>153</v>
      </c>
      <c r="J156" s="46">
        <f t="shared" si="11"/>
        <v>-5</v>
      </c>
      <c r="O156" s="105">
        <v>737</v>
      </c>
      <c r="P156" s="103">
        <f>-(($U$2^2-O156^2)^(1/2))+$U$2</f>
        <v>392.646590806119</v>
      </c>
    </row>
    <row r="157" ht="16.5" spans="2:16">
      <c r="B157" s="24">
        <v>149</v>
      </c>
      <c r="C157" s="118" t="s">
        <v>197</v>
      </c>
      <c r="D157" s="81" t="s">
        <v>1098</v>
      </c>
      <c r="E157" s="69">
        <v>300</v>
      </c>
      <c r="F157" s="70">
        <v>736</v>
      </c>
      <c r="G157" s="71">
        <f t="shared" si="12"/>
        <v>401.033180618963</v>
      </c>
      <c r="H157" s="72">
        <f t="shared" si="13"/>
        <v>401.033180618963</v>
      </c>
      <c r="I157" s="41">
        <v>154</v>
      </c>
      <c r="J157" s="46">
        <f t="shared" si="11"/>
        <v>-5</v>
      </c>
      <c r="O157" s="105">
        <v>736</v>
      </c>
      <c r="P157" s="103">
        <f>-(($U$2^2-O157^2)^(1/2))+$U$2</f>
        <v>391.161998232824</v>
      </c>
    </row>
    <row r="158" ht="16.5" spans="2:16">
      <c r="B158" s="24">
        <v>150</v>
      </c>
      <c r="C158" s="118" t="s">
        <v>198</v>
      </c>
      <c r="D158" s="81" t="s">
        <v>1099</v>
      </c>
      <c r="E158" s="69">
        <v>300</v>
      </c>
      <c r="F158" s="70">
        <v>735</v>
      </c>
      <c r="G158" s="71">
        <f t="shared" si="12"/>
        <v>399.895604036163</v>
      </c>
      <c r="H158" s="72">
        <f t="shared" si="13"/>
        <v>399.895604036163</v>
      </c>
      <c r="I158" s="41">
        <v>155</v>
      </c>
      <c r="J158" s="46">
        <f t="shared" si="11"/>
        <v>-5</v>
      </c>
      <c r="O158" s="105">
        <v>735</v>
      </c>
      <c r="P158" s="103">
        <f>-(($U$2^2-O158^2)^(1/2))+$U$2</f>
        <v>389.683835301322</v>
      </c>
    </row>
    <row r="159" ht="16.5" spans="2:16">
      <c r="B159" s="24">
        <v>151</v>
      </c>
      <c r="C159" s="118" t="s">
        <v>199</v>
      </c>
      <c r="D159" s="81" t="s">
        <v>1100</v>
      </c>
      <c r="E159" s="69">
        <v>300</v>
      </c>
      <c r="F159" s="70">
        <v>734</v>
      </c>
      <c r="G159" s="71">
        <f t="shared" si="12"/>
        <v>398.76293172521</v>
      </c>
      <c r="H159" s="72">
        <f t="shared" si="13"/>
        <v>398.76293172521</v>
      </c>
      <c r="I159" s="41">
        <v>156</v>
      </c>
      <c r="J159" s="46">
        <f t="shared" si="11"/>
        <v>-5</v>
      </c>
      <c r="O159" s="105">
        <v>734</v>
      </c>
      <c r="P159" s="103">
        <f>-(($U$2^2-O159^2)^(1/2))+$U$2</f>
        <v>388.212044963066</v>
      </c>
    </row>
    <row r="160" ht="16.5" spans="2:16">
      <c r="B160" s="24">
        <v>152</v>
      </c>
      <c r="C160" s="118" t="s">
        <v>200</v>
      </c>
      <c r="D160" s="81" t="s">
        <v>1101</v>
      </c>
      <c r="E160" s="69">
        <v>300</v>
      </c>
      <c r="F160" s="70">
        <v>733</v>
      </c>
      <c r="G160" s="71">
        <f t="shared" si="12"/>
        <v>397.635120486037</v>
      </c>
      <c r="H160" s="72">
        <f t="shared" si="13"/>
        <v>397.635120486037</v>
      </c>
      <c r="I160" s="41">
        <v>157</v>
      </c>
      <c r="J160" s="46">
        <f t="shared" si="11"/>
        <v>-5</v>
      </c>
      <c r="O160" s="105">
        <v>733</v>
      </c>
      <c r="P160" s="103">
        <f>-(($U$2^2-O160^2)^(1/2))+$U$2</f>
        <v>386.746571084047</v>
      </c>
    </row>
    <row r="161" ht="16.5" spans="2:16">
      <c r="B161" s="24">
        <v>153</v>
      </c>
      <c r="C161" s="118" t="s">
        <v>201</v>
      </c>
      <c r="D161" s="81" t="s">
        <v>1102</v>
      </c>
      <c r="E161" s="69">
        <v>200</v>
      </c>
      <c r="F161" s="70">
        <v>732</v>
      </c>
      <c r="G161" s="71">
        <f t="shared" si="12"/>
        <v>396.512127806641</v>
      </c>
      <c r="H161" s="72">
        <f t="shared" si="13"/>
        <v>396.512127806641</v>
      </c>
      <c r="I161" s="41">
        <v>158</v>
      </c>
      <c r="J161" s="46">
        <f t="shared" si="11"/>
        <v>-5</v>
      </c>
      <c r="O161" s="105">
        <v>732</v>
      </c>
      <c r="P161" s="103">
        <f>-(($U$2^2-O161^2)^(1/2))+$U$2</f>
        <v>385.287358424318</v>
      </c>
    </row>
    <row r="162" ht="16.5" spans="2:16">
      <c r="B162" s="24">
        <v>154</v>
      </c>
      <c r="C162" s="118" t="s">
        <v>202</v>
      </c>
      <c r="D162" s="81" t="s">
        <v>1103</v>
      </c>
      <c r="E162" s="69">
        <v>200</v>
      </c>
      <c r="F162" s="70">
        <v>731</v>
      </c>
      <c r="G162" s="71">
        <f t="shared" si="12"/>
        <v>395.393911847772</v>
      </c>
      <c r="H162" s="72">
        <f t="shared" si="13"/>
        <v>395.393911847772</v>
      </c>
      <c r="I162" s="41">
        <v>159</v>
      </c>
      <c r="J162" s="46">
        <f t="shared" si="11"/>
        <v>-5</v>
      </c>
      <c r="O162" s="105">
        <v>731</v>
      </c>
      <c r="P162" s="103">
        <f>-(($U$2^2-O162^2)^(1/2))+$U$2</f>
        <v>383.83435261811</v>
      </c>
    </row>
    <row r="163" ht="16.5" spans="2:16">
      <c r="B163" s="24">
        <v>155</v>
      </c>
      <c r="C163" s="118" t="s">
        <v>203</v>
      </c>
      <c r="D163" s="81" t="s">
        <v>1104</v>
      </c>
      <c r="E163" s="69">
        <v>200</v>
      </c>
      <c r="F163" s="70">
        <v>730</v>
      </c>
      <c r="G163" s="71">
        <f t="shared" si="12"/>
        <v>394.280431428074</v>
      </c>
      <c r="H163" s="72">
        <f t="shared" si="13"/>
        <v>394.280431428074</v>
      </c>
      <c r="I163" s="41">
        <v>160</v>
      </c>
      <c r="J163" s="46">
        <f t="shared" si="11"/>
        <v>-5</v>
      </c>
      <c r="O163" s="105">
        <v>730</v>
      </c>
      <c r="P163" s="103">
        <f>-(($U$2^2-O163^2)^(1/2))+$U$2</f>
        <v>382.387500154516</v>
      </c>
    </row>
    <row r="164" ht="16.5" spans="2:16">
      <c r="B164" s="24">
        <v>156</v>
      </c>
      <c r="C164" s="118" t="s">
        <v>204</v>
      </c>
      <c r="D164" s="81" t="s">
        <v>1105</v>
      </c>
      <c r="E164" s="69">
        <v>200</v>
      </c>
      <c r="F164" s="70">
        <v>729</v>
      </c>
      <c r="G164" s="71">
        <f t="shared" si="12"/>
        <v>393.171646009634</v>
      </c>
      <c r="H164" s="72">
        <f t="shared" si="13"/>
        <v>393.171646009634</v>
      </c>
      <c r="I164" s="41">
        <v>161</v>
      </c>
      <c r="J164" s="46">
        <f t="shared" si="11"/>
        <v>-5</v>
      </c>
      <c r="O164" s="105">
        <v>729</v>
      </c>
      <c r="P164" s="103">
        <f>-(($U$2^2-O164^2)^(1/2))+$U$2</f>
        <v>380.946748358715</v>
      </c>
    </row>
    <row r="165" ht="16.5" spans="2:16">
      <c r="B165" s="24">
        <v>157</v>
      </c>
      <c r="C165" s="118" t="s">
        <v>205</v>
      </c>
      <c r="D165" s="81" t="s">
        <v>1106</v>
      </c>
      <c r="E165" s="69">
        <v>200</v>
      </c>
      <c r="F165" s="70">
        <v>728</v>
      </c>
      <c r="G165" s="71">
        <f t="shared" si="12"/>
        <v>392.067515683943</v>
      </c>
      <c r="H165" s="72">
        <f t="shared" si="13"/>
        <v>392.067515683943</v>
      </c>
      <c r="I165" s="41">
        <v>162</v>
      </c>
      <c r="J165" s="46">
        <f t="shared" si="11"/>
        <v>-5</v>
      </c>
      <c r="O165" s="105">
        <v>728</v>
      </c>
      <c r="P165" s="103">
        <f>-(($U$2^2-O165^2)^(1/2))+$U$2</f>
        <v>379.512045373737</v>
      </c>
    </row>
    <row r="166" ht="16.5" spans="2:16">
      <c r="B166" s="24">
        <v>158</v>
      </c>
      <c r="C166" s="118" t="s">
        <v>206</v>
      </c>
      <c r="D166" s="81" t="s">
        <v>1107</v>
      </c>
      <c r="E166" s="69">
        <v>200</v>
      </c>
      <c r="F166" s="70">
        <v>727</v>
      </c>
      <c r="G166" s="71">
        <f t="shared" si="12"/>
        <v>390.968001158253</v>
      </c>
      <c r="H166" s="72">
        <f t="shared" si="13"/>
        <v>390.968001158253</v>
      </c>
      <c r="I166" s="41">
        <v>163</v>
      </c>
      <c r="J166" s="46">
        <f t="shared" si="11"/>
        <v>-5</v>
      </c>
      <c r="O166" s="105">
        <v>727</v>
      </c>
      <c r="P166" s="103">
        <f>-(($U$2^2-O166^2)^(1/2))+$U$2</f>
        <v>378.083340142725</v>
      </c>
    </row>
    <row r="167" ht="16.5" spans="2:16">
      <c r="B167" s="24">
        <v>159</v>
      </c>
      <c r="C167" s="118" t="s">
        <v>207</v>
      </c>
      <c r="D167" s="81" t="s">
        <v>1108</v>
      </c>
      <c r="E167" s="69">
        <v>200</v>
      </c>
      <c r="F167" s="70">
        <v>726</v>
      </c>
      <c r="G167" s="71">
        <f t="shared" si="12"/>
        <v>389.873063742306</v>
      </c>
      <c r="H167" s="72">
        <f t="shared" si="13"/>
        <v>389.873063742306</v>
      </c>
      <c r="I167" s="41">
        <v>164</v>
      </c>
      <c r="J167" s="46">
        <f t="shared" si="11"/>
        <v>-5</v>
      </c>
      <c r="O167" s="105">
        <v>726</v>
      </c>
      <c r="P167" s="103">
        <f>-(($U$2^2-O167^2)^(1/2))+$U$2</f>
        <v>376.660582391696</v>
      </c>
    </row>
    <row r="168" ht="16.5" spans="2:16">
      <c r="B168" s="24">
        <v>160</v>
      </c>
      <c r="C168" s="118" t="s">
        <v>208</v>
      </c>
      <c r="D168" s="81" t="s">
        <v>1109</v>
      </c>
      <c r="E168" s="69">
        <v>200</v>
      </c>
      <c r="F168" s="70">
        <v>725</v>
      </c>
      <c r="G168" s="71">
        <f t="shared" si="12"/>
        <v>388.782665335436</v>
      </c>
      <c r="H168" s="72">
        <f t="shared" si="13"/>
        <v>388.782665335436</v>
      </c>
      <c r="I168" s="41">
        <v>165</v>
      </c>
      <c r="J168" s="46">
        <f t="shared" si="11"/>
        <v>-5</v>
      </c>
      <c r="O168" s="105">
        <v>725</v>
      </c>
      <c r="P168" s="103">
        <f>-(($U$2^2-O168^2)^(1/2))+$U$2</f>
        <v>375.24372261278</v>
      </c>
    </row>
    <row r="169" ht="16.5" spans="2:16">
      <c r="B169" s="24">
        <v>161</v>
      </c>
      <c r="C169" s="118" t="s">
        <v>209</v>
      </c>
      <c r="D169" s="81" t="s">
        <v>1110</v>
      </c>
      <c r="E169" s="69">
        <v>200</v>
      </c>
      <c r="F169" s="70">
        <v>724</v>
      </c>
      <c r="G169" s="71">
        <f t="shared" si="12"/>
        <v>387.696768414019</v>
      </c>
      <c r="H169" s="72">
        <f t="shared" si="13"/>
        <v>387.696768414019</v>
      </c>
      <c r="I169" s="41">
        <v>166</v>
      </c>
      <c r="J169" s="46">
        <f t="shared" si="11"/>
        <v>-5</v>
      </c>
      <c r="O169" s="105">
        <v>724</v>
      </c>
      <c r="P169" s="103">
        <f>-(($U$2^2-O169^2)^(1/2))+$U$2</f>
        <v>373.832712047917</v>
      </c>
    </row>
    <row r="170" ht="16.5" spans="2:16">
      <c r="B170" s="24">
        <v>162</v>
      </c>
      <c r="C170" s="118" t="s">
        <v>210</v>
      </c>
      <c r="D170" s="81" t="s">
        <v>1111</v>
      </c>
      <c r="E170" s="69">
        <v>200</v>
      </c>
      <c r="F170" s="70">
        <v>723</v>
      </c>
      <c r="G170" s="71">
        <f t="shared" si="12"/>
        <v>386.615336019275</v>
      </c>
      <c r="H170" s="72">
        <f t="shared" si="13"/>
        <v>386.615336019275</v>
      </c>
      <c r="I170" s="41">
        <v>167</v>
      </c>
      <c r="J170" s="46">
        <f t="shared" si="11"/>
        <v>-5</v>
      </c>
      <c r="O170" s="105">
        <v>723</v>
      </c>
      <c r="P170" s="103">
        <f>-(($U$2^2-O170^2)^(1/2))+$U$2</f>
        <v>372.427502672999</v>
      </c>
    </row>
    <row r="171" ht="16.5" spans="2:16">
      <c r="B171" s="24">
        <v>163</v>
      </c>
      <c r="C171" s="118" t="s">
        <v>211</v>
      </c>
      <c r="D171" s="81" t="s">
        <v>1112</v>
      </c>
      <c r="E171" s="69">
        <v>200</v>
      </c>
      <c r="F171" s="70">
        <v>722</v>
      </c>
      <c r="G171" s="71">
        <f t="shared" si="12"/>
        <v>385.538331745388</v>
      </c>
      <c r="H171" s="72">
        <f t="shared" si="13"/>
        <v>385.538331745388</v>
      </c>
      <c r="I171" s="41">
        <v>168</v>
      </c>
      <c r="J171" s="46">
        <f t="shared" si="11"/>
        <v>-5</v>
      </c>
      <c r="O171" s="105">
        <v>722</v>
      </c>
      <c r="P171" s="103">
        <f>-(($U$2^2-O171^2)^(1/2))+$U$2</f>
        <v>371.028047182441</v>
      </c>
    </row>
    <row r="172" ht="16.5" spans="2:16">
      <c r="B172" s="24">
        <v>164</v>
      </c>
      <c r="C172" s="118" t="s">
        <v>212</v>
      </c>
      <c r="D172" s="81" t="s">
        <v>1113</v>
      </c>
      <c r="E172" s="69">
        <v>200</v>
      </c>
      <c r="F172" s="70">
        <v>721</v>
      </c>
      <c r="G172" s="71">
        <f t="shared" si="12"/>
        <v>384.465719727959</v>
      </c>
      <c r="H172" s="72">
        <f t="shared" si="13"/>
        <v>384.465719727959</v>
      </c>
      <c r="I172" s="41">
        <v>169</v>
      </c>
      <c r="J172" s="46">
        <f t="shared" si="11"/>
        <v>-5</v>
      </c>
      <c r="O172" s="105">
        <v>721</v>
      </c>
      <c r="P172" s="103">
        <f>-(($U$2^2-O172^2)^(1/2))+$U$2</f>
        <v>369.63429897417</v>
      </c>
    </row>
    <row r="173" ht="16.5" spans="2:16">
      <c r="B173" s="24">
        <v>165</v>
      </c>
      <c r="C173" s="118" t="s">
        <v>213</v>
      </c>
      <c r="D173" s="81" t="s">
        <v>1114</v>
      </c>
      <c r="E173" s="69">
        <v>200</v>
      </c>
      <c r="F173" s="70">
        <v>720</v>
      </c>
      <c r="G173" s="71">
        <f t="shared" si="12"/>
        <v>383.397464632757</v>
      </c>
      <c r="H173" s="72">
        <f t="shared" si="13"/>
        <v>383.397464632757</v>
      </c>
      <c r="I173" s="41">
        <v>170</v>
      </c>
      <c r="J173" s="46">
        <f t="shared" si="11"/>
        <v>-5</v>
      </c>
      <c r="O173" s="105">
        <v>720</v>
      </c>
      <c r="P173" s="103">
        <f>-(($U$2^2-O173^2)^(1/2))+$U$2</f>
        <v>368.246212135015</v>
      </c>
    </row>
    <row r="174" ht="16.5" spans="2:16">
      <c r="B174" s="24">
        <v>166</v>
      </c>
      <c r="C174" s="118" t="s">
        <v>214</v>
      </c>
      <c r="D174" s="81" t="s">
        <v>214</v>
      </c>
      <c r="E174" s="69">
        <v>130</v>
      </c>
      <c r="F174" s="70">
        <v>719</v>
      </c>
      <c r="G174" s="71">
        <f t="shared" si="12"/>
        <v>382.333531644781</v>
      </c>
      <c r="H174" s="72">
        <f t="shared" si="13"/>
        <v>382.333531644781</v>
      </c>
      <c r="I174" s="41">
        <v>171</v>
      </c>
      <c r="J174" s="46">
        <f t="shared" si="11"/>
        <v>-5</v>
      </c>
      <c r="O174" s="105">
        <v>719</v>
      </c>
      <c r="P174" s="103">
        <f>-(($U$2^2-O174^2)^(1/2))+$U$2</f>
        <v>366.863741426486</v>
      </c>
    </row>
    <row r="175" ht="16.5" spans="2:16">
      <c r="B175" s="24">
        <v>167</v>
      </c>
      <c r="C175" s="118" t="s">
        <v>215</v>
      </c>
      <c r="D175" s="81" t="s">
        <v>1115</v>
      </c>
      <c r="E175" s="69">
        <v>130</v>
      </c>
      <c r="F175" s="70">
        <v>718</v>
      </c>
      <c r="G175" s="71">
        <f t="shared" si="12"/>
        <v>381.273886457602</v>
      </c>
      <c r="H175" s="72">
        <f t="shared" si="13"/>
        <v>381.273886457602</v>
      </c>
      <c r="I175" s="41">
        <v>172</v>
      </c>
      <c r="J175" s="46">
        <f t="shared" si="11"/>
        <v>-5</v>
      </c>
      <c r="O175" s="105">
        <v>718</v>
      </c>
      <c r="P175" s="103">
        <f>-(($U$2^2-O175^2)^(1/2))+$U$2</f>
        <v>365.486842270934</v>
      </c>
    </row>
    <row r="176" ht="16.5" spans="2:16">
      <c r="B176" s="24">
        <v>168</v>
      </c>
      <c r="C176" s="118" t="s">
        <v>216</v>
      </c>
      <c r="D176" s="81" t="s">
        <v>1116</v>
      </c>
      <c r="E176" s="69">
        <v>130</v>
      </c>
      <c r="F176" s="70">
        <v>717</v>
      </c>
      <c r="G176" s="71">
        <f t="shared" si="12"/>
        <v>380.218495262989</v>
      </c>
      <c r="H176" s="72">
        <f t="shared" si="13"/>
        <v>380.218495262989</v>
      </c>
      <c r="I176" s="41">
        <v>173</v>
      </c>
      <c r="J176" s="46">
        <f t="shared" si="11"/>
        <v>-5</v>
      </c>
      <c r="O176" s="105">
        <v>717</v>
      </c>
      <c r="P176" s="103">
        <f>-(($U$2^2-O176^2)^(1/2))+$U$2</f>
        <v>364.115470738064</v>
      </c>
    </row>
    <row r="177" ht="16.5" spans="2:16">
      <c r="B177" s="24">
        <v>169</v>
      </c>
      <c r="C177" s="118" t="s">
        <v>217</v>
      </c>
      <c r="D177" s="81" t="s">
        <v>1117</v>
      </c>
      <c r="E177" s="69">
        <v>130</v>
      </c>
      <c r="F177" s="70">
        <v>716</v>
      </c>
      <c r="G177" s="71">
        <f t="shared" si="12"/>
        <v>379.167324740811</v>
      </c>
      <c r="H177" s="72">
        <f t="shared" si="13"/>
        <v>379.167324740811</v>
      </c>
      <c r="I177" s="41">
        <v>174</v>
      </c>
      <c r="J177" s="46">
        <f t="shared" si="11"/>
        <v>-5</v>
      </c>
      <c r="O177" s="105">
        <v>716</v>
      </c>
      <c r="P177" s="103">
        <f>-(($U$2^2-O177^2)^(1/2))+$U$2</f>
        <v>362.749583531817</v>
      </c>
    </row>
    <row r="178" ht="16.5" spans="2:16">
      <c r="B178" s="24">
        <v>170</v>
      </c>
      <c r="C178" s="118" t="s">
        <v>218</v>
      </c>
      <c r="D178" s="81" t="s">
        <v>1118</v>
      </c>
      <c r="E178" s="69">
        <v>130</v>
      </c>
      <c r="F178" s="70">
        <v>715</v>
      </c>
      <c r="G178" s="71">
        <f t="shared" si="12"/>
        <v>378.12034204919</v>
      </c>
      <c r="H178" s="72">
        <f t="shared" si="13"/>
        <v>378.12034204919</v>
      </c>
      <c r="I178" s="41">
        <v>175</v>
      </c>
      <c r="J178" s="46">
        <f t="shared" si="11"/>
        <v>-5</v>
      </c>
      <c r="O178" s="105">
        <v>715</v>
      </c>
      <c r="P178" s="103">
        <f>-(($U$2^2-O178^2)^(1/2))+$U$2</f>
        <v>361.389137977576</v>
      </c>
    </row>
    <row r="179" ht="16.5" spans="2:16">
      <c r="B179" s="24">
        <v>171</v>
      </c>
      <c r="C179" s="118" t="s">
        <v>219</v>
      </c>
      <c r="D179" s="81" t="s">
        <v>1119</v>
      </c>
      <c r="E179" s="69">
        <v>130</v>
      </c>
      <c r="F179" s="70">
        <v>714</v>
      </c>
      <c r="G179" s="71">
        <f t="shared" si="12"/>
        <v>377.077514814927</v>
      </c>
      <c r="H179" s="72">
        <f t="shared" si="13"/>
        <v>377.077514814927</v>
      </c>
      <c r="I179" s="41">
        <v>176</v>
      </c>
      <c r="J179" s="46">
        <f t="shared" si="11"/>
        <v>-5</v>
      </c>
      <c r="O179" s="105">
        <v>714</v>
      </c>
      <c r="P179" s="103">
        <f>-(($U$2^2-O179^2)^(1/2))+$U$2</f>
        <v>360.034092009721</v>
      </c>
    </row>
    <row r="180" ht="16.5" spans="2:16">
      <c r="B180" s="24">
        <v>172</v>
      </c>
      <c r="C180" s="118" t="s">
        <v>220</v>
      </c>
      <c r="D180" s="81" t="s">
        <v>1120</v>
      </c>
      <c r="E180" s="69">
        <v>130</v>
      </c>
      <c r="F180" s="70">
        <v>713</v>
      </c>
      <c r="G180" s="71">
        <f t="shared" si="12"/>
        <v>376.038811124152</v>
      </c>
      <c r="H180" s="72">
        <f t="shared" si="13"/>
        <v>376.038811124152</v>
      </c>
      <c r="I180" s="41">
        <v>177</v>
      </c>
      <c r="J180" s="46">
        <f t="shared" si="11"/>
        <v>-5</v>
      </c>
      <c r="O180" s="105">
        <v>713</v>
      </c>
      <c r="P180" s="103">
        <f>-(($U$2^2-O180^2)^(1/2))+$U$2</f>
        <v>358.684404159484</v>
      </c>
    </row>
    <row r="181" ht="16.5" spans="2:16">
      <c r="B181" s="24">
        <v>173</v>
      </c>
      <c r="C181" s="118" t="s">
        <v>221</v>
      </c>
      <c r="D181" s="81" t="s">
        <v>1121</v>
      </c>
      <c r="E181" s="69">
        <v>130</v>
      </c>
      <c r="F181" s="70">
        <v>712</v>
      </c>
      <c r="G181" s="71">
        <f t="shared" si="12"/>
        <v>375.004199513233</v>
      </c>
      <c r="H181" s="72">
        <f t="shared" si="13"/>
        <v>375.004199513233</v>
      </c>
      <c r="I181" s="41">
        <v>178</v>
      </c>
      <c r="J181" s="46">
        <f t="shared" si="11"/>
        <v>-5</v>
      </c>
      <c r="O181" s="105">
        <v>712</v>
      </c>
      <c r="P181" s="103">
        <f>-(($U$2^2-O181^2)^(1/2))+$U$2</f>
        <v>357.340033543136</v>
      </c>
    </row>
    <row r="182" ht="16.5" spans="2:16">
      <c r="B182" s="24">
        <v>174</v>
      </c>
      <c r="C182" s="118" t="s">
        <v>222</v>
      </c>
      <c r="D182" s="81" t="s">
        <v>1122</v>
      </c>
      <c r="E182" s="69">
        <v>130</v>
      </c>
      <c r="F182" s="70">
        <v>711</v>
      </c>
      <c r="G182" s="71">
        <f t="shared" si="12"/>
        <v>373.973648959905</v>
      </c>
      <c r="H182" s="72">
        <f t="shared" si="13"/>
        <v>373.973648959905</v>
      </c>
      <c r="I182" s="41">
        <v>179</v>
      </c>
      <c r="J182" s="46">
        <f t="shared" si="11"/>
        <v>-5</v>
      </c>
      <c r="O182" s="105">
        <v>711</v>
      </c>
      <c r="P182" s="103">
        <f>-(($U$2^2-O182^2)^(1/2))+$U$2</f>
        <v>356.000939850454</v>
      </c>
    </row>
    <row r="183" ht="16.5" spans="2:16">
      <c r="B183" s="24">
        <v>175</v>
      </c>
      <c r="C183" s="118" t="s">
        <v>223</v>
      </c>
      <c r="D183" s="81" t="s">
        <v>1123</v>
      </c>
      <c r="E183" s="69">
        <v>130</v>
      </c>
      <c r="F183" s="70">
        <v>710</v>
      </c>
      <c r="G183" s="71">
        <f t="shared" si="12"/>
        <v>372.947128874623</v>
      </c>
      <c r="H183" s="72">
        <f t="shared" si="13"/>
        <v>372.947128874623</v>
      </c>
      <c r="I183" s="41">
        <v>180</v>
      </c>
      <c r="J183" s="46">
        <f t="shared" si="11"/>
        <v>-5</v>
      </c>
      <c r="O183" s="105">
        <v>710</v>
      </c>
      <c r="P183" s="103">
        <f>-(($U$2^2-O183^2)^(1/2))+$U$2</f>
        <v>354.667083333496</v>
      </c>
    </row>
    <row r="184" ht="16.5" spans="2:16">
      <c r="B184" s="24">
        <v>176</v>
      </c>
      <c r="C184" s="118" t="s">
        <v>224</v>
      </c>
      <c r="D184" s="81" t="s">
        <v>1124</v>
      </c>
      <c r="E184" s="69">
        <v>130</v>
      </c>
      <c r="F184" s="70">
        <v>709</v>
      </c>
      <c r="G184" s="71">
        <f t="shared" si="12"/>
        <v>371.92460909214</v>
      </c>
      <c r="H184" s="72">
        <f t="shared" si="13"/>
        <v>371.92460909214</v>
      </c>
      <c r="I184" s="41">
        <v>181</v>
      </c>
      <c r="J184" s="46">
        <f t="shared" si="11"/>
        <v>-5</v>
      </c>
      <c r="O184" s="105">
        <v>709</v>
      </c>
      <c r="P184" s="103">
        <f>-(($U$2^2-O184^2)^(1/2))+$U$2</f>
        <v>353.338424795647</v>
      </c>
    </row>
    <row r="185" ht="16.5" spans="2:16">
      <c r="B185" s="24">
        <v>177</v>
      </c>
      <c r="C185" s="118" t="s">
        <v>225</v>
      </c>
      <c r="D185" s="81" t="s">
        <v>1125</v>
      </c>
      <c r="E185" s="69">
        <v>130</v>
      </c>
      <c r="F185" s="70">
        <v>708</v>
      </c>
      <c r="G185" s="71">
        <f t="shared" si="12"/>
        <v>370.906059863289</v>
      </c>
      <c r="H185" s="72">
        <f t="shared" si="13"/>
        <v>370.906059863289</v>
      </c>
      <c r="I185" s="41">
        <v>182</v>
      </c>
      <c r="J185" s="46">
        <f t="shared" si="11"/>
        <v>-5</v>
      </c>
      <c r="O185" s="105">
        <v>708</v>
      </c>
      <c r="P185" s="103">
        <f>-(($U$2^2-O185^2)^(1/2))+$U$2</f>
        <v>352.014925580945</v>
      </c>
    </row>
    <row r="186" ht="16.5" spans="2:16">
      <c r="B186" s="24">
        <v>178</v>
      </c>
      <c r="C186" s="118" t="s">
        <v>226</v>
      </c>
      <c r="D186" s="81" t="s">
        <v>1126</v>
      </c>
      <c r="E186" s="69">
        <v>130</v>
      </c>
      <c r="F186" s="70">
        <v>707</v>
      </c>
      <c r="G186" s="71">
        <f t="shared" si="12"/>
        <v>369.891451846968</v>
      </c>
      <c r="H186" s="72">
        <f t="shared" si="13"/>
        <v>369.891451846968</v>
      </c>
      <c r="I186" s="41">
        <v>183</v>
      </c>
      <c r="J186" s="46">
        <f t="shared" si="11"/>
        <v>-5</v>
      </c>
      <c r="O186" s="105">
        <v>707</v>
      </c>
      <c r="P186" s="103">
        <f>-(($U$2^2-O186^2)^(1/2))+$U$2</f>
        <v>350.69654756367</v>
      </c>
    </row>
    <row r="187" ht="16.5" spans="2:16">
      <c r="B187" s="24">
        <v>179</v>
      </c>
      <c r="C187" s="118" t="s">
        <v>227</v>
      </c>
      <c r="D187" s="81" t="s">
        <v>1127</v>
      </c>
      <c r="E187" s="69">
        <v>130</v>
      </c>
      <c r="F187" s="70">
        <v>706</v>
      </c>
      <c r="G187" s="71">
        <f t="shared" si="12"/>
        <v>368.880756102332</v>
      </c>
      <c r="H187" s="72">
        <f t="shared" si="13"/>
        <v>368.880756102332</v>
      </c>
      <c r="I187" s="41">
        <v>184</v>
      </c>
      <c r="J187" s="46">
        <f t="shared" si="11"/>
        <v>-5</v>
      </c>
      <c r="O187" s="105">
        <v>706</v>
      </c>
      <c r="P187" s="103">
        <f>-(($U$2^2-O187^2)^(1/2))+$U$2</f>
        <v>349.383253138189</v>
      </c>
    </row>
    <row r="188" ht="16.5" spans="2:16">
      <c r="B188" s="24">
        <v>180</v>
      </c>
      <c r="C188" s="118" t="s">
        <v>228</v>
      </c>
      <c r="D188" s="81" t="s">
        <v>1128</v>
      </c>
      <c r="E188" s="69">
        <v>130</v>
      </c>
      <c r="F188" s="70">
        <v>705</v>
      </c>
      <c r="G188" s="71">
        <f t="shared" si="12"/>
        <v>367.873944081167</v>
      </c>
      <c r="H188" s="72">
        <f t="shared" si="13"/>
        <v>367.873944081167</v>
      </c>
      <c r="I188" s="41">
        <v>185</v>
      </c>
      <c r="J188" s="46">
        <f t="shared" si="11"/>
        <v>-5</v>
      </c>
      <c r="O188" s="105">
        <v>705</v>
      </c>
      <c r="P188" s="103">
        <f>-(($U$2^2-O188^2)^(1/2))+$U$2</f>
        <v>348.075005209057</v>
      </c>
    </row>
    <row r="189" ht="16.5" spans="2:16">
      <c r="B189" s="24">
        <v>181</v>
      </c>
      <c r="C189" s="118" t="s">
        <v>229</v>
      </c>
      <c r="D189" s="81" t="s">
        <v>1129</v>
      </c>
      <c r="E189" s="69">
        <v>130</v>
      </c>
      <c r="F189" s="70">
        <v>704</v>
      </c>
      <c r="G189" s="71">
        <f t="shared" si="12"/>
        <v>366.870987620456</v>
      </c>
      <c r="H189" s="72">
        <f t="shared" si="13"/>
        <v>366.870987620456</v>
      </c>
      <c r="I189" s="41">
        <v>186</v>
      </c>
      <c r="J189" s="46">
        <f t="shared" si="11"/>
        <v>-5</v>
      </c>
      <c r="O189" s="105">
        <v>704</v>
      </c>
      <c r="P189" s="103">
        <f>-(($U$2^2-O189^2)^(1/2))+$U$2</f>
        <v>346.771767181349</v>
      </c>
    </row>
    <row r="190" ht="16.5" spans="2:16">
      <c r="B190" s="24">
        <v>182</v>
      </c>
      <c r="C190" s="118" t="s">
        <v>230</v>
      </c>
      <c r="D190" s="81" t="s">
        <v>1130</v>
      </c>
      <c r="E190" s="69">
        <v>130</v>
      </c>
      <c r="F190" s="70">
        <v>703</v>
      </c>
      <c r="G190" s="71">
        <f t="shared" si="12"/>
        <v>365.871858935123</v>
      </c>
      <c r="H190" s="72">
        <f t="shared" si="13"/>
        <v>365.871858935123</v>
      </c>
      <c r="I190" s="41">
        <v>187</v>
      </c>
      <c r="J190" s="46">
        <f t="shared" si="11"/>
        <v>-5</v>
      </c>
      <c r="O190" s="105">
        <v>703</v>
      </c>
      <c r="P190" s="103">
        <f>-(($U$2^2-O190^2)^(1/2))+$U$2</f>
        <v>345.473502951238</v>
      </c>
    </row>
    <row r="191" ht="16.5" spans="2:16">
      <c r="B191" s="24">
        <v>183</v>
      </c>
      <c r="C191" s="118" t="s">
        <v>231</v>
      </c>
      <c r="D191" s="81" t="s">
        <v>1131</v>
      </c>
      <c r="E191" s="69">
        <v>130</v>
      </c>
      <c r="F191" s="70">
        <v>702</v>
      </c>
      <c r="G191" s="71">
        <f t="shared" si="12"/>
        <v>364.876530610956</v>
      </c>
      <c r="H191" s="72">
        <f t="shared" si="13"/>
        <v>364.876530610956</v>
      </c>
      <c r="I191" s="41">
        <v>188</v>
      </c>
      <c r="J191" s="46">
        <f t="shared" si="11"/>
        <v>-5</v>
      </c>
      <c r="O191" s="105">
        <v>702</v>
      </c>
      <c r="P191" s="103">
        <f>-(($U$2^2-O191^2)^(1/2))+$U$2</f>
        <v>344.180176896796</v>
      </c>
    </row>
    <row r="192" ht="16.5" spans="2:16">
      <c r="B192" s="24">
        <v>184</v>
      </c>
      <c r="C192" s="118" t="s">
        <v>232</v>
      </c>
      <c r="D192" s="81" t="s">
        <v>1132</v>
      </c>
      <c r="E192" s="69">
        <v>130</v>
      </c>
      <c r="F192" s="70">
        <v>701</v>
      </c>
      <c r="G192" s="71">
        <f t="shared" si="12"/>
        <v>363.884975597696</v>
      </c>
      <c r="H192" s="72">
        <f t="shared" si="13"/>
        <v>363.884975597696</v>
      </c>
      <c r="I192" s="41">
        <v>189</v>
      </c>
      <c r="J192" s="46">
        <f t="shared" si="11"/>
        <v>-5</v>
      </c>
      <c r="O192" s="105">
        <v>701</v>
      </c>
      <c r="P192" s="103">
        <f>-(($U$2^2-O192^2)^(1/2))+$U$2</f>
        <v>342.891753869014</v>
      </c>
    </row>
    <row r="193" ht="16.5" spans="2:16">
      <c r="B193" s="24">
        <v>185</v>
      </c>
      <c r="C193" s="118" t="s">
        <v>233</v>
      </c>
      <c r="D193" s="81" t="s">
        <v>1133</v>
      </c>
      <c r="E193" s="69">
        <v>130</v>
      </c>
      <c r="F193" s="70">
        <v>700</v>
      </c>
      <c r="G193" s="71">
        <f t="shared" si="12"/>
        <v>362.897167202297</v>
      </c>
      <c r="H193" s="72">
        <f t="shared" si="13"/>
        <v>362.897167202297</v>
      </c>
      <c r="I193" s="41">
        <v>190</v>
      </c>
      <c r="J193" s="46">
        <f t="shared" si="11"/>
        <v>-5</v>
      </c>
      <c r="O193" s="105">
        <v>700</v>
      </c>
      <c r="P193" s="103">
        <f>-(($U$2^2-O193^2)^(1/2))+$U$2</f>
        <v>341.60819918304</v>
      </c>
    </row>
    <row r="194" ht="16.5" spans="2:16">
      <c r="B194" s="24">
        <v>186</v>
      </c>
      <c r="C194" s="118" t="s">
        <v>234</v>
      </c>
      <c r="D194" s="81" t="s">
        <v>1134</v>
      </c>
      <c r="E194" s="69">
        <v>130</v>
      </c>
      <c r="F194" s="70">
        <v>699</v>
      </c>
      <c r="G194" s="71">
        <f t="shared" si="12"/>
        <v>361.913079082338</v>
      </c>
      <c r="H194" s="72">
        <f t="shared" si="13"/>
        <v>361.913079082338</v>
      </c>
      <c r="I194" s="41">
        <v>191</v>
      </c>
      <c r="J194" s="46">
        <f t="shared" si="11"/>
        <v>-5</v>
      </c>
      <c r="O194" s="105">
        <v>699</v>
      </c>
      <c r="P194" s="103">
        <f>-(($U$2^2-O194^2)^(1/2))+$U$2</f>
        <v>340.32947860963</v>
      </c>
    </row>
    <row r="195" ht="16.5" spans="2:16">
      <c r="B195" s="24">
        <v>187</v>
      </c>
      <c r="C195" s="118" t="s">
        <v>235</v>
      </c>
      <c r="D195" s="81" t="s">
        <v>1135</v>
      </c>
      <c r="E195" s="69">
        <v>130</v>
      </c>
      <c r="F195" s="70">
        <v>698</v>
      </c>
      <c r="G195" s="71">
        <f t="shared" si="12"/>
        <v>360.932685239597</v>
      </c>
      <c r="H195" s="72">
        <f t="shared" si="13"/>
        <v>360.932685239597</v>
      </c>
      <c r="I195" s="41">
        <v>192</v>
      </c>
      <c r="J195" s="46">
        <f t="shared" si="11"/>
        <v>-5</v>
      </c>
      <c r="O195" s="105">
        <v>698</v>
      </c>
      <c r="P195" s="103">
        <f>-(($U$2^2-O195^2)^(1/2))+$U$2</f>
        <v>339.055558366787</v>
      </c>
    </row>
    <row r="196" ht="16.5" spans="2:16">
      <c r="B196" s="24">
        <v>188</v>
      </c>
      <c r="C196" s="118" t="s">
        <v>236</v>
      </c>
      <c r="D196" s="81" t="s">
        <v>1136</v>
      </c>
      <c r="E196" s="69">
        <v>130</v>
      </c>
      <c r="F196" s="70">
        <v>697</v>
      </c>
      <c r="G196" s="71">
        <f t="shared" si="12"/>
        <v>359.955960013779</v>
      </c>
      <c r="H196" s="72">
        <f t="shared" si="13"/>
        <v>359.955960013779</v>
      </c>
      <c r="I196" s="41">
        <v>193</v>
      </c>
      <c r="J196" s="46">
        <f t="shared" ref="J196:J259" si="14">B196-I196</f>
        <v>-5</v>
      </c>
      <c r="O196" s="105">
        <v>697</v>
      </c>
      <c r="P196" s="103">
        <f>-(($U$2^2-O196^2)^(1/2))+$U$2</f>
        <v>337.786405111615</v>
      </c>
    </row>
    <row r="197" ht="16.5" spans="2:16">
      <c r="B197" s="24">
        <v>189</v>
      </c>
      <c r="C197" s="118" t="s">
        <v>237</v>
      </c>
      <c r="D197" s="81" t="s">
        <v>1137</v>
      </c>
      <c r="E197" s="69">
        <v>130</v>
      </c>
      <c r="F197" s="70">
        <v>696</v>
      </c>
      <c r="G197" s="71">
        <f t="shared" si="12"/>
        <v>358.982878076382</v>
      </c>
      <c r="H197" s="72">
        <f t="shared" si="13"/>
        <v>358.982878076382</v>
      </c>
      <c r="I197" s="41">
        <v>194</v>
      </c>
      <c r="J197" s="46">
        <f t="shared" si="14"/>
        <v>-5</v>
      </c>
      <c r="O197" s="105">
        <v>696</v>
      </c>
      <c r="P197" s="103">
        <f>-(($U$2^2-O197^2)^(1/2))+$U$2</f>
        <v>336.521985932349</v>
      </c>
    </row>
    <row r="198" ht="16.5" spans="2:16">
      <c r="B198" s="24">
        <v>190</v>
      </c>
      <c r="C198" s="118" t="s">
        <v>238</v>
      </c>
      <c r="D198" s="81" t="s">
        <v>1138</v>
      </c>
      <c r="E198" s="69">
        <v>130</v>
      </c>
      <c r="F198" s="70">
        <v>695</v>
      </c>
      <c r="G198" s="71">
        <f t="shared" si="12"/>
        <v>358.013414424712</v>
      </c>
      <c r="H198" s="72">
        <f t="shared" si="13"/>
        <v>358.013414424712</v>
      </c>
      <c r="I198" s="41">
        <v>195</v>
      </c>
      <c r="J198" s="46">
        <f t="shared" si="14"/>
        <v>-5</v>
      </c>
      <c r="O198" s="105">
        <v>695</v>
      </c>
      <c r="P198" s="103">
        <f>-(($U$2^2-O198^2)^(1/2))+$U$2</f>
        <v>335.262268340581</v>
      </c>
    </row>
    <row r="199" ht="16.5" spans="2:16">
      <c r="B199" s="24">
        <v>191</v>
      </c>
      <c r="C199" s="118" t="s">
        <v>239</v>
      </c>
      <c r="D199" s="81" t="s">
        <v>1139</v>
      </c>
      <c r="E199" s="69">
        <v>130</v>
      </c>
      <c r="F199" s="70">
        <v>694</v>
      </c>
      <c r="G199" s="71">
        <f t="shared" si="12"/>
        <v>357.04754437604</v>
      </c>
      <c r="H199" s="72">
        <f t="shared" si="13"/>
        <v>357.04754437604</v>
      </c>
      <c r="I199" s="41">
        <v>196</v>
      </c>
      <c r="J199" s="46">
        <f t="shared" si="14"/>
        <v>-5</v>
      </c>
      <c r="O199" s="105">
        <v>694</v>
      </c>
      <c r="P199" s="103">
        <f>-(($U$2^2-O199^2)^(1/2))+$U$2</f>
        <v>334.007220263657</v>
      </c>
    </row>
    <row r="200" ht="16.5" spans="2:16">
      <c r="B200" s="24">
        <v>192</v>
      </c>
      <c r="C200" s="118" t="s">
        <v>240</v>
      </c>
      <c r="D200" s="81" t="s">
        <v>1140</v>
      </c>
      <c r="E200" s="69">
        <v>130</v>
      </c>
      <c r="F200" s="70">
        <v>693</v>
      </c>
      <c r="G200" s="71">
        <f t="shared" si="12"/>
        <v>356.085243561882</v>
      </c>
      <c r="H200" s="72">
        <f t="shared" si="13"/>
        <v>356.085243561882</v>
      </c>
      <c r="I200" s="41">
        <v>197</v>
      </c>
      <c r="J200" s="46">
        <f t="shared" si="14"/>
        <v>-5</v>
      </c>
      <c r="O200" s="105">
        <v>693</v>
      </c>
      <c r="P200" s="103">
        <f>-(($U$2^2-O200^2)^(1/2))+$U$2</f>
        <v>332.756810037259</v>
      </c>
    </row>
    <row r="201" ht="16.5" spans="2:16">
      <c r="B201" s="24">
        <v>193</v>
      </c>
      <c r="C201" s="118" t="s">
        <v>241</v>
      </c>
      <c r="D201" s="81" t="s">
        <v>1141</v>
      </c>
      <c r="E201" s="69">
        <v>130</v>
      </c>
      <c r="F201" s="70">
        <v>692</v>
      </c>
      <c r="G201" s="71">
        <f t="shared" si="12"/>
        <v>355.126487922422</v>
      </c>
      <c r="H201" s="72">
        <f t="shared" si="13"/>
        <v>355.126487922422</v>
      </c>
      <c r="I201" s="41">
        <v>198</v>
      </c>
      <c r="J201" s="46">
        <f t="shared" si="14"/>
        <v>-5</v>
      </c>
      <c r="O201" s="105">
        <v>692</v>
      </c>
      <c r="P201" s="103">
        <f>-(($U$2^2-O201^2)^(1/2))+$U$2</f>
        <v>331.51100639815</v>
      </c>
    </row>
    <row r="202" ht="16.5" spans="2:16">
      <c r="B202" s="24">
        <v>194</v>
      </c>
      <c r="C202" s="118" t="s">
        <v>242</v>
      </c>
      <c r="D202" s="81" t="s">
        <v>1142</v>
      </c>
      <c r="E202" s="69">
        <v>130</v>
      </c>
      <c r="F202" s="70">
        <v>691</v>
      </c>
      <c r="G202" s="71">
        <f t="shared" si="12"/>
        <v>354.17125370106</v>
      </c>
      <c r="H202" s="72">
        <f t="shared" si="13"/>
        <v>354.17125370106</v>
      </c>
      <c r="I202" s="41">
        <v>199</v>
      </c>
      <c r="J202" s="46">
        <f t="shared" si="14"/>
        <v>-5</v>
      </c>
      <c r="O202" s="105">
        <v>691</v>
      </c>
      <c r="P202" s="103">
        <f>-(($U$2^2-O202^2)^(1/2))+$U$2</f>
        <v>330.269778477085</v>
      </c>
    </row>
    <row r="203" ht="16.5" spans="2:16">
      <c r="B203" s="24">
        <v>195</v>
      </c>
      <c r="C203" s="118" t="s">
        <v>243</v>
      </c>
      <c r="D203" s="81" t="s">
        <v>1143</v>
      </c>
      <c r="E203" s="69">
        <v>130</v>
      </c>
      <c r="F203" s="70">
        <v>690</v>
      </c>
      <c r="G203" s="71">
        <f t="shared" si="12"/>
        <v>353.219517439075</v>
      </c>
      <c r="H203" s="72">
        <f t="shared" si="13"/>
        <v>353.219517439075</v>
      </c>
      <c r="I203" s="41">
        <v>200</v>
      </c>
      <c r="J203" s="46">
        <f t="shared" si="14"/>
        <v>-5</v>
      </c>
      <c r="O203" s="105">
        <v>690</v>
      </c>
      <c r="P203" s="103">
        <f>-(($U$2^2-O203^2)^(1/2))+$U$2</f>
        <v>329.033095791889</v>
      </c>
    </row>
    <row r="204" ht="16.5" spans="2:16">
      <c r="B204" s="24">
        <v>196</v>
      </c>
      <c r="C204" s="118" t="s">
        <v>244</v>
      </c>
      <c r="D204" s="81" t="s">
        <v>1144</v>
      </c>
      <c r="E204" s="69">
        <v>130</v>
      </c>
      <c r="F204" s="70">
        <v>689</v>
      </c>
      <c r="G204" s="71">
        <f t="shared" si="12"/>
        <v>352.27125597042</v>
      </c>
      <c r="H204" s="72">
        <f t="shared" si="13"/>
        <v>352.27125597042</v>
      </c>
      <c r="I204" s="41">
        <v>201</v>
      </c>
      <c r="J204" s="46">
        <f t="shared" si="14"/>
        <v>-5</v>
      </c>
      <c r="O204" s="105">
        <v>689</v>
      </c>
      <c r="P204" s="103">
        <f>-(($U$2^2-O204^2)^(1/2))+$U$2</f>
        <v>327.800928240683</v>
      </c>
    </row>
    <row r="205" ht="16.5" spans="2:16">
      <c r="B205" s="24">
        <v>199</v>
      </c>
      <c r="C205" s="166" t="s">
        <v>245</v>
      </c>
      <c r="D205" s="81" t="s">
        <v>245</v>
      </c>
      <c r="E205" s="69">
        <v>100</v>
      </c>
      <c r="F205" s="70">
        <v>688</v>
      </c>
      <c r="G205" s="71">
        <f t="shared" si="12"/>
        <v>351.326446416631</v>
      </c>
      <c r="H205" s="72">
        <f t="shared" si="13"/>
        <v>351.326446416631</v>
      </c>
      <c r="I205" s="41">
        <v>202</v>
      </c>
      <c r="J205" s="46">
        <f t="shared" si="14"/>
        <v>-3</v>
      </c>
      <c r="O205" s="105">
        <v>688</v>
      </c>
      <c r="P205" s="103">
        <f>-(($U$2^2-O205^2)^(1/2))+$U$2</f>
        <v>326.573246095272</v>
      </c>
    </row>
    <row r="206" ht="16.5" spans="2:16">
      <c r="B206" s="24">
        <v>200</v>
      </c>
      <c r="C206" s="118" t="s">
        <v>246</v>
      </c>
      <c r="D206" s="81" t="s">
        <v>1145</v>
      </c>
      <c r="E206" s="69">
        <v>100</v>
      </c>
      <c r="F206" s="70">
        <v>687</v>
      </c>
      <c r="G206" s="71">
        <f t="shared" si="12"/>
        <v>350.385066181841</v>
      </c>
      <c r="H206" s="72">
        <f t="shared" si="13"/>
        <v>350.385066181841</v>
      </c>
      <c r="I206" s="41">
        <v>203</v>
      </c>
      <c r="J206" s="46">
        <f t="shared" si="14"/>
        <v>-3</v>
      </c>
      <c r="O206" s="105">
        <v>687</v>
      </c>
      <c r="P206" s="103">
        <f>-(($U$2^2-O206^2)^(1/2))+$U$2</f>
        <v>325.350019994668</v>
      </c>
    </row>
    <row r="207" ht="16.5" spans="2:16">
      <c r="B207" s="24">
        <v>201</v>
      </c>
      <c r="C207" s="118" t="s">
        <v>247</v>
      </c>
      <c r="D207" s="81" t="s">
        <v>1146</v>
      </c>
      <c r="E207" s="69">
        <v>100</v>
      </c>
      <c r="F207" s="70">
        <v>686</v>
      </c>
      <c r="G207" s="71">
        <f t="shared" si="12"/>
        <v>349.447092947918</v>
      </c>
      <c r="H207" s="72">
        <f t="shared" si="13"/>
        <v>349.447092947918</v>
      </c>
      <c r="I207" s="41">
        <v>204</v>
      </c>
      <c r="J207" s="46">
        <f t="shared" si="14"/>
        <v>-3</v>
      </c>
      <c r="O207" s="105">
        <v>686</v>
      </c>
      <c r="P207" s="103">
        <f>-(($U$2^2-O207^2)^(1/2))+$U$2</f>
        <v>324.131220938772</v>
      </c>
    </row>
    <row r="208" ht="16.5" spans="2:16">
      <c r="B208" s="24">
        <v>202</v>
      </c>
      <c r="C208" s="118" t="s">
        <v>248</v>
      </c>
      <c r="D208" s="81" t="s">
        <v>1147</v>
      </c>
      <c r="E208" s="69">
        <v>100</v>
      </c>
      <c r="F208" s="70">
        <v>685</v>
      </c>
      <c r="G208" s="71">
        <f t="shared" si="12"/>
        <v>348.512504669703</v>
      </c>
      <c r="H208" s="72">
        <f t="shared" si="13"/>
        <v>348.512504669703</v>
      </c>
      <c r="I208" s="41">
        <v>205</v>
      </c>
      <c r="J208" s="46">
        <f t="shared" si="14"/>
        <v>-3</v>
      </c>
      <c r="O208" s="105">
        <v>685</v>
      </c>
      <c r="P208" s="103">
        <f>-(($U$2^2-O208^2)^(1/2))+$U$2</f>
        <v>322.916820282182</v>
      </c>
    </row>
    <row r="209" ht="16.5" spans="2:16">
      <c r="B209" s="24">
        <v>203</v>
      </c>
      <c r="C209" s="118" t="s">
        <v>249</v>
      </c>
      <c r="D209" s="81" t="s">
        <v>1148</v>
      </c>
      <c r="E209" s="69">
        <v>100</v>
      </c>
      <c r="F209" s="70">
        <v>684</v>
      </c>
      <c r="G209" s="71">
        <f t="shared" si="12"/>
        <v>347.581279570355</v>
      </c>
      <c r="H209" s="72">
        <f t="shared" si="13"/>
        <v>347.581279570355</v>
      </c>
      <c r="I209" s="41">
        <v>206</v>
      </c>
      <c r="J209" s="46">
        <f t="shared" si="14"/>
        <v>-3</v>
      </c>
      <c r="O209" s="105">
        <v>684</v>
      </c>
      <c r="P209" s="103">
        <f>-(($U$2^2-O209^2)^(1/2))+$U$2</f>
        <v>321.706789728148</v>
      </c>
    </row>
    <row r="210" ht="16.5" spans="2:16">
      <c r="B210" s="24">
        <v>204</v>
      </c>
      <c r="C210" s="118" t="s">
        <v>250</v>
      </c>
      <c r="D210" s="81" t="s">
        <v>250</v>
      </c>
      <c r="E210" s="69">
        <v>100</v>
      </c>
      <c r="F210" s="70">
        <v>683</v>
      </c>
      <c r="G210" s="71">
        <f t="shared" si="12"/>
        <v>346.653396136796</v>
      </c>
      <c r="H210" s="72">
        <f t="shared" si="13"/>
        <v>346.653396136796</v>
      </c>
      <c r="I210" s="41">
        <v>207</v>
      </c>
      <c r="J210" s="46">
        <f t="shared" si="14"/>
        <v>-3</v>
      </c>
      <c r="O210" s="105">
        <v>683</v>
      </c>
      <c r="P210" s="103">
        <f>-(($U$2^2-O210^2)^(1/2))+$U$2</f>
        <v>320.501101322655</v>
      </c>
    </row>
    <row r="211" ht="16.5" spans="2:16">
      <c r="B211" s="24">
        <v>205</v>
      </c>
      <c r="C211" s="118" t="s">
        <v>251</v>
      </c>
      <c r="D211" s="81" t="s">
        <v>1149</v>
      </c>
      <c r="E211" s="69">
        <v>100</v>
      </c>
      <c r="F211" s="70">
        <v>682</v>
      </c>
      <c r="G211" s="71">
        <f t="shared" si="12"/>
        <v>345.728833115258</v>
      </c>
      <c r="H211" s="72">
        <f t="shared" si="13"/>
        <v>345.728833115258</v>
      </c>
      <c r="I211" s="41">
        <v>208</v>
      </c>
      <c r="J211" s="46">
        <f t="shared" si="14"/>
        <v>-3</v>
      </c>
      <c r="O211" s="105">
        <v>682</v>
      </c>
      <c r="P211" s="103">
        <f>-(($U$2^2-O211^2)^(1/2))+$U$2</f>
        <v>319.299727448632</v>
      </c>
    </row>
    <row r="212" ht="16.5" spans="2:16">
      <c r="B212" s="24">
        <v>206</v>
      </c>
      <c r="C212" s="118" t="s">
        <v>252</v>
      </c>
      <c r="D212" s="81" t="s">
        <v>1150</v>
      </c>
      <c r="E212" s="69">
        <v>100</v>
      </c>
      <c r="F212" s="70">
        <v>681</v>
      </c>
      <c r="G212" s="71">
        <f t="shared" si="12"/>
        <v>344.807569506927</v>
      </c>
      <c r="H212" s="72">
        <f t="shared" si="13"/>
        <v>344.807569506927</v>
      </c>
      <c r="I212" s="41">
        <v>209</v>
      </c>
      <c r="J212" s="46">
        <f t="shared" si="14"/>
        <v>-3</v>
      </c>
      <c r="O212" s="105">
        <v>681</v>
      </c>
      <c r="P212" s="103">
        <f>-(($U$2^2-O212^2)^(1/2))+$U$2</f>
        <v>318.102640820297</v>
      </c>
    </row>
    <row r="213" ht="16.5" spans="2:16">
      <c r="B213" s="24">
        <v>207</v>
      </c>
      <c r="C213" s="118" t="s">
        <v>253</v>
      </c>
      <c r="D213" s="81" t="s">
        <v>1151</v>
      </c>
      <c r="E213" s="69">
        <v>100</v>
      </c>
      <c r="F213" s="70">
        <v>680</v>
      </c>
      <c r="G213" s="71">
        <f t="shared" si="12"/>
        <v>343.889584563677</v>
      </c>
      <c r="H213" s="72">
        <f t="shared" si="13"/>
        <v>343.889584563677</v>
      </c>
      <c r="I213" s="41">
        <v>210</v>
      </c>
      <c r="J213" s="46">
        <f t="shared" si="14"/>
        <v>-3</v>
      </c>
      <c r="O213" s="105">
        <v>680</v>
      </c>
      <c r="P213" s="103">
        <f>-(($U$2^2-O213^2)^(1/2))+$U$2</f>
        <v>316.909814477608</v>
      </c>
    </row>
    <row r="214" ht="16.5" spans="2:16">
      <c r="B214" s="24">
        <v>208</v>
      </c>
      <c r="C214" s="118" t="s">
        <v>254</v>
      </c>
      <c r="D214" s="81" t="s">
        <v>1152</v>
      </c>
      <c r="E214" s="69">
        <v>100</v>
      </c>
      <c r="F214" s="70">
        <v>679</v>
      </c>
      <c r="G214" s="71">
        <f t="shared" si="12"/>
        <v>342.974857783903</v>
      </c>
      <c r="H214" s="72">
        <f t="shared" si="13"/>
        <v>342.974857783903</v>
      </c>
      <c r="I214" s="41">
        <v>211</v>
      </c>
      <c r="J214" s="46">
        <f t="shared" si="14"/>
        <v>-3</v>
      </c>
      <c r="O214" s="105">
        <v>679</v>
      </c>
      <c r="P214" s="103">
        <f>-(($U$2^2-O214^2)^(1/2))+$U$2</f>
        <v>315.721221780853</v>
      </c>
    </row>
    <row r="215" ht="16.5" spans="2:16">
      <c r="B215" s="24">
        <v>209</v>
      </c>
      <c r="C215" s="118" t="s">
        <v>255</v>
      </c>
      <c r="D215" s="81" t="s">
        <v>1153</v>
      </c>
      <c r="E215" s="69">
        <v>100</v>
      </c>
      <c r="F215" s="70">
        <v>678</v>
      </c>
      <c r="G215" s="71">
        <f t="shared" si="12"/>
        <v>342.063368908432</v>
      </c>
      <c r="H215" s="72">
        <f t="shared" si="13"/>
        <v>342.063368908432</v>
      </c>
      <c r="I215" s="41">
        <v>212</v>
      </c>
      <c r="J215" s="46">
        <f t="shared" si="14"/>
        <v>-3</v>
      </c>
      <c r="O215" s="105">
        <v>678</v>
      </c>
      <c r="P215" s="103">
        <f>-(($U$2^2-O215^2)^(1/2))+$U$2</f>
        <v>314.536836405336</v>
      </c>
    </row>
    <row r="216" ht="16.5" spans="2:16">
      <c r="B216" s="24">
        <v>210</v>
      </c>
      <c r="C216" s="118" t="s">
        <v>256</v>
      </c>
      <c r="D216" s="81" t="s">
        <v>1154</v>
      </c>
      <c r="E216" s="69">
        <v>100</v>
      </c>
      <c r="F216" s="70">
        <v>677</v>
      </c>
      <c r="G216" s="71">
        <f t="shared" si="12"/>
        <v>341.155097916535</v>
      </c>
      <c r="H216" s="72">
        <f t="shared" si="13"/>
        <v>341.155097916535</v>
      </c>
      <c r="I216" s="41">
        <v>213</v>
      </c>
      <c r="J216" s="46">
        <f t="shared" si="14"/>
        <v>-3</v>
      </c>
      <c r="O216" s="105">
        <v>677</v>
      </c>
      <c r="P216" s="103">
        <f>-(($U$2^2-O216^2)^(1/2))+$U$2</f>
        <v>313.356632336194</v>
      </c>
    </row>
    <row r="217" ht="16.5" spans="2:16">
      <c r="B217" s="24">
        <v>211</v>
      </c>
      <c r="C217" s="118" t="s">
        <v>257</v>
      </c>
      <c r="D217" s="81" t="s">
        <v>1155</v>
      </c>
      <c r="E217" s="69">
        <v>100</v>
      </c>
      <c r="F217" s="70">
        <v>676</v>
      </c>
      <c r="G217" s="71">
        <f t="shared" si="12"/>
        <v>340.250025022012</v>
      </c>
      <c r="H217" s="72">
        <f t="shared" si="13"/>
        <v>340.250025022012</v>
      </c>
      <c r="I217" s="41">
        <v>214</v>
      </c>
      <c r="J217" s="46">
        <f t="shared" si="14"/>
        <v>-3</v>
      </c>
      <c r="O217" s="105">
        <v>676</v>
      </c>
      <c r="P217" s="103">
        <f>-(($U$2^2-O217^2)^(1/2))+$U$2</f>
        <v>312.180583863309</v>
      </c>
    </row>
    <row r="218" ht="16.5" spans="2:16">
      <c r="B218" s="24">
        <v>212</v>
      </c>
      <c r="C218" s="118" t="s">
        <v>258</v>
      </c>
      <c r="D218" s="81" t="s">
        <v>1156</v>
      </c>
      <c r="E218" s="69">
        <v>100</v>
      </c>
      <c r="F218" s="70">
        <v>675</v>
      </c>
      <c r="G218" s="71">
        <f t="shared" si="12"/>
        <v>339.348130669364</v>
      </c>
      <c r="H218" s="72">
        <f t="shared" si="13"/>
        <v>339.348130669364</v>
      </c>
      <c r="I218" s="41">
        <v>215</v>
      </c>
      <c r="J218" s="46">
        <f t="shared" si="14"/>
        <v>-3</v>
      </c>
      <c r="O218" s="105">
        <v>675</v>
      </c>
      <c r="P218" s="103">
        <f>-(($U$2^2-O218^2)^(1/2))+$U$2</f>
        <v>311.008665576336</v>
      </c>
    </row>
    <row r="219" ht="16.5" spans="2:16">
      <c r="B219" s="24">
        <v>213</v>
      </c>
      <c r="C219" s="118" t="s">
        <v>259</v>
      </c>
      <c r="D219" s="81" t="s">
        <v>1157</v>
      </c>
      <c r="E219" s="69">
        <v>100</v>
      </c>
      <c r="F219" s="70">
        <v>674</v>
      </c>
      <c r="G219" s="71">
        <f t="shared" ref="G219:G282" si="15">H219</f>
        <v>338.44939553005</v>
      </c>
      <c r="H219" s="72">
        <f t="shared" ref="H219:H282" si="16">P219*($Q$91-$Q$892)/($P$91-$P$892)+$Q$892-$P$892*($Q$91-$Q$892)/($P$91-$P$892)</f>
        <v>338.44939553005</v>
      </c>
      <c r="I219" s="41">
        <v>216</v>
      </c>
      <c r="J219" s="46">
        <f t="shared" si="14"/>
        <v>-3</v>
      </c>
      <c r="O219" s="105">
        <v>674</v>
      </c>
      <c r="P219" s="103">
        <f>-(($U$2^2-O219^2)^(1/2))+$U$2</f>
        <v>309.840852359837</v>
      </c>
    </row>
    <row r="220" ht="16.5" spans="2:16">
      <c r="B220" s="24">
        <v>214</v>
      </c>
      <c r="C220" s="118" t="s">
        <v>260</v>
      </c>
      <c r="D220" s="81" t="s">
        <v>1158</v>
      </c>
      <c r="E220" s="69">
        <v>100</v>
      </c>
      <c r="F220" s="70">
        <v>673</v>
      </c>
      <c r="G220" s="71">
        <f t="shared" si="15"/>
        <v>337.553800498808</v>
      </c>
      <c r="H220" s="72">
        <f t="shared" si="16"/>
        <v>337.553800498808</v>
      </c>
      <c r="I220" s="41">
        <v>217</v>
      </c>
      <c r="J220" s="46">
        <f t="shared" si="14"/>
        <v>-3</v>
      </c>
      <c r="O220" s="105">
        <v>673</v>
      </c>
      <c r="P220" s="103">
        <f>-(($U$2^2-O220^2)^(1/2))+$U$2</f>
        <v>308.677119388505</v>
      </c>
    </row>
    <row r="221" ht="16.5" spans="2:16">
      <c r="B221" s="24">
        <v>215</v>
      </c>
      <c r="C221" s="118" t="s">
        <v>261</v>
      </c>
      <c r="D221" s="81" t="s">
        <v>1159</v>
      </c>
      <c r="E221" s="69">
        <v>100</v>
      </c>
      <c r="F221" s="70">
        <v>672</v>
      </c>
      <c r="G221" s="71">
        <f t="shared" si="15"/>
        <v>336.661326690074</v>
      </c>
      <c r="H221" s="72">
        <f t="shared" si="16"/>
        <v>336.661326690074</v>
      </c>
      <c r="I221" s="41">
        <v>218</v>
      </c>
      <c r="J221" s="46">
        <f t="shared" si="14"/>
        <v>-3</v>
      </c>
      <c r="O221" s="105">
        <v>672</v>
      </c>
      <c r="P221" s="103">
        <f>-(($U$2^2-O221^2)^(1/2))+$U$2</f>
        <v>307.517442122504</v>
      </c>
    </row>
    <row r="222" ht="16.5" spans="2:16">
      <c r="B222" s="24">
        <v>216</v>
      </c>
      <c r="C222" s="118" t="s">
        <v>262</v>
      </c>
      <c r="D222" s="81" t="s">
        <v>1160</v>
      </c>
      <c r="E222" s="69">
        <v>100</v>
      </c>
      <c r="F222" s="70">
        <v>671</v>
      </c>
      <c r="G222" s="71">
        <f t="shared" si="15"/>
        <v>335.771955434453</v>
      </c>
      <c r="H222" s="72">
        <f t="shared" si="16"/>
        <v>335.771955434453</v>
      </c>
      <c r="I222" s="41">
        <v>219</v>
      </c>
      <c r="J222" s="46">
        <f t="shared" si="14"/>
        <v>-3</v>
      </c>
      <c r="O222" s="105">
        <v>671</v>
      </c>
      <c r="P222" s="103">
        <f>-(($U$2^2-O222^2)^(1/2))+$U$2</f>
        <v>306.361796302891</v>
      </c>
    </row>
    <row r="223" ht="16.5" spans="2:16">
      <c r="B223" s="24">
        <v>217</v>
      </c>
      <c r="C223" s="118" t="s">
        <v>263</v>
      </c>
      <c r="D223" s="81" t="s">
        <v>1161</v>
      </c>
      <c r="E223" s="69">
        <v>100</v>
      </c>
      <c r="F223" s="70">
        <v>670</v>
      </c>
      <c r="G223" s="71">
        <f t="shared" si="15"/>
        <v>334.885668275278</v>
      </c>
      <c r="H223" s="72">
        <f t="shared" si="16"/>
        <v>334.885668275278</v>
      </c>
      <c r="I223" s="41">
        <v>220</v>
      </c>
      <c r="J223" s="46">
        <f t="shared" si="14"/>
        <v>-3</v>
      </c>
      <c r="O223" s="105">
        <v>670</v>
      </c>
      <c r="P223" s="103">
        <f>-(($U$2^2-O223^2)^(1/2))+$U$2</f>
        <v>305.210157947138</v>
      </c>
    </row>
    <row r="224" ht="16.5" spans="2:16">
      <c r="B224" s="24">
        <v>218</v>
      </c>
      <c r="C224" s="118" t="s">
        <v>264</v>
      </c>
      <c r="D224" s="81" t="s">
        <v>1162</v>
      </c>
      <c r="E224" s="69">
        <v>100</v>
      </c>
      <c r="F224" s="70">
        <v>669</v>
      </c>
      <c r="G224" s="71">
        <f t="shared" si="15"/>
        <v>334.002446965235</v>
      </c>
      <c r="H224" s="72">
        <f t="shared" si="16"/>
        <v>334.002446965235</v>
      </c>
      <c r="I224" s="41">
        <v>221</v>
      </c>
      <c r="J224" s="46">
        <f t="shared" si="14"/>
        <v>-3</v>
      </c>
      <c r="O224" s="105">
        <v>669</v>
      </c>
      <c r="P224" s="103">
        <f>-(($U$2^2-O224^2)^(1/2))+$U$2</f>
        <v>304.06250334475</v>
      </c>
    </row>
    <row r="225" ht="16.5" spans="2:16">
      <c r="B225" s="24">
        <v>219</v>
      </c>
      <c r="C225" s="118" t="s">
        <v>265</v>
      </c>
      <c r="D225" s="81" t="s">
        <v>1163</v>
      </c>
      <c r="E225" s="69">
        <v>100</v>
      </c>
      <c r="F225" s="70">
        <v>668</v>
      </c>
      <c r="G225" s="71">
        <f t="shared" si="15"/>
        <v>333.122273463054</v>
      </c>
      <c r="H225" s="72">
        <f t="shared" si="16"/>
        <v>333.122273463054</v>
      </c>
      <c r="I225" s="41">
        <v>222</v>
      </c>
      <c r="J225" s="46">
        <f t="shared" si="14"/>
        <v>-3</v>
      </c>
      <c r="O225" s="105">
        <v>668</v>
      </c>
      <c r="P225" s="103">
        <f>-(($U$2^2-O225^2)^(1/2))+$U$2</f>
        <v>302.918809052966</v>
      </c>
    </row>
    <row r="226" ht="16.5" spans="2:16">
      <c r="B226" s="24">
        <v>220</v>
      </c>
      <c r="C226" s="118" t="s">
        <v>266</v>
      </c>
      <c r="D226" s="81" t="s">
        <v>1164</v>
      </c>
      <c r="E226" s="69">
        <v>100</v>
      </c>
      <c r="F226" s="70">
        <v>667</v>
      </c>
      <c r="G226" s="71">
        <f t="shared" si="15"/>
        <v>332.245129930269</v>
      </c>
      <c r="H226" s="72">
        <f t="shared" si="16"/>
        <v>332.245129930269</v>
      </c>
      <c r="I226" s="41">
        <v>223</v>
      </c>
      <c r="J226" s="46">
        <f t="shared" si="14"/>
        <v>-3</v>
      </c>
      <c r="O226" s="105">
        <v>667</v>
      </c>
      <c r="P226" s="103">
        <f>-(($U$2^2-O226^2)^(1/2))+$U$2</f>
        <v>301.779051892548</v>
      </c>
    </row>
    <row r="227" ht="16.5" spans="2:16">
      <c r="B227" s="24">
        <v>221</v>
      </c>
      <c r="C227" s="118" t="s">
        <v>267</v>
      </c>
      <c r="D227" s="81" t="s">
        <v>1165</v>
      </c>
      <c r="E227" s="69">
        <v>100</v>
      </c>
      <c r="F227" s="70">
        <v>666</v>
      </c>
      <c r="G227" s="71">
        <f t="shared" si="15"/>
        <v>331.370998728048</v>
      </c>
      <c r="H227" s="72">
        <f t="shared" si="16"/>
        <v>331.370998728048</v>
      </c>
      <c r="I227" s="41">
        <v>224</v>
      </c>
      <c r="J227" s="46">
        <f t="shared" si="14"/>
        <v>-3</v>
      </c>
      <c r="O227" s="105">
        <v>666</v>
      </c>
      <c r="P227" s="103">
        <f>-(($U$2^2-O227^2)^(1/2))+$U$2</f>
        <v>300.643208943661</v>
      </c>
    </row>
    <row r="228" ht="16.5" spans="2:16">
      <c r="B228" s="24">
        <v>222</v>
      </c>
      <c r="C228" s="118" t="s">
        <v>268</v>
      </c>
      <c r="D228" s="81" t="s">
        <v>1166</v>
      </c>
      <c r="E228" s="69">
        <v>100</v>
      </c>
      <c r="F228" s="70">
        <v>665</v>
      </c>
      <c r="G228" s="71">
        <f t="shared" si="15"/>
        <v>330.499862414082</v>
      </c>
      <c r="H228" s="72">
        <f t="shared" si="16"/>
        <v>330.499862414082</v>
      </c>
      <c r="I228" s="41">
        <v>225</v>
      </c>
      <c r="J228" s="46">
        <f t="shared" si="14"/>
        <v>-3</v>
      </c>
      <c r="O228" s="105">
        <v>665</v>
      </c>
      <c r="P228" s="103">
        <f>-(($U$2^2-O228^2)^(1/2))+$U$2</f>
        <v>299.511257541829</v>
      </c>
    </row>
    <row r="229" ht="16.5" spans="2:16">
      <c r="B229" s="24">
        <v>223</v>
      </c>
      <c r="C229" s="118" t="s">
        <v>269</v>
      </c>
      <c r="D229" s="81" t="s">
        <v>1167</v>
      </c>
      <c r="E229" s="69">
        <v>100</v>
      </c>
      <c r="F229" s="70">
        <v>664</v>
      </c>
      <c r="G229" s="71">
        <f t="shared" si="15"/>
        <v>329.631703739532</v>
      </c>
      <c r="H229" s="72">
        <f t="shared" si="16"/>
        <v>329.631703739532</v>
      </c>
      <c r="I229" s="41">
        <v>226</v>
      </c>
      <c r="J229" s="46">
        <f t="shared" si="14"/>
        <v>-3</v>
      </c>
      <c r="O229" s="105">
        <v>664</v>
      </c>
      <c r="P229" s="103">
        <f>-(($U$2^2-O229^2)^(1/2))+$U$2</f>
        <v>298.383175273975</v>
      </c>
    </row>
    <row r="230" ht="16.5" spans="2:16">
      <c r="B230" s="24">
        <v>224</v>
      </c>
      <c r="C230" s="118" t="s">
        <v>270</v>
      </c>
      <c r="D230" s="81" t="s">
        <v>1168</v>
      </c>
      <c r="E230" s="69">
        <v>100</v>
      </c>
      <c r="F230" s="70">
        <v>663</v>
      </c>
      <c r="G230" s="71">
        <f t="shared" si="15"/>
        <v>328.766505646051</v>
      </c>
      <c r="H230" s="72">
        <f t="shared" si="16"/>
        <v>328.766505646051</v>
      </c>
      <c r="I230" s="41">
        <v>227</v>
      </c>
      <c r="J230" s="46">
        <f t="shared" si="14"/>
        <v>-3</v>
      </c>
      <c r="O230" s="105">
        <v>663</v>
      </c>
      <c r="P230" s="103">
        <f>-(($U$2^2-O230^2)^(1/2))+$U$2</f>
        <v>297.258939974544</v>
      </c>
    </row>
    <row r="231" ht="16.5" spans="2:16">
      <c r="B231" s="24">
        <v>225</v>
      </c>
      <c r="C231" s="118" t="s">
        <v>271</v>
      </c>
      <c r="D231" s="81" t="s">
        <v>1169</v>
      </c>
      <c r="E231" s="69">
        <v>100</v>
      </c>
      <c r="F231" s="70">
        <v>662</v>
      </c>
      <c r="G231" s="71">
        <f t="shared" si="15"/>
        <v>327.904251262851</v>
      </c>
      <c r="H231" s="72">
        <f t="shared" si="16"/>
        <v>327.904251262851</v>
      </c>
      <c r="I231" s="41">
        <v>228</v>
      </c>
      <c r="J231" s="46">
        <f t="shared" si="14"/>
        <v>-3</v>
      </c>
      <c r="O231" s="105">
        <v>662</v>
      </c>
      <c r="P231" s="103">
        <f>-(($U$2^2-O231^2)^(1/2))+$U$2</f>
        <v>296.138529721692</v>
      </c>
    </row>
    <row r="232" ht="16.5" spans="2:16">
      <c r="B232" s="24">
        <v>226</v>
      </c>
      <c r="C232" s="118" t="s">
        <v>272</v>
      </c>
      <c r="D232" s="81" t="s">
        <v>1170</v>
      </c>
      <c r="E232" s="69">
        <v>100</v>
      </c>
      <c r="F232" s="70">
        <v>661</v>
      </c>
      <c r="G232" s="71">
        <f t="shared" si="15"/>
        <v>327.044923903834</v>
      </c>
      <c r="H232" s="72">
        <f t="shared" si="16"/>
        <v>327.044923903834</v>
      </c>
      <c r="I232" s="41">
        <v>229</v>
      </c>
      <c r="J232" s="46">
        <f t="shared" si="14"/>
        <v>-3</v>
      </c>
      <c r="O232" s="105">
        <v>661</v>
      </c>
      <c r="P232" s="103">
        <f>-(($U$2^2-O232^2)^(1/2))+$U$2</f>
        <v>295.021922833567</v>
      </c>
    </row>
    <row r="233" ht="16.5" spans="2:16">
      <c r="B233" s="24">
        <v>227</v>
      </c>
      <c r="C233" s="118" t="s">
        <v>273</v>
      </c>
      <c r="D233" s="81" t="s">
        <v>1171</v>
      </c>
      <c r="E233" s="69">
        <v>100</v>
      </c>
      <c r="F233" s="70">
        <v>660</v>
      </c>
      <c r="G233" s="71">
        <f t="shared" si="15"/>
        <v>326.188507064782</v>
      </c>
      <c r="H233" s="72">
        <f t="shared" si="16"/>
        <v>326.188507064782</v>
      </c>
      <c r="I233" s="41">
        <v>230</v>
      </c>
      <c r="J233" s="46">
        <f t="shared" si="14"/>
        <v>-3</v>
      </c>
      <c r="O233" s="105">
        <v>660</v>
      </c>
      <c r="P233" s="103">
        <f>-(($U$2^2-O233^2)^(1/2))+$U$2</f>
        <v>293.909097864645</v>
      </c>
    </row>
    <row r="234" ht="16.5" spans="2:16">
      <c r="B234" s="24">
        <v>228</v>
      </c>
      <c r="C234" s="118" t="s">
        <v>274</v>
      </c>
      <c r="D234" s="81" t="s">
        <v>1172</v>
      </c>
      <c r="E234" s="69">
        <v>100</v>
      </c>
      <c r="F234" s="70">
        <v>659</v>
      </c>
      <c r="G234" s="71">
        <f t="shared" si="15"/>
        <v>325.334984420597</v>
      </c>
      <c r="H234" s="72">
        <f t="shared" si="16"/>
        <v>325.334984420597</v>
      </c>
      <c r="I234" s="41">
        <v>231</v>
      </c>
      <c r="J234" s="46">
        <f t="shared" si="14"/>
        <v>-3</v>
      </c>
      <c r="O234" s="105">
        <v>659</v>
      </c>
      <c r="P234" s="103">
        <f>-(($U$2^2-O234^2)^(1/2))+$U$2</f>
        <v>292.800033602152</v>
      </c>
    </row>
    <row r="235" ht="16.5" spans="2:16">
      <c r="B235" s="24">
        <v>229</v>
      </c>
      <c r="C235" s="118" t="s">
        <v>275</v>
      </c>
      <c r="D235" s="81" t="s">
        <v>1173</v>
      </c>
      <c r="E235" s="69">
        <v>100</v>
      </c>
      <c r="F235" s="70">
        <v>658</v>
      </c>
      <c r="G235" s="71">
        <f t="shared" si="15"/>
        <v>324.484339822596</v>
      </c>
      <c r="H235" s="72">
        <f t="shared" si="16"/>
        <v>324.484339822596</v>
      </c>
      <c r="I235" s="41">
        <v>232</v>
      </c>
      <c r="J235" s="46">
        <f t="shared" si="14"/>
        <v>-3</v>
      </c>
      <c r="O235" s="105">
        <v>658</v>
      </c>
      <c r="P235" s="103">
        <f>-(($U$2^2-O235^2)^(1/2))+$U$2</f>
        <v>291.694709062547</v>
      </c>
    </row>
    <row r="236" ht="16.5" spans="2:16">
      <c r="B236" s="24">
        <v>230</v>
      </c>
      <c r="C236" s="118" t="s">
        <v>276</v>
      </c>
      <c r="D236" s="81" t="s">
        <v>1174</v>
      </c>
      <c r="E236" s="69">
        <v>100</v>
      </c>
      <c r="F236" s="70">
        <v>657</v>
      </c>
      <c r="G236" s="71">
        <f t="shared" si="15"/>
        <v>323.636557295864</v>
      </c>
      <c r="H236" s="72">
        <f t="shared" si="16"/>
        <v>323.636557295864</v>
      </c>
      <c r="I236" s="41">
        <v>233</v>
      </c>
      <c r="J236" s="46">
        <f t="shared" si="14"/>
        <v>-3</v>
      </c>
      <c r="O236" s="105">
        <v>657</v>
      </c>
      <c r="P236" s="103">
        <f>-(($U$2^2-O236^2)^(1/2))+$U$2</f>
        <v>290.593103488083</v>
      </c>
    </row>
    <row r="237" ht="16.5" spans="2:16">
      <c r="B237" s="24">
        <v>231</v>
      </c>
      <c r="C237" s="118" t="s">
        <v>277</v>
      </c>
      <c r="D237" s="81" t="s">
        <v>1175</v>
      </c>
      <c r="E237" s="69">
        <v>100</v>
      </c>
      <c r="F237" s="70">
        <v>656</v>
      </c>
      <c r="G237" s="71">
        <f t="shared" si="15"/>
        <v>322.791621036647</v>
      </c>
      <c r="H237" s="72">
        <f t="shared" si="16"/>
        <v>322.791621036647</v>
      </c>
      <c r="I237" s="41">
        <v>234</v>
      </c>
      <c r="J237" s="46">
        <f t="shared" si="14"/>
        <v>-3</v>
      </c>
      <c r="O237" s="105">
        <v>656</v>
      </c>
      <c r="P237" s="103">
        <f>-(($U$2^2-O237^2)^(1/2))+$U$2</f>
        <v>289.495196343421</v>
      </c>
    </row>
    <row r="238" ht="16.5" spans="2:16">
      <c r="B238" s="24">
        <v>232</v>
      </c>
      <c r="C238" s="118" t="s">
        <v>278</v>
      </c>
      <c r="D238" s="81" t="s">
        <v>1176</v>
      </c>
      <c r="E238" s="69">
        <v>100</v>
      </c>
      <c r="F238" s="70">
        <v>655</v>
      </c>
      <c r="G238" s="71">
        <f t="shared" si="15"/>
        <v>321.949515409811</v>
      </c>
      <c r="H238" s="72">
        <f t="shared" si="16"/>
        <v>321.949515409811</v>
      </c>
      <c r="I238" s="41">
        <v>235</v>
      </c>
      <c r="J238" s="46">
        <f t="shared" si="14"/>
        <v>-3</v>
      </c>
      <c r="O238" s="105">
        <v>655</v>
      </c>
      <c r="P238" s="103">
        <f>-(($U$2^2-O238^2)^(1/2))+$U$2</f>
        <v>288.400967312321</v>
      </c>
    </row>
    <row r="239" ht="16.5" spans="2:16">
      <c r="B239" s="24">
        <v>233</v>
      </c>
      <c r="C239" s="118" t="s">
        <v>279</v>
      </c>
      <c r="D239" s="81" t="s">
        <v>1177</v>
      </c>
      <c r="E239" s="69">
        <v>100</v>
      </c>
      <c r="F239" s="70">
        <v>654</v>
      </c>
      <c r="G239" s="71">
        <f t="shared" si="15"/>
        <v>321.110224946334</v>
      </c>
      <c r="H239" s="72">
        <f t="shared" si="16"/>
        <v>321.110224946334</v>
      </c>
      <c r="I239" s="41">
        <v>236</v>
      </c>
      <c r="J239" s="46">
        <f t="shared" si="14"/>
        <v>-3</v>
      </c>
      <c r="O239" s="105">
        <v>654</v>
      </c>
      <c r="P239" s="103">
        <f>-(($U$2^2-O239^2)^(1/2))+$U$2</f>
        <v>287.310396294392</v>
      </c>
    </row>
    <row r="240" ht="16.5" spans="2:16">
      <c r="B240" s="24">
        <v>234</v>
      </c>
      <c r="C240" s="118" t="s">
        <v>280</v>
      </c>
      <c r="D240" s="81" t="s">
        <v>1178</v>
      </c>
      <c r="E240" s="69">
        <v>100</v>
      </c>
      <c r="F240" s="70">
        <v>653</v>
      </c>
      <c r="G240" s="71">
        <f t="shared" si="15"/>
        <v>320.273734340854</v>
      </c>
      <c r="H240" s="72">
        <f t="shared" si="16"/>
        <v>320.273734340854</v>
      </c>
      <c r="I240" s="41">
        <v>237</v>
      </c>
      <c r="J240" s="46">
        <f t="shared" si="14"/>
        <v>-3</v>
      </c>
      <c r="O240" s="105">
        <v>653</v>
      </c>
      <c r="P240" s="103">
        <f>-(($U$2^2-O240^2)^(1/2))+$U$2</f>
        <v>286.223463401904</v>
      </c>
    </row>
    <row r="241" ht="16.5" spans="2:16">
      <c r="B241" s="24">
        <v>235</v>
      </c>
      <c r="C241" s="118" t="s">
        <v>281</v>
      </c>
      <c r="D241" s="81" t="s">
        <v>1179</v>
      </c>
      <c r="E241" s="69">
        <v>100</v>
      </c>
      <c r="F241" s="70">
        <v>652</v>
      </c>
      <c r="G241" s="71">
        <f t="shared" si="15"/>
        <v>319.440028449267</v>
      </c>
      <c r="H241" s="72">
        <f t="shared" si="16"/>
        <v>319.440028449267</v>
      </c>
      <c r="I241" s="41">
        <v>238</v>
      </c>
      <c r="J241" s="46">
        <f t="shared" si="14"/>
        <v>-3</v>
      </c>
      <c r="O241" s="105">
        <v>652</v>
      </c>
      <c r="P241" s="103">
        <f>-(($U$2^2-O241^2)^(1/2))+$U$2</f>
        <v>285.140148956658</v>
      </c>
    </row>
    <row r="242" ht="16.5" spans="2:16">
      <c r="B242" s="24">
        <v>236</v>
      </c>
      <c r="C242" s="118" t="s">
        <v>282</v>
      </c>
      <c r="D242" s="81" t="s">
        <v>1180</v>
      </c>
      <c r="E242" s="69">
        <v>100</v>
      </c>
      <c r="F242" s="70">
        <v>651</v>
      </c>
      <c r="G242" s="71">
        <f t="shared" si="15"/>
        <v>318.609092286359</v>
      </c>
      <c r="H242" s="72">
        <f t="shared" si="16"/>
        <v>318.609092286359</v>
      </c>
      <c r="I242" s="41">
        <v>239</v>
      </c>
      <c r="J242" s="46">
        <f t="shared" si="14"/>
        <v>-3</v>
      </c>
      <c r="O242" s="105">
        <v>651</v>
      </c>
      <c r="P242" s="103">
        <f>-(($U$2^2-O242^2)^(1/2))+$U$2</f>
        <v>284.060433486926</v>
      </c>
    </row>
    <row r="243" ht="16.5" spans="2:16">
      <c r="B243" s="24">
        <v>237</v>
      </c>
      <c r="C243" s="118" t="s">
        <v>283</v>
      </c>
      <c r="D243" s="81" t="s">
        <v>1181</v>
      </c>
      <c r="E243" s="69">
        <v>100</v>
      </c>
      <c r="F243" s="70">
        <v>650</v>
      </c>
      <c r="G243" s="71">
        <f t="shared" si="15"/>
        <v>317.780911023497</v>
      </c>
      <c r="H243" s="72">
        <f t="shared" si="16"/>
        <v>317.780911023497</v>
      </c>
      <c r="I243" s="41">
        <v>240</v>
      </c>
      <c r="J243" s="46">
        <f t="shared" si="14"/>
        <v>-3</v>
      </c>
      <c r="O243" s="105">
        <v>650</v>
      </c>
      <c r="P243" s="103">
        <f>-(($U$2^2-O243^2)^(1/2))+$U$2</f>
        <v>282.984297724431</v>
      </c>
    </row>
    <row r="244" ht="16.5" spans="2:16">
      <c r="B244" s="24">
        <v>238</v>
      </c>
      <c r="C244" s="118" t="s">
        <v>284</v>
      </c>
      <c r="D244" s="81" t="s">
        <v>1182</v>
      </c>
      <c r="E244" s="69">
        <v>100</v>
      </c>
      <c r="F244" s="70">
        <v>649</v>
      </c>
      <c r="G244" s="71">
        <f t="shared" si="15"/>
        <v>316.955469986351</v>
      </c>
      <c r="H244" s="72">
        <f t="shared" si="16"/>
        <v>316.955469986351</v>
      </c>
      <c r="I244" s="41">
        <v>241</v>
      </c>
      <c r="J244" s="46">
        <f t="shared" si="14"/>
        <v>-3</v>
      </c>
      <c r="O244" s="105">
        <v>649</v>
      </c>
      <c r="P244" s="103">
        <f>-(($U$2^2-O244^2)^(1/2))+$U$2</f>
        <v>281.911722601402</v>
      </c>
    </row>
    <row r="245" ht="16.5" spans="2:16">
      <c r="B245" s="24">
        <v>239</v>
      </c>
      <c r="C245" s="118" t="s">
        <v>285</v>
      </c>
      <c r="D245" s="81" t="s">
        <v>1183</v>
      </c>
      <c r="E245" s="69">
        <v>100</v>
      </c>
      <c r="F245" s="70">
        <v>648</v>
      </c>
      <c r="G245" s="71">
        <f t="shared" si="15"/>
        <v>316.132754652663</v>
      </c>
      <c r="H245" s="72">
        <f t="shared" si="16"/>
        <v>316.132754652663</v>
      </c>
      <c r="I245" s="41">
        <v>242</v>
      </c>
      <c r="J245" s="46">
        <f t="shared" si="14"/>
        <v>-3</v>
      </c>
      <c r="O245" s="105">
        <v>648</v>
      </c>
      <c r="P245" s="103">
        <f>-(($U$2^2-O245^2)^(1/2))+$U$2</f>
        <v>280.842689247671</v>
      </c>
    </row>
    <row r="246" ht="16.5" spans="2:16">
      <c r="B246" s="24">
        <v>240</v>
      </c>
      <c r="C246" s="118" t="s">
        <v>286</v>
      </c>
      <c r="D246" s="81" t="s">
        <v>1184</v>
      </c>
      <c r="E246" s="69">
        <v>100</v>
      </c>
      <c r="F246" s="70">
        <v>647</v>
      </c>
      <c r="G246" s="71">
        <f t="shared" si="15"/>
        <v>315.312750650064</v>
      </c>
      <c r="H246" s="72">
        <f t="shared" si="16"/>
        <v>315.312750650064</v>
      </c>
      <c r="I246" s="41">
        <v>243</v>
      </c>
      <c r="J246" s="46">
        <f t="shared" si="14"/>
        <v>-3</v>
      </c>
      <c r="O246" s="105">
        <v>647</v>
      </c>
      <c r="P246" s="103">
        <f>-(($U$2^2-O246^2)^(1/2))+$U$2</f>
        <v>279.777178987832</v>
      </c>
    </row>
    <row r="247" ht="16.5" spans="2:16">
      <c r="B247" s="24">
        <v>241</v>
      </c>
      <c r="C247" s="118" t="s">
        <v>287</v>
      </c>
      <c r="D247" s="81" t="s">
        <v>1185</v>
      </c>
      <c r="E247" s="69">
        <v>100</v>
      </c>
      <c r="F247" s="70">
        <v>646</v>
      </c>
      <c r="G247" s="71">
        <f t="shared" si="15"/>
        <v>314.495443753919</v>
      </c>
      <c r="H247" s="72">
        <f t="shared" si="16"/>
        <v>314.495443753919</v>
      </c>
      <c r="I247" s="41">
        <v>244</v>
      </c>
      <c r="J247" s="46">
        <f t="shared" si="14"/>
        <v>-3</v>
      </c>
      <c r="O247" s="105">
        <v>646</v>
      </c>
      <c r="P247" s="103">
        <f>-(($U$2^2-O247^2)^(1/2))+$U$2</f>
        <v>278.715173338446</v>
      </c>
    </row>
    <row r="248" ht="16.5" spans="2:16">
      <c r="B248" s="24">
        <v>242</v>
      </c>
      <c r="C248" s="118" t="s">
        <v>288</v>
      </c>
      <c r="D248" s="81" t="s">
        <v>1186</v>
      </c>
      <c r="E248" s="69">
        <v>100</v>
      </c>
      <c r="F248" s="70">
        <v>645</v>
      </c>
      <c r="G248" s="71">
        <f t="shared" si="15"/>
        <v>313.680819885224</v>
      </c>
      <c r="H248" s="72">
        <f t="shared" si="16"/>
        <v>313.680819885224</v>
      </c>
      <c r="I248" s="41">
        <v>245</v>
      </c>
      <c r="J248" s="46">
        <f t="shared" si="14"/>
        <v>-3</v>
      </c>
      <c r="O248" s="105">
        <v>645</v>
      </c>
      <c r="P248" s="103">
        <f>-(($U$2^2-O248^2)^(1/2))+$U$2</f>
        <v>277.656654005305</v>
      </c>
    </row>
    <row r="249" ht="16.5" spans="2:16">
      <c r="B249" s="24">
        <v>243</v>
      </c>
      <c r="C249" s="118" t="s">
        <v>289</v>
      </c>
      <c r="D249" s="81" t="s">
        <v>1187</v>
      </c>
      <c r="E249" s="69">
        <v>100</v>
      </c>
      <c r="F249" s="70">
        <v>644</v>
      </c>
      <c r="G249" s="71">
        <f t="shared" si="15"/>
        <v>312.868865108533</v>
      </c>
      <c r="H249" s="72">
        <f t="shared" si="16"/>
        <v>312.868865108533</v>
      </c>
      <c r="I249" s="41">
        <v>246</v>
      </c>
      <c r="J249" s="46">
        <f t="shared" si="14"/>
        <v>-3</v>
      </c>
      <c r="O249" s="105">
        <v>644</v>
      </c>
      <c r="P249" s="103">
        <f>-(($U$2^2-O249^2)^(1/2))+$U$2</f>
        <v>276.60160288074</v>
      </c>
    </row>
    <row r="250" ht="16.5" spans="2:16">
      <c r="B250" s="24">
        <v>244</v>
      </c>
      <c r="C250" s="118" t="s">
        <v>290</v>
      </c>
      <c r="D250" s="81" t="s">
        <v>1188</v>
      </c>
      <c r="E250" s="69">
        <v>100</v>
      </c>
      <c r="F250" s="70">
        <v>643</v>
      </c>
      <c r="G250" s="71">
        <f t="shared" si="15"/>
        <v>312.059565629926</v>
      </c>
      <c r="H250" s="72">
        <f t="shared" si="16"/>
        <v>312.059565629926</v>
      </c>
      <c r="I250" s="41">
        <v>247</v>
      </c>
      <c r="J250" s="46">
        <f t="shared" si="14"/>
        <v>-3</v>
      </c>
      <c r="O250" s="105">
        <v>643</v>
      </c>
      <c r="P250" s="103">
        <f>-(($U$2^2-O250^2)^(1/2))+$U$2</f>
        <v>275.550002040983</v>
      </c>
    </row>
    <row r="251" ht="16.5" spans="2:16">
      <c r="B251" s="24">
        <v>245</v>
      </c>
      <c r="C251" s="118" t="s">
        <v>291</v>
      </c>
      <c r="D251" s="81" t="s">
        <v>1189</v>
      </c>
      <c r="E251" s="69">
        <v>100</v>
      </c>
      <c r="F251" s="70">
        <v>642</v>
      </c>
      <c r="G251" s="71">
        <f t="shared" si="15"/>
        <v>311.252907795018</v>
      </c>
      <c r="H251" s="72">
        <f t="shared" si="16"/>
        <v>311.252907795018</v>
      </c>
      <c r="I251" s="41">
        <v>248</v>
      </c>
      <c r="J251" s="46">
        <f t="shared" si="14"/>
        <v>-3</v>
      </c>
      <c r="O251" s="105">
        <v>642</v>
      </c>
      <c r="P251" s="103">
        <f>-(($U$2^2-O251^2)^(1/2))+$U$2</f>
        <v>274.501833743572</v>
      </c>
    </row>
    <row r="252" ht="16.5" spans="2:16">
      <c r="B252" s="24">
        <v>246</v>
      </c>
      <c r="C252" s="118" t="s">
        <v>292</v>
      </c>
      <c r="D252" s="81" t="s">
        <v>1190</v>
      </c>
      <c r="E252" s="69">
        <v>100</v>
      </c>
      <c r="F252" s="70">
        <v>641</v>
      </c>
      <c r="G252" s="71">
        <f t="shared" si="15"/>
        <v>310.448878086994</v>
      </c>
      <c r="H252" s="72">
        <f t="shared" si="16"/>
        <v>310.448878086994</v>
      </c>
      <c r="I252" s="41">
        <v>249</v>
      </c>
      <c r="J252" s="46">
        <f t="shared" si="14"/>
        <v>-3</v>
      </c>
      <c r="O252" s="105">
        <v>641</v>
      </c>
      <c r="P252" s="103">
        <f>-(($U$2^2-O252^2)^(1/2))+$U$2</f>
        <v>273.457080424809</v>
      </c>
    </row>
    <row r="253" ht="16.5" spans="2:16">
      <c r="B253" s="24">
        <v>247</v>
      </c>
      <c r="C253" s="118" t="s">
        <v>293</v>
      </c>
      <c r="D253" s="81" t="s">
        <v>1191</v>
      </c>
      <c r="E253" s="69">
        <v>100</v>
      </c>
      <c r="F253" s="70">
        <v>640</v>
      </c>
      <c r="G253" s="71">
        <f t="shared" si="15"/>
        <v>309.647463124694</v>
      </c>
      <c r="H253" s="72">
        <f t="shared" si="16"/>
        <v>309.647463124694</v>
      </c>
      <c r="I253" s="41">
        <v>250</v>
      </c>
      <c r="J253" s="46">
        <f t="shared" si="14"/>
        <v>-3</v>
      </c>
      <c r="O253" s="105">
        <v>640</v>
      </c>
      <c r="P253" s="103">
        <f>-(($U$2^2-O253^2)^(1/2))+$U$2</f>
        <v>272.41572469726</v>
      </c>
    </row>
    <row r="254" ht="16.5" spans="2:16">
      <c r="B254" s="24">
        <v>248</v>
      </c>
      <c r="C254" s="118" t="s">
        <v>294</v>
      </c>
      <c r="D254" s="81" t="s">
        <v>1192</v>
      </c>
      <c r="E254" s="69">
        <v>100</v>
      </c>
      <c r="F254" s="70">
        <v>639</v>
      </c>
      <c r="G254" s="71">
        <f t="shared" si="15"/>
        <v>308.848649660716</v>
      </c>
      <c r="H254" s="72">
        <f t="shared" si="16"/>
        <v>308.848649660716</v>
      </c>
      <c r="I254" s="41">
        <v>251</v>
      </c>
      <c r="J254" s="46">
        <f t="shared" si="14"/>
        <v>-3</v>
      </c>
      <c r="O254" s="105">
        <v>639</v>
      </c>
      <c r="P254" s="103">
        <f>-(($U$2^2-O254^2)^(1/2))+$U$2</f>
        <v>271.377749347301</v>
      </c>
    </row>
    <row r="255" ht="16.5" spans="2:16">
      <c r="B255" s="24">
        <v>249</v>
      </c>
      <c r="C255" s="118" t="s">
        <v>295</v>
      </c>
      <c r="D255" s="81" t="s">
        <v>1193</v>
      </c>
      <c r="E255" s="69">
        <v>100</v>
      </c>
      <c r="F255" s="70">
        <v>638</v>
      </c>
      <c r="G255" s="71">
        <f t="shared" si="15"/>
        <v>308.05242457957</v>
      </c>
      <c r="H255" s="72">
        <f t="shared" si="16"/>
        <v>308.05242457957</v>
      </c>
      <c r="I255" s="41">
        <v>252</v>
      </c>
      <c r="J255" s="46">
        <f t="shared" si="14"/>
        <v>-3</v>
      </c>
      <c r="O255" s="105">
        <v>638</v>
      </c>
      <c r="P255" s="103">
        <f>-(($U$2^2-O255^2)^(1/2))+$U$2</f>
        <v>270.34313733271</v>
      </c>
    </row>
    <row r="256" ht="16.5" spans="2:16">
      <c r="B256" s="24">
        <v>250</v>
      </c>
      <c r="C256" s="118" t="s">
        <v>296</v>
      </c>
      <c r="D256" s="81" t="s">
        <v>1194</v>
      </c>
      <c r="E256" s="69">
        <v>100</v>
      </c>
      <c r="F256" s="70">
        <v>637</v>
      </c>
      <c r="G256" s="71">
        <f t="shared" si="15"/>
        <v>307.258774895851</v>
      </c>
      <c r="H256" s="72">
        <f t="shared" si="16"/>
        <v>307.258774895851</v>
      </c>
      <c r="I256" s="41">
        <v>253</v>
      </c>
      <c r="J256" s="46">
        <f t="shared" si="14"/>
        <v>-3</v>
      </c>
      <c r="O256" s="105">
        <v>637</v>
      </c>
      <c r="P256" s="103">
        <f>-(($U$2^2-O256^2)^(1/2))+$U$2</f>
        <v>269.311871780297</v>
      </c>
    </row>
    <row r="257" ht="16.5" spans="2:16">
      <c r="B257" s="24">
        <v>251</v>
      </c>
      <c r="C257" s="118" t="s">
        <v>297</v>
      </c>
      <c r="D257" s="81" t="s">
        <v>1195</v>
      </c>
      <c r="E257" s="69">
        <v>100</v>
      </c>
      <c r="F257" s="70">
        <v>636</v>
      </c>
      <c r="G257" s="71">
        <f t="shared" si="15"/>
        <v>306.46768775245</v>
      </c>
      <c r="H257" s="72">
        <f t="shared" si="16"/>
        <v>306.46768775245</v>
      </c>
      <c r="I257" s="41">
        <v>254</v>
      </c>
      <c r="J257" s="46">
        <f t="shared" si="14"/>
        <v>-3</v>
      </c>
      <c r="O257" s="105">
        <v>636</v>
      </c>
      <c r="P257" s="103">
        <f>-(($U$2^2-O257^2)^(1/2))+$U$2</f>
        <v>268.283935983583</v>
      </c>
    </row>
    <row r="258" ht="16.5" spans="2:16">
      <c r="B258" s="24">
        <v>252</v>
      </c>
      <c r="C258" s="118" t="s">
        <v>298</v>
      </c>
      <c r="D258" s="81" t="s">
        <v>1196</v>
      </c>
      <c r="E258" s="69">
        <v>100</v>
      </c>
      <c r="F258" s="70">
        <v>635</v>
      </c>
      <c r="G258" s="71">
        <f t="shared" si="15"/>
        <v>305.679150418801</v>
      </c>
      <c r="H258" s="72">
        <f t="shared" si="16"/>
        <v>305.679150418801</v>
      </c>
      <c r="I258" s="41">
        <v>255</v>
      </c>
      <c r="J258" s="46">
        <f t="shared" si="14"/>
        <v>-3</v>
      </c>
      <c r="O258" s="105">
        <v>635</v>
      </c>
      <c r="P258" s="103">
        <f>-(($U$2^2-O258^2)^(1/2))+$U$2</f>
        <v>267.259313400515</v>
      </c>
    </row>
    <row r="259" ht="16.5" spans="2:16">
      <c r="B259" s="24">
        <v>253</v>
      </c>
      <c r="C259" s="118" t="s">
        <v>299</v>
      </c>
      <c r="D259" s="81" t="s">
        <v>1197</v>
      </c>
      <c r="E259" s="69">
        <v>100</v>
      </c>
      <c r="F259" s="70">
        <v>634</v>
      </c>
      <c r="G259" s="71">
        <f t="shared" si="15"/>
        <v>304.893150289151</v>
      </c>
      <c r="H259" s="72">
        <f t="shared" si="16"/>
        <v>304.893150289151</v>
      </c>
      <c r="I259" s="41">
        <v>256</v>
      </c>
      <c r="J259" s="46">
        <f t="shared" si="14"/>
        <v>-3</v>
      </c>
      <c r="O259" s="105">
        <v>634</v>
      </c>
      <c r="P259" s="103">
        <f>-(($U$2^2-O259^2)^(1/2))+$U$2</f>
        <v>266.237987651224</v>
      </c>
    </row>
    <row r="260" ht="16.5" spans="2:16">
      <c r="B260" s="24">
        <v>254</v>
      </c>
      <c r="C260" s="118" t="s">
        <v>300</v>
      </c>
      <c r="D260" s="81" t="s">
        <v>1198</v>
      </c>
      <c r="E260" s="69">
        <v>100</v>
      </c>
      <c r="F260" s="70">
        <v>633</v>
      </c>
      <c r="G260" s="71">
        <f t="shared" si="15"/>
        <v>304.109674880867</v>
      </c>
      <c r="H260" s="72">
        <f t="shared" si="16"/>
        <v>304.109674880867</v>
      </c>
      <c r="I260" s="41">
        <v>257</v>
      </c>
      <c r="J260" s="46">
        <f t="shared" ref="J260:J323" si="17">B260-I260</f>
        <v>-3</v>
      </c>
      <c r="O260" s="105">
        <v>633</v>
      </c>
      <c r="P260" s="103">
        <f>-(($U$2^2-O260^2)^(1/2))+$U$2</f>
        <v>265.219942515819</v>
      </c>
    </row>
    <row r="261" ht="16.5" spans="2:16">
      <c r="B261" s="24">
        <v>255</v>
      </c>
      <c r="C261" s="118" t="s">
        <v>301</v>
      </c>
      <c r="D261" s="81" t="s">
        <v>301</v>
      </c>
      <c r="E261" s="69">
        <v>100</v>
      </c>
      <c r="F261" s="70">
        <v>632</v>
      </c>
      <c r="G261" s="71">
        <f t="shared" si="15"/>
        <v>303.328711832767</v>
      </c>
      <c r="H261" s="72">
        <f t="shared" si="16"/>
        <v>303.328711832767</v>
      </c>
      <c r="I261" s="41">
        <v>258</v>
      </c>
      <c r="J261" s="46">
        <f t="shared" si="17"/>
        <v>-3</v>
      </c>
      <c r="O261" s="105">
        <v>632</v>
      </c>
      <c r="P261" s="103">
        <f>-(($U$2^2-O261^2)^(1/2))+$U$2</f>
        <v>264.205161932226</v>
      </c>
    </row>
    <row r="262" ht="16.5" spans="2:16">
      <c r="B262" s="24">
        <v>256</v>
      </c>
      <c r="C262" s="118" t="s">
        <v>302</v>
      </c>
      <c r="D262" s="81" t="s">
        <v>1199</v>
      </c>
      <c r="E262" s="69">
        <v>100</v>
      </c>
      <c r="F262" s="70">
        <v>631</v>
      </c>
      <c r="G262" s="71">
        <f t="shared" si="15"/>
        <v>302.550248903486</v>
      </c>
      <c r="H262" s="72">
        <f t="shared" si="16"/>
        <v>302.550248903486</v>
      </c>
      <c r="I262" s="41">
        <v>259</v>
      </c>
      <c r="J262" s="46">
        <f t="shared" si="17"/>
        <v>-3</v>
      </c>
      <c r="O262" s="105">
        <v>631</v>
      </c>
      <c r="P262" s="103">
        <f>-(($U$2^2-O262^2)^(1/2))+$U$2</f>
        <v>263.19362999406</v>
      </c>
    </row>
    <row r="263" ht="16.5" spans="2:16">
      <c r="B263" s="24">
        <v>257</v>
      </c>
      <c r="C263" s="118" t="s">
        <v>303</v>
      </c>
      <c r="D263" s="81" t="s">
        <v>1200</v>
      </c>
      <c r="E263" s="69">
        <v>100</v>
      </c>
      <c r="F263" s="70">
        <v>630</v>
      </c>
      <c r="G263" s="71">
        <f t="shared" si="15"/>
        <v>301.774273969865</v>
      </c>
      <c r="H263" s="72">
        <f t="shared" si="16"/>
        <v>301.774273969865</v>
      </c>
      <c r="I263" s="41">
        <v>260</v>
      </c>
      <c r="J263" s="46">
        <f t="shared" si="17"/>
        <v>-3</v>
      </c>
      <c r="O263" s="105">
        <v>630</v>
      </c>
      <c r="P263" s="103">
        <f>-(($U$2^2-O263^2)^(1/2))+$U$2</f>
        <v>262.185330948531</v>
      </c>
    </row>
    <row r="264" ht="16.5" spans="2:16">
      <c r="B264" s="24">
        <v>258</v>
      </c>
      <c r="C264" s="118" t="s">
        <v>304</v>
      </c>
      <c r="D264" s="81" t="s">
        <v>1201</v>
      </c>
      <c r="E264" s="69">
        <v>100</v>
      </c>
      <c r="F264" s="70">
        <v>629</v>
      </c>
      <c r="G264" s="71">
        <f t="shared" si="15"/>
        <v>301.000775025374</v>
      </c>
      <c r="H264" s="72">
        <f t="shared" si="16"/>
        <v>301.000775025374</v>
      </c>
      <c r="I264" s="41">
        <v>261</v>
      </c>
      <c r="J264" s="46">
        <f t="shared" si="17"/>
        <v>-3</v>
      </c>
      <c r="O264" s="105">
        <v>629</v>
      </c>
      <c r="P264" s="103">
        <f>-(($U$2^2-O264^2)^(1/2))+$U$2</f>
        <v>261.180249194396</v>
      </c>
    </row>
    <row r="265" ht="16.5" spans="2:16">
      <c r="B265" s="24">
        <v>259</v>
      </c>
      <c r="C265" s="118" t="s">
        <v>305</v>
      </c>
      <c r="D265" s="81" t="s">
        <v>1202</v>
      </c>
      <c r="E265" s="69">
        <v>100</v>
      </c>
      <c r="F265" s="70">
        <v>628</v>
      </c>
      <c r="G265" s="71">
        <f t="shared" si="15"/>
        <v>300.229740178554</v>
      </c>
      <c r="H265" s="72">
        <f t="shared" si="16"/>
        <v>300.229740178554</v>
      </c>
      <c r="I265" s="41">
        <v>262</v>
      </c>
      <c r="J265" s="46">
        <f t="shared" si="17"/>
        <v>-3</v>
      </c>
      <c r="O265" s="105">
        <v>628</v>
      </c>
      <c r="P265" s="103">
        <f>-(($U$2^2-O265^2)^(1/2))+$U$2</f>
        <v>260.178369279936</v>
      </c>
    </row>
    <row r="266" ht="16.5" spans="2:16">
      <c r="B266" s="24">
        <v>260</v>
      </c>
      <c r="C266" s="118" t="s">
        <v>306</v>
      </c>
      <c r="D266" s="81" t="s">
        <v>1203</v>
      </c>
      <c r="E266" s="69">
        <v>100</v>
      </c>
      <c r="F266" s="70">
        <v>627</v>
      </c>
      <c r="G266" s="71">
        <f t="shared" si="15"/>
        <v>299.461157651494</v>
      </c>
      <c r="H266" s="72">
        <f t="shared" si="16"/>
        <v>299.461157651494</v>
      </c>
      <c r="I266" s="41">
        <v>263</v>
      </c>
      <c r="J266" s="46">
        <f t="shared" si="17"/>
        <v>-3</v>
      </c>
      <c r="O266" s="105">
        <v>627</v>
      </c>
      <c r="P266" s="103">
        <f>-(($U$2^2-O266^2)^(1/2))+$U$2</f>
        <v>259.179675900977</v>
      </c>
    </row>
    <row r="267" ht="16.5" spans="2:16">
      <c r="B267" s="24">
        <v>261</v>
      </c>
      <c r="C267" s="118" t="s">
        <v>307</v>
      </c>
      <c r="D267" s="81" t="s">
        <v>1204</v>
      </c>
      <c r="E267" s="69">
        <v>100</v>
      </c>
      <c r="F267" s="70">
        <v>626</v>
      </c>
      <c r="G267" s="71">
        <f t="shared" si="15"/>
        <v>298.695015778328</v>
      </c>
      <c r="H267" s="72">
        <f t="shared" si="16"/>
        <v>298.695015778328</v>
      </c>
      <c r="I267" s="41">
        <v>264</v>
      </c>
      <c r="J267" s="46">
        <f t="shared" si="17"/>
        <v>-3</v>
      </c>
      <c r="O267" s="105">
        <v>626</v>
      </c>
      <c r="P267" s="103">
        <f>-(($U$2^2-O267^2)^(1/2))+$U$2</f>
        <v>258.184153898935</v>
      </c>
    </row>
    <row r="268" ht="16.5" spans="2:16">
      <c r="B268" s="24">
        <v>262</v>
      </c>
      <c r="C268" s="118" t="s">
        <v>308</v>
      </c>
      <c r="D268" s="81" t="s">
        <v>1205</v>
      </c>
      <c r="E268" s="69">
        <v>100</v>
      </c>
      <c r="F268" s="70">
        <v>625</v>
      </c>
      <c r="G268" s="71">
        <f t="shared" si="15"/>
        <v>297.931303003764</v>
      </c>
      <c r="H268" s="72">
        <f t="shared" si="16"/>
        <v>297.931303003764</v>
      </c>
      <c r="I268" s="41">
        <v>265</v>
      </c>
      <c r="J268" s="46">
        <f t="shared" si="17"/>
        <v>-3</v>
      </c>
      <c r="O268" s="105">
        <v>625</v>
      </c>
      <c r="P268" s="103">
        <f>-(($U$2^2-O268^2)^(1/2))+$U$2</f>
        <v>257.191788258904</v>
      </c>
    </row>
    <row r="269" ht="16.5" spans="2:16">
      <c r="B269" s="24">
        <v>263</v>
      </c>
      <c r="C269" s="118" t="s">
        <v>309</v>
      </c>
      <c r="D269" s="81" t="s">
        <v>1206</v>
      </c>
      <c r="E269" s="69">
        <v>100</v>
      </c>
      <c r="F269" s="70">
        <v>624</v>
      </c>
      <c r="G269" s="71">
        <f t="shared" si="15"/>
        <v>297.17000788163</v>
      </c>
      <c r="H269" s="72">
        <f t="shared" si="16"/>
        <v>297.17000788163</v>
      </c>
      <c r="I269" s="41">
        <v>266</v>
      </c>
      <c r="J269" s="46">
        <f t="shared" si="17"/>
        <v>-3</v>
      </c>
      <c r="O269" s="105">
        <v>624</v>
      </c>
      <c r="P269" s="103">
        <f>-(($U$2^2-O269^2)^(1/2))+$U$2</f>
        <v>256.202564107767</v>
      </c>
    </row>
    <row r="270" ht="16.5" spans="2:16">
      <c r="B270" s="24">
        <v>264</v>
      </c>
      <c r="C270" s="118" t="s">
        <v>310</v>
      </c>
      <c r="D270" s="81" t="s">
        <v>1207</v>
      </c>
      <c r="E270" s="69">
        <v>100</v>
      </c>
      <c r="F270" s="70">
        <v>623</v>
      </c>
      <c r="G270" s="71">
        <f t="shared" si="15"/>
        <v>296.41111907345</v>
      </c>
      <c r="H270" s="72">
        <f t="shared" si="16"/>
        <v>296.41111907345</v>
      </c>
      <c r="I270" s="41">
        <v>267</v>
      </c>
      <c r="J270" s="46">
        <f t="shared" si="17"/>
        <v>-3</v>
      </c>
      <c r="O270" s="105">
        <v>623</v>
      </c>
      <c r="P270" s="103">
        <f>-(($U$2^2-O270^2)^(1/2))+$U$2</f>
        <v>255.216466712352</v>
      </c>
    </row>
    <row r="271" ht="16.5" spans="2:16">
      <c r="B271" s="24">
        <v>265</v>
      </c>
      <c r="C271" s="118" t="s">
        <v>311</v>
      </c>
      <c r="D271" s="81" t="s">
        <v>1208</v>
      </c>
      <c r="E271" s="69">
        <v>100</v>
      </c>
      <c r="F271" s="70">
        <v>622</v>
      </c>
      <c r="G271" s="71">
        <f t="shared" si="15"/>
        <v>295.654625347043</v>
      </c>
      <c r="H271" s="72">
        <f t="shared" si="16"/>
        <v>295.654625347043</v>
      </c>
      <c r="I271" s="41">
        <v>268</v>
      </c>
      <c r="J271" s="46">
        <f t="shared" si="17"/>
        <v>-3</v>
      </c>
      <c r="O271" s="105">
        <v>622</v>
      </c>
      <c r="P271" s="103">
        <f>-(($U$2^2-O271^2)^(1/2))+$U$2</f>
        <v>254.233481477603</v>
      </c>
    </row>
    <row r="272" ht="16.5" spans="2:16">
      <c r="B272" s="24">
        <v>266</v>
      </c>
      <c r="C272" s="118" t="s">
        <v>312</v>
      </c>
      <c r="D272" s="81" t="s">
        <v>1209</v>
      </c>
      <c r="E272" s="69">
        <v>100</v>
      </c>
      <c r="F272" s="70">
        <v>621</v>
      </c>
      <c r="G272" s="71">
        <f t="shared" si="15"/>
        <v>294.900515575147</v>
      </c>
      <c r="H272" s="72">
        <f t="shared" si="16"/>
        <v>294.900515575147</v>
      </c>
      <c r="I272" s="41">
        <v>269</v>
      </c>
      <c r="J272" s="46">
        <f t="shared" si="17"/>
        <v>-3</v>
      </c>
      <c r="O272" s="105">
        <v>621</v>
      </c>
      <c r="P272" s="103">
        <f>-(($U$2^2-O272^2)^(1/2))+$U$2</f>
        <v>253.253593944794</v>
      </c>
    </row>
    <row r="273" ht="16.5" spans="2:16">
      <c r="B273" s="24">
        <v>267</v>
      </c>
      <c r="C273" s="118" t="s">
        <v>313</v>
      </c>
      <c r="D273" s="81" t="s">
        <v>1210</v>
      </c>
      <c r="E273" s="69">
        <v>100</v>
      </c>
      <c r="F273" s="70">
        <v>620</v>
      </c>
      <c r="G273" s="71">
        <f t="shared" si="15"/>
        <v>294.148778734062</v>
      </c>
      <c r="H273" s="72">
        <f t="shared" si="16"/>
        <v>294.148778734062</v>
      </c>
      <c r="I273" s="41">
        <v>270</v>
      </c>
      <c r="J273" s="46">
        <f t="shared" si="17"/>
        <v>-3</v>
      </c>
      <c r="O273" s="105">
        <v>620</v>
      </c>
      <c r="P273" s="103">
        <f>-(($U$2^2-O273^2)^(1/2))+$U$2</f>
        <v>252.27678978977</v>
      </c>
    </row>
    <row r="274" ht="16.5" spans="2:16">
      <c r="B274" s="24">
        <v>268</v>
      </c>
      <c r="C274" s="118" t="s">
        <v>314</v>
      </c>
      <c r="D274" s="81" t="s">
        <v>314</v>
      </c>
      <c r="E274" s="69">
        <v>100</v>
      </c>
      <c r="F274" s="70">
        <v>619</v>
      </c>
      <c r="G274" s="71">
        <f t="shared" si="15"/>
        <v>293.399403902318</v>
      </c>
      <c r="H274" s="72">
        <f t="shared" si="16"/>
        <v>293.399403902318</v>
      </c>
      <c r="I274" s="41">
        <v>271</v>
      </c>
      <c r="J274" s="46">
        <f t="shared" si="17"/>
        <v>-3</v>
      </c>
      <c r="O274" s="105">
        <v>619</v>
      </c>
      <c r="P274" s="103">
        <f>-(($U$2^2-O274^2)^(1/2))+$U$2</f>
        <v>251.303054821212</v>
      </c>
    </row>
    <row r="275" ht="16.5" spans="2:16">
      <c r="B275" s="24">
        <v>269</v>
      </c>
      <c r="C275" s="118" t="s">
        <v>315</v>
      </c>
      <c r="D275" s="81" t="s">
        <v>1211</v>
      </c>
      <c r="E275" s="69">
        <v>100</v>
      </c>
      <c r="F275" s="70">
        <v>618</v>
      </c>
      <c r="G275" s="71">
        <f t="shared" si="15"/>
        <v>292.652380259368</v>
      </c>
      <c r="H275" s="72">
        <f t="shared" si="16"/>
        <v>292.652380259368</v>
      </c>
      <c r="I275" s="41">
        <v>272</v>
      </c>
      <c r="J275" s="46">
        <f t="shared" si="17"/>
        <v>-3</v>
      </c>
      <c r="O275" s="105">
        <v>618</v>
      </c>
      <c r="P275" s="103">
        <f>-(($U$2^2-O275^2)^(1/2))+$U$2</f>
        <v>250.332374978939</v>
      </c>
    </row>
    <row r="276" ht="16.5" spans="2:16">
      <c r="B276" s="24">
        <v>270</v>
      </c>
      <c r="C276" s="118" t="s">
        <v>316</v>
      </c>
      <c r="D276" s="81" t="s">
        <v>1212</v>
      </c>
      <c r="E276" s="69">
        <v>100</v>
      </c>
      <c r="F276" s="70">
        <v>617</v>
      </c>
      <c r="G276" s="71">
        <f t="shared" si="15"/>
        <v>291.907697084295</v>
      </c>
      <c r="H276" s="72">
        <f t="shared" si="16"/>
        <v>291.907697084295</v>
      </c>
      <c r="I276" s="41">
        <v>273</v>
      </c>
      <c r="J276" s="46">
        <f t="shared" si="17"/>
        <v>-3</v>
      </c>
      <c r="O276" s="105">
        <v>617</v>
      </c>
      <c r="P276" s="103">
        <f>-(($U$2^2-O276^2)^(1/2))+$U$2</f>
        <v>249.364736332232</v>
      </c>
    </row>
    <row r="277" ht="16.5" spans="2:16">
      <c r="B277" s="24">
        <v>271</v>
      </c>
      <c r="C277" s="118" t="s">
        <v>317</v>
      </c>
      <c r="D277" s="81" t="s">
        <v>1213</v>
      </c>
      <c r="E277" s="69">
        <v>100</v>
      </c>
      <c r="F277" s="70">
        <v>616</v>
      </c>
      <c r="G277" s="71">
        <f t="shared" si="15"/>
        <v>291.165343754549</v>
      </c>
      <c r="H277" s="72">
        <f t="shared" si="16"/>
        <v>291.165343754549</v>
      </c>
      <c r="I277" s="41">
        <v>274</v>
      </c>
      <c r="J277" s="46">
        <f t="shared" si="17"/>
        <v>-3</v>
      </c>
      <c r="O277" s="105">
        <v>616</v>
      </c>
      <c r="P277" s="103">
        <f>-(($U$2^2-O277^2)^(1/2))+$U$2</f>
        <v>248.400125078186</v>
      </c>
    </row>
    <row r="278" ht="16.5" spans="2:16">
      <c r="B278" s="24">
        <v>272</v>
      </c>
      <c r="C278" s="118" t="s">
        <v>318</v>
      </c>
      <c r="D278" s="81" t="s">
        <v>1214</v>
      </c>
      <c r="E278" s="69">
        <v>100</v>
      </c>
      <c r="F278" s="70">
        <v>615</v>
      </c>
      <c r="G278" s="71">
        <f t="shared" si="15"/>
        <v>290.425309744701</v>
      </c>
      <c r="H278" s="72">
        <f t="shared" si="16"/>
        <v>290.425309744701</v>
      </c>
      <c r="I278" s="41">
        <v>275</v>
      </c>
      <c r="J278" s="46">
        <f t="shared" si="17"/>
        <v>-3</v>
      </c>
      <c r="O278" s="105">
        <v>615</v>
      </c>
      <c r="P278" s="103">
        <f>-(($U$2^2-O278^2)^(1/2))+$U$2</f>
        <v>247.438527540096</v>
      </c>
    </row>
    <row r="279" ht="16.5" spans="2:16">
      <c r="B279" s="24">
        <v>273</v>
      </c>
      <c r="C279" s="118" t="s">
        <v>319</v>
      </c>
      <c r="D279" s="81" t="s">
        <v>1215</v>
      </c>
      <c r="E279" s="69">
        <v>100</v>
      </c>
      <c r="F279" s="70">
        <v>614</v>
      </c>
      <c r="G279" s="71">
        <f t="shared" si="15"/>
        <v>289.687584625213</v>
      </c>
      <c r="H279" s="72">
        <f t="shared" si="16"/>
        <v>289.687584625213</v>
      </c>
      <c r="I279" s="41">
        <v>276</v>
      </c>
      <c r="J279" s="46">
        <f t="shared" si="17"/>
        <v>-3</v>
      </c>
      <c r="O279" s="105">
        <v>614</v>
      </c>
      <c r="P279" s="103">
        <f>-(($U$2^2-O279^2)^(1/2))+$U$2</f>
        <v>246.47993016586</v>
      </c>
    </row>
    <row r="280" ht="16.5" spans="2:16">
      <c r="B280" s="24">
        <v>274</v>
      </c>
      <c r="C280" s="118" t="s">
        <v>320</v>
      </c>
      <c r="D280" s="81" t="s">
        <v>1216</v>
      </c>
      <c r="E280" s="69">
        <v>100</v>
      </c>
      <c r="F280" s="70">
        <v>613</v>
      </c>
      <c r="G280" s="71">
        <f t="shared" si="15"/>
        <v>288.952158061238</v>
      </c>
      <c r="H280" s="72">
        <f t="shared" si="16"/>
        <v>288.952158061238</v>
      </c>
      <c r="I280" s="41">
        <v>277</v>
      </c>
      <c r="J280" s="46">
        <f t="shared" si="17"/>
        <v>-3</v>
      </c>
      <c r="O280" s="105">
        <v>613</v>
      </c>
      <c r="P280" s="103">
        <f>-(($U$2^2-O280^2)^(1/2))+$U$2</f>
        <v>245.524319526412</v>
      </c>
    </row>
    <row r="281" ht="16.5" spans="2:16">
      <c r="B281" s="24">
        <v>275</v>
      </c>
      <c r="C281" s="118" t="s">
        <v>321</v>
      </c>
      <c r="D281" s="81" t="s">
        <v>1217</v>
      </c>
      <c r="E281" s="69">
        <v>100</v>
      </c>
      <c r="F281" s="70">
        <v>612</v>
      </c>
      <c r="G281" s="71">
        <f t="shared" si="15"/>
        <v>288.219019811429</v>
      </c>
      <c r="H281" s="72">
        <f t="shared" si="16"/>
        <v>288.219019811429</v>
      </c>
      <c r="I281" s="41">
        <v>278</v>
      </c>
      <c r="J281" s="46">
        <f t="shared" si="17"/>
        <v>-3</v>
      </c>
      <c r="O281" s="105">
        <v>612</v>
      </c>
      <c r="P281" s="103">
        <f>-(($U$2^2-O281^2)^(1/2))+$U$2</f>
        <v>244.571682314183</v>
      </c>
    </row>
    <row r="282" ht="16.5" spans="2:16">
      <c r="B282" s="24">
        <v>276</v>
      </c>
      <c r="C282" s="118" t="s">
        <v>322</v>
      </c>
      <c r="D282" s="81" t="s">
        <v>1218</v>
      </c>
      <c r="E282" s="69">
        <v>100</v>
      </c>
      <c r="F282" s="70">
        <v>611</v>
      </c>
      <c r="G282" s="71">
        <f t="shared" si="15"/>
        <v>287.488159726774</v>
      </c>
      <c r="H282" s="72">
        <f t="shared" si="16"/>
        <v>287.488159726774</v>
      </c>
      <c r="I282" s="41">
        <v>279</v>
      </c>
      <c r="J282" s="46">
        <f t="shared" si="17"/>
        <v>-3</v>
      </c>
      <c r="O282" s="105">
        <v>611</v>
      </c>
      <c r="P282" s="103">
        <f>-(($U$2^2-O282^2)^(1/2))+$U$2</f>
        <v>243.622005341585</v>
      </c>
    </row>
    <row r="283" ht="16.5" spans="2:16">
      <c r="B283" s="24">
        <v>277</v>
      </c>
      <c r="C283" s="118" t="s">
        <v>323</v>
      </c>
      <c r="D283" s="81" t="s">
        <v>1219</v>
      </c>
      <c r="E283" s="69">
        <v>100</v>
      </c>
      <c r="F283" s="70">
        <v>610</v>
      </c>
      <c r="G283" s="71">
        <f t="shared" ref="G283:G346" si="18">H283</f>
        <v>286.759567749448</v>
      </c>
      <c r="H283" s="72">
        <f t="shared" ref="H283:H346" si="19">P283*($Q$91-$Q$892)/($P$91-$P$892)+$Q$892-$P$892*($Q$91-$Q$892)/($P$91-$P$892)</f>
        <v>286.759567749448</v>
      </c>
      <c r="I283" s="41">
        <v>280</v>
      </c>
      <c r="J283" s="46">
        <f t="shared" si="17"/>
        <v>-3</v>
      </c>
      <c r="O283" s="105">
        <v>610</v>
      </c>
      <c r="P283" s="103">
        <f>-(($U$2^2-O283^2)^(1/2))+$U$2</f>
        <v>242.675275539516</v>
      </c>
    </row>
    <row r="284" ht="16.5" spans="2:16">
      <c r="B284" s="24">
        <v>278</v>
      </c>
      <c r="C284" s="118" t="s">
        <v>324</v>
      </c>
      <c r="D284" s="81" t="s">
        <v>1220</v>
      </c>
      <c r="E284" s="69">
        <v>100</v>
      </c>
      <c r="F284" s="70">
        <v>609</v>
      </c>
      <c r="G284" s="71">
        <f t="shared" si="18"/>
        <v>286.033233911684</v>
      </c>
      <c r="H284" s="72">
        <f t="shared" si="19"/>
        <v>286.033233911684</v>
      </c>
      <c r="I284" s="41">
        <v>281</v>
      </c>
      <c r="J284" s="46">
        <f t="shared" si="17"/>
        <v>-3</v>
      </c>
      <c r="O284" s="105">
        <v>609</v>
      </c>
      <c r="P284" s="103">
        <f>-(($U$2^2-O284^2)^(1/2))+$U$2</f>
        <v>241.731479955893</v>
      </c>
    </row>
    <row r="285" ht="16.5" spans="2:16">
      <c r="B285" s="24">
        <v>279</v>
      </c>
      <c r="C285" s="118" t="s">
        <v>325</v>
      </c>
      <c r="D285" s="81" t="s">
        <v>1221</v>
      </c>
      <c r="E285" s="69">
        <v>100</v>
      </c>
      <c r="F285" s="70">
        <v>608</v>
      </c>
      <c r="G285" s="71">
        <f t="shared" si="18"/>
        <v>285.30914833466</v>
      </c>
      <c r="H285" s="72">
        <f t="shared" si="19"/>
        <v>285.30914833466</v>
      </c>
      <c r="I285" s="41">
        <v>282</v>
      </c>
      <c r="J285" s="46">
        <f t="shared" si="17"/>
        <v>-3</v>
      </c>
      <c r="O285" s="105">
        <v>608</v>
      </c>
      <c r="P285" s="103">
        <f>-(($U$2^2-O285^2)^(1/2))+$U$2</f>
        <v>240.790605754212</v>
      </c>
    </row>
    <row r="286" ht="16.5" spans="2:16">
      <c r="B286" s="24">
        <v>280</v>
      </c>
      <c r="C286" s="118" t="s">
        <v>326</v>
      </c>
      <c r="D286" s="81" t="s">
        <v>1222</v>
      </c>
      <c r="E286" s="69">
        <v>100</v>
      </c>
      <c r="F286" s="70">
        <v>607</v>
      </c>
      <c r="G286" s="71">
        <f t="shared" si="18"/>
        <v>284.587301227405</v>
      </c>
      <c r="H286" s="72">
        <f t="shared" si="19"/>
        <v>284.587301227405</v>
      </c>
      <c r="I286" s="41">
        <v>283</v>
      </c>
      <c r="J286" s="46">
        <f t="shared" si="17"/>
        <v>-3</v>
      </c>
      <c r="O286" s="105">
        <v>607</v>
      </c>
      <c r="P286" s="103">
        <f>-(($U$2^2-O286^2)^(1/2))+$U$2</f>
        <v>239.85264021212</v>
      </c>
    </row>
    <row r="287" ht="16.5" spans="2:16">
      <c r="B287" s="24">
        <v>281</v>
      </c>
      <c r="C287" s="118" t="s">
        <v>327</v>
      </c>
      <c r="D287" s="81" t="s">
        <v>1223</v>
      </c>
      <c r="E287" s="69">
        <v>100</v>
      </c>
      <c r="F287" s="70">
        <v>606</v>
      </c>
      <c r="G287" s="71">
        <f t="shared" si="18"/>
        <v>283.867682885723</v>
      </c>
      <c r="H287" s="72">
        <f t="shared" si="19"/>
        <v>283.867682885723</v>
      </c>
      <c r="I287" s="41">
        <v>284</v>
      </c>
      <c r="J287" s="46">
        <f t="shared" si="17"/>
        <v>-3</v>
      </c>
      <c r="O287" s="105">
        <v>606</v>
      </c>
      <c r="P287" s="103">
        <f>-(($U$2^2-O287^2)^(1/2))+$U$2</f>
        <v>238.91757072002</v>
      </c>
    </row>
    <row r="288" ht="16.5" spans="2:16">
      <c r="B288" s="24">
        <v>282</v>
      </c>
      <c r="C288" s="118" t="s">
        <v>328</v>
      </c>
      <c r="D288" s="81" t="s">
        <v>1224</v>
      </c>
      <c r="E288" s="69">
        <v>100</v>
      </c>
      <c r="F288" s="70">
        <v>605</v>
      </c>
      <c r="G288" s="71">
        <f t="shared" si="18"/>
        <v>283.150283691136</v>
      </c>
      <c r="H288" s="72">
        <f t="shared" si="19"/>
        <v>283.150283691136</v>
      </c>
      <c r="I288" s="41">
        <v>285</v>
      </c>
      <c r="J288" s="46">
        <f t="shared" si="17"/>
        <v>-3</v>
      </c>
      <c r="O288" s="105">
        <v>605</v>
      </c>
      <c r="P288" s="103">
        <f>-(($U$2^2-O288^2)^(1/2))+$U$2</f>
        <v>237.985384779696</v>
      </c>
    </row>
    <row r="289" ht="16.5" spans="2:16">
      <c r="B289" s="24">
        <v>283</v>
      </c>
      <c r="C289" s="118" t="s">
        <v>329</v>
      </c>
      <c r="D289" s="81" t="s">
        <v>1225</v>
      </c>
      <c r="E289" s="69">
        <v>100</v>
      </c>
      <c r="F289" s="70">
        <v>604</v>
      </c>
      <c r="G289" s="71">
        <f t="shared" si="18"/>
        <v>282.435094109838</v>
      </c>
      <c r="H289" s="72">
        <f t="shared" si="19"/>
        <v>282.435094109838</v>
      </c>
      <c r="I289" s="41">
        <v>286</v>
      </c>
      <c r="J289" s="46">
        <f t="shared" si="17"/>
        <v>-3</v>
      </c>
      <c r="O289" s="105">
        <v>604</v>
      </c>
      <c r="P289" s="103">
        <f>-(($U$2^2-O289^2)^(1/2))+$U$2</f>
        <v>237.056070002953</v>
      </c>
    </row>
    <row r="290" ht="16.5" spans="2:16">
      <c r="B290" s="24">
        <v>284</v>
      </c>
      <c r="C290" s="118" t="s">
        <v>330</v>
      </c>
      <c r="D290" s="81" t="s">
        <v>1226</v>
      </c>
      <c r="E290" s="69">
        <v>100</v>
      </c>
      <c r="F290" s="70">
        <v>603</v>
      </c>
      <c r="G290" s="71">
        <f t="shared" si="18"/>
        <v>281.722104691669</v>
      </c>
      <c r="H290" s="72">
        <f t="shared" si="19"/>
        <v>281.722104691669</v>
      </c>
      <c r="I290" s="41">
        <v>287</v>
      </c>
      <c r="J290" s="46">
        <f t="shared" si="17"/>
        <v>-3</v>
      </c>
      <c r="O290" s="105">
        <v>603</v>
      </c>
      <c r="P290" s="103">
        <f>-(($U$2^2-O290^2)^(1/2))+$U$2</f>
        <v>236.12961411029</v>
      </c>
    </row>
    <row r="291" ht="16.5" spans="2:16">
      <c r="B291" s="24">
        <v>285</v>
      </c>
      <c r="C291" s="118" t="s">
        <v>331</v>
      </c>
      <c r="D291" s="81" t="s">
        <v>1227</v>
      </c>
      <c r="E291" s="69">
        <v>100</v>
      </c>
      <c r="F291" s="70">
        <v>602</v>
      </c>
      <c r="G291" s="71">
        <f t="shared" si="18"/>
        <v>281.011306069107</v>
      </c>
      <c r="H291" s="72">
        <f t="shared" si="19"/>
        <v>281.011306069107</v>
      </c>
      <c r="I291" s="41">
        <v>288</v>
      </c>
      <c r="J291" s="46">
        <f t="shared" si="17"/>
        <v>-3</v>
      </c>
      <c r="O291" s="105">
        <v>602</v>
      </c>
      <c r="P291" s="103">
        <f>-(($U$2^2-O291^2)^(1/2))+$U$2</f>
        <v>235.20600492958</v>
      </c>
    </row>
    <row r="292" ht="16.5" spans="2:16">
      <c r="B292" s="24">
        <v>286</v>
      </c>
      <c r="C292" s="118" t="s">
        <v>332</v>
      </c>
      <c r="D292" s="81" t="s">
        <v>1228</v>
      </c>
      <c r="E292" s="69">
        <v>100</v>
      </c>
      <c r="F292" s="70">
        <v>601</v>
      </c>
      <c r="G292" s="71">
        <f t="shared" si="18"/>
        <v>280.302688956271</v>
      </c>
      <c r="H292" s="72">
        <f t="shared" si="19"/>
        <v>280.302688956271</v>
      </c>
      <c r="I292" s="41">
        <v>289</v>
      </c>
      <c r="J292" s="46">
        <f t="shared" si="17"/>
        <v>-3</v>
      </c>
      <c r="O292" s="105">
        <v>601</v>
      </c>
      <c r="P292" s="103">
        <f>-(($U$2^2-O292^2)^(1/2))+$U$2</f>
        <v>234.285230394784</v>
      </c>
    </row>
    <row r="293" ht="16.5" spans="2:16">
      <c r="B293" s="24">
        <v>287</v>
      </c>
      <c r="C293" s="118" t="s">
        <v>333</v>
      </c>
      <c r="D293" s="81" t="s">
        <v>1229</v>
      </c>
      <c r="E293" s="69">
        <v>100</v>
      </c>
      <c r="F293" s="70">
        <v>600</v>
      </c>
      <c r="G293" s="71">
        <f t="shared" si="18"/>
        <v>279.596244147947</v>
      </c>
      <c r="H293" s="72">
        <f t="shared" si="19"/>
        <v>279.596244147947</v>
      </c>
      <c r="I293" s="41">
        <v>290</v>
      </c>
      <c r="J293" s="46">
        <f t="shared" si="17"/>
        <v>-3</v>
      </c>
      <c r="O293" s="105">
        <v>600</v>
      </c>
      <c r="P293" s="103">
        <f>-(($U$2^2-O293^2)^(1/2))+$U$2</f>
        <v>233.367278544679</v>
      </c>
    </row>
    <row r="294" ht="16.5" spans="2:16">
      <c r="B294" s="24">
        <v>288</v>
      </c>
      <c r="C294" s="118" t="s">
        <v>334</v>
      </c>
      <c r="D294" s="81" t="s">
        <v>1230</v>
      </c>
      <c r="E294" s="69">
        <v>100</v>
      </c>
      <c r="F294" s="70">
        <v>599</v>
      </c>
      <c r="G294" s="71">
        <f t="shared" si="18"/>
        <v>278.891962518616</v>
      </c>
      <c r="H294" s="72">
        <f t="shared" si="19"/>
        <v>278.891962518616</v>
      </c>
      <c r="I294" s="41">
        <v>291</v>
      </c>
      <c r="J294" s="46">
        <f t="shared" si="17"/>
        <v>-3</v>
      </c>
      <c r="O294" s="105">
        <v>599</v>
      </c>
      <c r="P294" s="103">
        <f>-(($U$2^2-O294^2)^(1/2))+$U$2</f>
        <v>232.452137521599</v>
      </c>
    </row>
    <row r="295" ht="16.5" spans="2:16">
      <c r="B295" s="24">
        <v>289</v>
      </c>
      <c r="C295" s="118" t="s">
        <v>335</v>
      </c>
      <c r="D295" s="81" t="s">
        <v>1231</v>
      </c>
      <c r="E295" s="69">
        <v>100</v>
      </c>
      <c r="F295" s="70">
        <v>598</v>
      </c>
      <c r="G295" s="71">
        <f t="shared" si="18"/>
        <v>278.189835021514</v>
      </c>
      <c r="H295" s="72">
        <f t="shared" si="19"/>
        <v>278.189835021514</v>
      </c>
      <c r="I295" s="41">
        <v>292</v>
      </c>
      <c r="J295" s="46">
        <f t="shared" si="17"/>
        <v>-3</v>
      </c>
      <c r="O295" s="105">
        <v>598</v>
      </c>
      <c r="P295" s="103">
        <f>-(($U$2^2-O295^2)^(1/2))+$U$2</f>
        <v>231.539795570211</v>
      </c>
    </row>
    <row r="296" ht="16.5" spans="2:16">
      <c r="B296" s="24">
        <v>290</v>
      </c>
      <c r="C296" s="118" t="s">
        <v>336</v>
      </c>
      <c r="D296" s="81" t="s">
        <v>1232</v>
      </c>
      <c r="E296" s="69">
        <v>100</v>
      </c>
      <c r="F296" s="70">
        <v>597</v>
      </c>
      <c r="G296" s="71">
        <f t="shared" si="18"/>
        <v>277.489852687692</v>
      </c>
      <c r="H296" s="72">
        <f t="shared" si="19"/>
        <v>277.489852687692</v>
      </c>
      <c r="I296" s="41">
        <v>293</v>
      </c>
      <c r="J296" s="46">
        <f t="shared" si="17"/>
        <v>-3</v>
      </c>
      <c r="O296" s="105">
        <v>597</v>
      </c>
      <c r="P296" s="103">
        <f>-(($U$2^2-O296^2)^(1/2))+$U$2</f>
        <v>230.630241036295</v>
      </c>
    </row>
    <row r="297" ht="16.5" spans="2:16">
      <c r="B297" s="24">
        <v>291</v>
      </c>
      <c r="C297" s="118" t="s">
        <v>337</v>
      </c>
      <c r="D297" s="81" t="s">
        <v>337</v>
      </c>
      <c r="E297" s="69">
        <v>100</v>
      </c>
      <c r="F297" s="70">
        <v>596</v>
      </c>
      <c r="G297" s="71">
        <f t="shared" si="18"/>
        <v>276.792006625097</v>
      </c>
      <c r="H297" s="72">
        <f t="shared" si="19"/>
        <v>276.792006625097</v>
      </c>
      <c r="I297" s="41">
        <v>294</v>
      </c>
      <c r="J297" s="46">
        <f t="shared" si="17"/>
        <v>-3</v>
      </c>
      <c r="O297" s="105">
        <v>596</v>
      </c>
      <c r="P297" s="103">
        <f>-(($U$2^2-O297^2)^(1/2))+$U$2</f>
        <v>229.72346236555</v>
      </c>
    </row>
    <row r="298" ht="16.5" spans="2:16">
      <c r="B298" s="24">
        <v>292</v>
      </c>
      <c r="C298" s="118" t="s">
        <v>338</v>
      </c>
      <c r="D298" s="81" t="s">
        <v>1233</v>
      </c>
      <c r="E298" s="69">
        <v>100</v>
      </c>
      <c r="F298" s="70">
        <v>595</v>
      </c>
      <c r="G298" s="71">
        <f t="shared" si="18"/>
        <v>276.096288017671</v>
      </c>
      <c r="H298" s="72">
        <f t="shared" si="19"/>
        <v>276.096288017671</v>
      </c>
      <c r="I298" s="41">
        <v>295</v>
      </c>
      <c r="J298" s="46">
        <f t="shared" si="17"/>
        <v>-3</v>
      </c>
      <c r="O298" s="105">
        <v>595</v>
      </c>
      <c r="P298" s="103">
        <f>-(($U$2^2-O298^2)^(1/2))+$U$2</f>
        <v>228.819448102419</v>
      </c>
    </row>
    <row r="299" ht="16.5" spans="2:16">
      <c r="B299" s="24">
        <v>293</v>
      </c>
      <c r="C299" s="118" t="s">
        <v>339</v>
      </c>
      <c r="D299" s="81" t="s">
        <v>1234</v>
      </c>
      <c r="E299" s="69">
        <v>100</v>
      </c>
      <c r="F299" s="70">
        <v>594</v>
      </c>
      <c r="G299" s="71">
        <f t="shared" si="18"/>
        <v>275.40268812445</v>
      </c>
      <c r="H299" s="72">
        <f t="shared" si="19"/>
        <v>275.40268812445</v>
      </c>
      <c r="I299" s="41">
        <v>296</v>
      </c>
      <c r="J299" s="46">
        <f t="shared" si="17"/>
        <v>-3</v>
      </c>
      <c r="O299" s="105">
        <v>594</v>
      </c>
      <c r="P299" s="103">
        <f>-(($U$2^2-O299^2)^(1/2))+$U$2</f>
        <v>227.918186888928</v>
      </c>
    </row>
    <row r="300" ht="16.5" spans="2:16">
      <c r="B300" s="24">
        <v>294</v>
      </c>
      <c r="C300" s="118" t="s">
        <v>340</v>
      </c>
      <c r="D300" s="81" t="s">
        <v>1235</v>
      </c>
      <c r="E300" s="69">
        <v>100</v>
      </c>
      <c r="F300" s="70">
        <v>593</v>
      </c>
      <c r="G300" s="71">
        <f t="shared" si="18"/>
        <v>274.711198278696</v>
      </c>
      <c r="H300" s="72">
        <f t="shared" si="19"/>
        <v>274.711198278696</v>
      </c>
      <c r="I300" s="41">
        <v>297</v>
      </c>
      <c r="J300" s="46">
        <f t="shared" si="17"/>
        <v>-3</v>
      </c>
      <c r="O300" s="105">
        <v>593</v>
      </c>
      <c r="P300" s="103">
        <f>-(($U$2^2-O300^2)^(1/2))+$U$2</f>
        <v>227.019667463547</v>
      </c>
    </row>
    <row r="301" ht="16.5" spans="2:16">
      <c r="B301" s="24">
        <v>295</v>
      </c>
      <c r="C301" s="118" t="s">
        <v>341</v>
      </c>
      <c r="D301" s="81" t="s">
        <v>1236</v>
      </c>
      <c r="E301" s="69">
        <v>100</v>
      </c>
      <c r="F301" s="70">
        <v>592</v>
      </c>
      <c r="G301" s="71">
        <f t="shared" si="18"/>
        <v>274.021809887024</v>
      </c>
      <c r="H301" s="72">
        <f t="shared" si="19"/>
        <v>274.021809887024</v>
      </c>
      <c r="I301" s="41">
        <v>298</v>
      </c>
      <c r="J301" s="46">
        <f t="shared" si="17"/>
        <v>-3</v>
      </c>
      <c r="O301" s="105">
        <v>592</v>
      </c>
      <c r="P301" s="103">
        <f>-(($U$2^2-O301^2)^(1/2))+$U$2</f>
        <v>226.123878660062</v>
      </c>
    </row>
    <row r="302" ht="16.5" spans="2:16">
      <c r="B302" s="24">
        <v>296</v>
      </c>
      <c r="C302" s="118" t="s">
        <v>342</v>
      </c>
      <c r="D302" s="81" t="s">
        <v>1237</v>
      </c>
      <c r="E302" s="69">
        <v>100</v>
      </c>
      <c r="F302" s="70">
        <v>591</v>
      </c>
      <c r="G302" s="71">
        <f t="shared" si="18"/>
        <v>273.334514428552</v>
      </c>
      <c r="H302" s="72">
        <f t="shared" si="19"/>
        <v>273.334514428552</v>
      </c>
      <c r="I302" s="41">
        <v>299</v>
      </c>
      <c r="J302" s="46">
        <f t="shared" si="17"/>
        <v>-3</v>
      </c>
      <c r="O302" s="105">
        <v>591</v>
      </c>
      <c r="P302" s="103">
        <f>-(($U$2^2-O302^2)^(1/2))+$U$2</f>
        <v>225.230809406472</v>
      </c>
    </row>
    <row r="303" ht="16.5" spans="2:16">
      <c r="B303" s="24">
        <v>297</v>
      </c>
      <c r="C303" s="118" t="s">
        <v>343</v>
      </c>
      <c r="D303" s="81" t="s">
        <v>1238</v>
      </c>
      <c r="E303" s="69">
        <v>100</v>
      </c>
      <c r="F303" s="70">
        <v>590</v>
      </c>
      <c r="G303" s="71">
        <f t="shared" si="18"/>
        <v>272.649303454066</v>
      </c>
      <c r="H303" s="72">
        <f t="shared" si="19"/>
        <v>272.649303454066</v>
      </c>
      <c r="I303" s="41">
        <v>300</v>
      </c>
      <c r="J303" s="46">
        <f t="shared" si="17"/>
        <v>-3</v>
      </c>
      <c r="O303" s="105">
        <v>590</v>
      </c>
      <c r="P303" s="103">
        <f>-(($U$2^2-O303^2)^(1/2))+$U$2</f>
        <v>224.340448723896</v>
      </c>
    </row>
    <row r="304" ht="16.5" spans="2:16">
      <c r="B304" s="24">
        <v>298</v>
      </c>
      <c r="C304" s="118" t="s">
        <v>344</v>
      </c>
      <c r="D304" s="81" t="s">
        <v>1239</v>
      </c>
      <c r="E304" s="69">
        <v>100</v>
      </c>
      <c r="F304" s="70">
        <v>589</v>
      </c>
      <c r="G304" s="71">
        <f t="shared" si="18"/>
        <v>271.966168585186</v>
      </c>
      <c r="H304" s="72">
        <f t="shared" si="19"/>
        <v>271.966168585186</v>
      </c>
      <c r="I304" s="41">
        <v>301</v>
      </c>
      <c r="J304" s="46">
        <f t="shared" si="17"/>
        <v>-3</v>
      </c>
      <c r="O304" s="105">
        <v>589</v>
      </c>
      <c r="P304" s="103">
        <f>-(($U$2^2-O304^2)^(1/2))+$U$2</f>
        <v>223.452785725499</v>
      </c>
    </row>
    <row r="305" ht="16.5" spans="2:16">
      <c r="B305" s="24">
        <v>299</v>
      </c>
      <c r="C305" s="118" t="s">
        <v>345</v>
      </c>
      <c r="D305" s="81" t="s">
        <v>1240</v>
      </c>
      <c r="E305" s="69">
        <v>100</v>
      </c>
      <c r="F305" s="70">
        <v>588</v>
      </c>
      <c r="G305" s="71">
        <f t="shared" si="18"/>
        <v>271.28510151356</v>
      </c>
      <c r="H305" s="72">
        <f t="shared" si="19"/>
        <v>271.28510151356</v>
      </c>
      <c r="I305" s="41">
        <v>302</v>
      </c>
      <c r="J305" s="46">
        <f t="shared" si="17"/>
        <v>-3</v>
      </c>
      <c r="O305" s="105">
        <v>588</v>
      </c>
      <c r="P305" s="103">
        <f>-(($U$2^2-O305^2)^(1/2))+$U$2</f>
        <v>222.567809615435</v>
      </c>
    </row>
    <row r="306" ht="16.5" spans="2:16">
      <c r="B306" s="24">
        <v>300</v>
      </c>
      <c r="C306" s="118" t="s">
        <v>346</v>
      </c>
      <c r="D306" s="81" t="s">
        <v>1241</v>
      </c>
      <c r="E306" s="69">
        <v>100</v>
      </c>
      <c r="F306" s="70">
        <v>587</v>
      </c>
      <c r="G306" s="71">
        <f t="shared" si="18"/>
        <v>270.606094000053</v>
      </c>
      <c r="H306" s="72">
        <f t="shared" si="19"/>
        <v>270.606094000053</v>
      </c>
      <c r="I306" s="41">
        <v>303</v>
      </c>
      <c r="J306" s="46">
        <f t="shared" si="17"/>
        <v>-3</v>
      </c>
      <c r="O306" s="105">
        <v>587</v>
      </c>
      <c r="P306" s="103">
        <f>-(($U$2^2-O306^2)^(1/2))+$U$2</f>
        <v>221.685509687805</v>
      </c>
    </row>
    <row r="307" ht="16.5" spans="2:16">
      <c r="B307" s="24">
        <v>301</v>
      </c>
      <c r="C307" s="118" t="s">
        <v>347</v>
      </c>
      <c r="D307" s="81" t="s">
        <v>1242</v>
      </c>
      <c r="E307" s="69">
        <v>100</v>
      </c>
      <c r="F307" s="70">
        <v>586</v>
      </c>
      <c r="G307" s="71">
        <f t="shared" si="18"/>
        <v>269.929137873964</v>
      </c>
      <c r="H307" s="72">
        <f t="shared" si="19"/>
        <v>269.929137873964</v>
      </c>
      <c r="I307" s="41">
        <v>304</v>
      </c>
      <c r="J307" s="46">
        <f t="shared" si="17"/>
        <v>-3</v>
      </c>
      <c r="O307" s="105">
        <v>586</v>
      </c>
      <c r="P307" s="103">
        <f>-(($U$2^2-O307^2)^(1/2))+$U$2</f>
        <v>220.805875325629</v>
      </c>
    </row>
    <row r="308" ht="16.5" spans="2:16">
      <c r="B308" s="24">
        <v>302</v>
      </c>
      <c r="C308" s="118" t="s">
        <v>348</v>
      </c>
      <c r="D308" s="81" t="s">
        <v>1243</v>
      </c>
      <c r="E308" s="69">
        <v>100</v>
      </c>
      <c r="F308" s="70">
        <v>585</v>
      </c>
      <c r="G308" s="71">
        <f t="shared" si="18"/>
        <v>269.254225032246</v>
      </c>
      <c r="H308" s="72">
        <f t="shared" si="19"/>
        <v>269.254225032246</v>
      </c>
      <c r="I308" s="41">
        <v>305</v>
      </c>
      <c r="J308" s="46">
        <f t="shared" si="17"/>
        <v>-3</v>
      </c>
      <c r="O308" s="105">
        <v>585</v>
      </c>
      <c r="P308" s="103">
        <f>-(($U$2^2-O308^2)^(1/2))+$U$2</f>
        <v>219.928895999834</v>
      </c>
    </row>
    <row r="309" ht="16.5" spans="2:16">
      <c r="B309" s="24">
        <v>303</v>
      </c>
      <c r="C309" s="118" t="s">
        <v>349</v>
      </c>
      <c r="D309" s="81" t="s">
        <v>1244</v>
      </c>
      <c r="E309" s="69">
        <v>100</v>
      </c>
      <c r="F309" s="70">
        <v>584</v>
      </c>
      <c r="G309" s="71">
        <f t="shared" si="18"/>
        <v>268.581347438734</v>
      </c>
      <c r="H309" s="72">
        <f t="shared" si="19"/>
        <v>268.581347438734</v>
      </c>
      <c r="I309" s="41">
        <v>306</v>
      </c>
      <c r="J309" s="46">
        <f t="shared" si="17"/>
        <v>-3</v>
      </c>
      <c r="O309" s="105">
        <v>584</v>
      </c>
      <c r="P309" s="103">
        <f>-(($U$2^2-O309^2)^(1/2))+$U$2</f>
        <v>219.05456126826</v>
      </c>
    </row>
    <row r="310" ht="16.5" spans="2:16">
      <c r="B310" s="24">
        <v>304</v>
      </c>
      <c r="C310" s="118" t="s">
        <v>350</v>
      </c>
      <c r="D310" s="81" t="s">
        <v>350</v>
      </c>
      <c r="E310" s="69">
        <v>100</v>
      </c>
      <c r="F310" s="70">
        <v>583</v>
      </c>
      <c r="G310" s="71">
        <f t="shared" si="18"/>
        <v>267.910497123397</v>
      </c>
      <c r="H310" s="72">
        <f t="shared" si="19"/>
        <v>267.910497123397</v>
      </c>
      <c r="I310" s="41">
        <v>307</v>
      </c>
      <c r="J310" s="46">
        <f t="shared" si="17"/>
        <v>-3</v>
      </c>
      <c r="O310" s="105">
        <v>583</v>
      </c>
      <c r="P310" s="103">
        <f>-(($U$2^2-O310^2)^(1/2))+$U$2</f>
        <v>218.182860774674</v>
      </c>
    </row>
    <row r="311" ht="16.5" spans="2:16">
      <c r="B311" s="24">
        <v>305</v>
      </c>
      <c r="C311" s="118" t="s">
        <v>351</v>
      </c>
      <c r="D311" s="81" t="s">
        <v>1245</v>
      </c>
      <c r="E311" s="69">
        <v>100</v>
      </c>
      <c r="F311" s="70">
        <v>582</v>
      </c>
      <c r="G311" s="71">
        <f t="shared" si="18"/>
        <v>267.241666181586</v>
      </c>
      <c r="H311" s="72">
        <f t="shared" si="19"/>
        <v>267.241666181586</v>
      </c>
      <c r="I311" s="41">
        <v>308</v>
      </c>
      <c r="J311" s="46">
        <f t="shared" si="17"/>
        <v>-3</v>
      </c>
      <c r="O311" s="105">
        <v>582</v>
      </c>
      <c r="P311" s="103">
        <f>-(($U$2^2-O311^2)^(1/2))+$U$2</f>
        <v>217.313784247805</v>
      </c>
    </row>
    <row r="312" ht="16.5" spans="2:16">
      <c r="B312" s="24">
        <v>306</v>
      </c>
      <c r="C312" s="118" t="s">
        <v>352</v>
      </c>
      <c r="D312" s="81" t="s">
        <v>1246</v>
      </c>
      <c r="E312" s="69">
        <v>100</v>
      </c>
      <c r="F312" s="70">
        <v>581</v>
      </c>
      <c r="G312" s="71">
        <f t="shared" si="18"/>
        <v>266.574846773305</v>
      </c>
      <c r="H312" s="72">
        <f t="shared" si="19"/>
        <v>266.574846773305</v>
      </c>
      <c r="I312" s="41">
        <v>309</v>
      </c>
      <c r="J312" s="46">
        <f t="shared" si="17"/>
        <v>-3</v>
      </c>
      <c r="O312" s="105">
        <v>581</v>
      </c>
      <c r="P312" s="103">
        <f>-(($U$2^2-O312^2)^(1/2))+$U$2</f>
        <v>216.44732150039</v>
      </c>
    </row>
    <row r="313" ht="16.5" spans="2:16">
      <c r="B313" s="24">
        <v>307</v>
      </c>
      <c r="C313" s="118" t="s">
        <v>353</v>
      </c>
      <c r="D313" s="81" t="s">
        <v>1247</v>
      </c>
      <c r="E313" s="69">
        <v>100</v>
      </c>
      <c r="F313" s="70">
        <v>580</v>
      </c>
      <c r="G313" s="71">
        <f t="shared" si="18"/>
        <v>265.910031122486</v>
      </c>
      <c r="H313" s="72">
        <f t="shared" si="19"/>
        <v>265.910031122486</v>
      </c>
      <c r="I313" s="41">
        <v>310</v>
      </c>
      <c r="J313" s="46">
        <f t="shared" si="17"/>
        <v>-3</v>
      </c>
      <c r="O313" s="105">
        <v>580</v>
      </c>
      <c r="P313" s="103">
        <f>-(($U$2^2-O313^2)^(1/2))+$U$2</f>
        <v>215.583462428236</v>
      </c>
    </row>
    <row r="314" ht="16.5" spans="2:16">
      <c r="B314" s="24">
        <v>308</v>
      </c>
      <c r="C314" s="118" t="s">
        <v>354</v>
      </c>
      <c r="D314" s="81" t="s">
        <v>1248</v>
      </c>
      <c r="E314" s="69">
        <v>100</v>
      </c>
      <c r="F314" s="70">
        <v>579</v>
      </c>
      <c r="G314" s="71">
        <f t="shared" si="18"/>
        <v>265.247211516278</v>
      </c>
      <c r="H314" s="72">
        <f t="shared" si="19"/>
        <v>265.247211516278</v>
      </c>
      <c r="I314" s="41">
        <v>311</v>
      </c>
      <c r="J314" s="46">
        <f t="shared" si="17"/>
        <v>-3</v>
      </c>
      <c r="O314" s="105">
        <v>579</v>
      </c>
      <c r="P314" s="103">
        <f>-(($U$2^2-O314^2)^(1/2))+$U$2</f>
        <v>214.722197009288</v>
      </c>
    </row>
    <row r="315" ht="16.5" spans="2:16">
      <c r="B315" s="24">
        <v>309</v>
      </c>
      <c r="C315" s="118" t="s">
        <v>355</v>
      </c>
      <c r="D315" s="81" t="s">
        <v>1249</v>
      </c>
      <c r="E315" s="69">
        <v>100</v>
      </c>
      <c r="F315" s="70">
        <v>578</v>
      </c>
      <c r="G315" s="71">
        <f t="shared" si="18"/>
        <v>264.586380304341</v>
      </c>
      <c r="H315" s="72">
        <f t="shared" si="19"/>
        <v>264.586380304341</v>
      </c>
      <c r="I315" s="41">
        <v>312</v>
      </c>
      <c r="J315" s="46">
        <f t="shared" si="17"/>
        <v>-3</v>
      </c>
      <c r="O315" s="105">
        <v>578</v>
      </c>
      <c r="P315" s="103">
        <f>-(($U$2^2-O315^2)^(1/2))+$U$2</f>
        <v>213.863515302725</v>
      </c>
    </row>
    <row r="316" ht="16.5" spans="2:16">
      <c r="B316" s="24">
        <v>310</v>
      </c>
      <c r="C316" s="118" t="s">
        <v>356</v>
      </c>
      <c r="D316" s="81" t="s">
        <v>1250</v>
      </c>
      <c r="E316" s="69">
        <v>100</v>
      </c>
      <c r="F316" s="70">
        <v>577</v>
      </c>
      <c r="G316" s="71">
        <f t="shared" si="18"/>
        <v>263.927529898158</v>
      </c>
      <c r="H316" s="72">
        <f t="shared" si="19"/>
        <v>263.927529898158</v>
      </c>
      <c r="I316" s="41">
        <v>313</v>
      </c>
      <c r="J316" s="46">
        <f t="shared" si="17"/>
        <v>-3</v>
      </c>
      <c r="O316" s="105">
        <v>577</v>
      </c>
      <c r="P316" s="103">
        <f>-(($U$2^2-O316^2)^(1/2))+$U$2</f>
        <v>213.007407448052</v>
      </c>
    </row>
    <row r="317" ht="16.5" spans="2:16">
      <c r="B317" s="24">
        <v>311</v>
      </c>
      <c r="C317" s="118" t="s">
        <v>357</v>
      </c>
      <c r="D317" s="81" t="s">
        <v>1251</v>
      </c>
      <c r="E317" s="69">
        <v>100</v>
      </c>
      <c r="F317" s="70">
        <v>576</v>
      </c>
      <c r="G317" s="71">
        <f t="shared" si="18"/>
        <v>263.270652770348</v>
      </c>
      <c r="H317" s="72">
        <f t="shared" si="19"/>
        <v>263.270652770348</v>
      </c>
      <c r="I317" s="41">
        <v>314</v>
      </c>
      <c r="J317" s="46">
        <f t="shared" si="17"/>
        <v>-3</v>
      </c>
      <c r="O317" s="105">
        <v>576</v>
      </c>
      <c r="P317" s="103">
        <f>-(($U$2^2-O317^2)^(1/2))+$U$2</f>
        <v>212.153863664221</v>
      </c>
    </row>
    <row r="318" ht="16.5" spans="2:16">
      <c r="B318" s="24">
        <v>312</v>
      </c>
      <c r="C318" s="118" t="s">
        <v>358</v>
      </c>
      <c r="D318" s="81" t="s">
        <v>1252</v>
      </c>
      <c r="E318" s="69">
        <v>100</v>
      </c>
      <c r="F318" s="70">
        <v>575</v>
      </c>
      <c r="G318" s="71">
        <f t="shared" si="18"/>
        <v>262.615741453999</v>
      </c>
      <c r="H318" s="72">
        <f t="shared" si="19"/>
        <v>262.615741453999</v>
      </c>
      <c r="I318" s="41">
        <v>315</v>
      </c>
      <c r="J318" s="46">
        <f t="shared" si="17"/>
        <v>-3</v>
      </c>
      <c r="O318" s="105">
        <v>575</v>
      </c>
      <c r="P318" s="103">
        <f>-(($U$2^2-O318^2)^(1/2))+$U$2</f>
        <v>211.302874248752</v>
      </c>
    </row>
    <row r="319" ht="16.5" spans="2:16">
      <c r="B319" s="24">
        <v>313</v>
      </c>
      <c r="C319" s="118" t="s">
        <v>359</v>
      </c>
      <c r="D319" s="81" t="s">
        <v>1253</v>
      </c>
      <c r="E319" s="69">
        <v>100</v>
      </c>
      <c r="F319" s="70">
        <v>574</v>
      </c>
      <c r="G319" s="71">
        <f t="shared" si="18"/>
        <v>261.962788542002</v>
      </c>
      <c r="H319" s="72">
        <f t="shared" si="19"/>
        <v>261.962788542002</v>
      </c>
      <c r="I319" s="41">
        <v>316</v>
      </c>
      <c r="J319" s="46">
        <f t="shared" si="17"/>
        <v>-3</v>
      </c>
      <c r="O319" s="105">
        <v>574</v>
      </c>
      <c r="P319" s="103">
        <f>-(($U$2^2-O319^2)^(1/2))+$U$2</f>
        <v>210.454429576873</v>
      </c>
    </row>
    <row r="320" ht="16.5" spans="2:16">
      <c r="B320" s="24">
        <v>314</v>
      </c>
      <c r="C320" s="118" t="s">
        <v>360</v>
      </c>
      <c r="D320" s="81" t="s">
        <v>1254</v>
      </c>
      <c r="E320" s="69">
        <v>100</v>
      </c>
      <c r="F320" s="70">
        <v>573</v>
      </c>
      <c r="G320" s="71">
        <f t="shared" si="18"/>
        <v>261.311786686397</v>
      </c>
      <c r="H320" s="72">
        <f t="shared" si="19"/>
        <v>261.311786686397</v>
      </c>
      <c r="I320" s="41">
        <v>317</v>
      </c>
      <c r="J320" s="46">
        <f t="shared" si="17"/>
        <v>-3</v>
      </c>
      <c r="O320" s="105">
        <v>573</v>
      </c>
      <c r="P320" s="103">
        <f>-(($U$2^2-O320^2)^(1/2))+$U$2</f>
        <v>209.608520100672</v>
      </c>
    </row>
    <row r="321" ht="16.5" spans="2:16">
      <c r="B321" s="24">
        <v>315</v>
      </c>
      <c r="C321" s="118" t="s">
        <v>361</v>
      </c>
      <c r="D321" s="81" t="s">
        <v>1255</v>
      </c>
      <c r="E321" s="69">
        <v>100</v>
      </c>
      <c r="F321" s="70">
        <v>572</v>
      </c>
      <c r="G321" s="71">
        <f t="shared" si="18"/>
        <v>260.66272859773</v>
      </c>
      <c r="H321" s="72">
        <f t="shared" si="19"/>
        <v>260.66272859773</v>
      </c>
      <c r="I321" s="41">
        <v>318</v>
      </c>
      <c r="J321" s="46">
        <f t="shared" si="17"/>
        <v>-3</v>
      </c>
      <c r="O321" s="105">
        <v>572</v>
      </c>
      <c r="P321" s="103">
        <f>-(($U$2^2-O321^2)^(1/2))+$U$2</f>
        <v>208.765136348258</v>
      </c>
    </row>
    <row r="322" ht="16.5" spans="2:16">
      <c r="B322" s="24">
        <v>316</v>
      </c>
      <c r="C322" s="118" t="s">
        <v>362</v>
      </c>
      <c r="D322" s="81" t="s">
        <v>1256</v>
      </c>
      <c r="E322" s="69">
        <v>100</v>
      </c>
      <c r="F322" s="70">
        <v>571</v>
      </c>
      <c r="G322" s="71">
        <f t="shared" si="18"/>
        <v>260.015607044417</v>
      </c>
      <c r="H322" s="72">
        <f t="shared" si="19"/>
        <v>260.015607044417</v>
      </c>
      <c r="I322" s="41">
        <v>319</v>
      </c>
      <c r="J322" s="46">
        <f t="shared" si="17"/>
        <v>-3</v>
      </c>
      <c r="O322" s="105">
        <v>571</v>
      </c>
      <c r="P322" s="103">
        <f>-(($U$2^2-O322^2)^(1/2))+$U$2</f>
        <v>207.924268922938</v>
      </c>
    </row>
    <row r="323" ht="16.5" spans="2:16">
      <c r="B323" s="24">
        <v>317</v>
      </c>
      <c r="C323" s="118" t="s">
        <v>363</v>
      </c>
      <c r="D323" s="81" t="s">
        <v>1257</v>
      </c>
      <c r="E323" s="69">
        <v>100</v>
      </c>
      <c r="F323" s="70">
        <v>570</v>
      </c>
      <c r="G323" s="71">
        <f t="shared" si="18"/>
        <v>259.37041485212</v>
      </c>
      <c r="H323" s="72">
        <f t="shared" si="19"/>
        <v>259.37041485212</v>
      </c>
      <c r="I323" s="41">
        <v>320</v>
      </c>
      <c r="J323" s="46">
        <f t="shared" si="17"/>
        <v>-3</v>
      </c>
      <c r="O323" s="105">
        <v>570</v>
      </c>
      <c r="P323" s="103">
        <f>-(($U$2^2-O323^2)^(1/2))+$U$2</f>
        <v>207.085908502401</v>
      </c>
    </row>
    <row r="324" ht="16.5" spans="2:16">
      <c r="B324" s="24">
        <v>318</v>
      </c>
      <c r="C324" s="118" t="s">
        <v>364</v>
      </c>
      <c r="D324" s="81" t="s">
        <v>1258</v>
      </c>
      <c r="E324" s="69">
        <v>100</v>
      </c>
      <c r="F324" s="70">
        <v>569</v>
      </c>
      <c r="G324" s="71">
        <f t="shared" si="18"/>
        <v>258.727144903126</v>
      </c>
      <c r="H324" s="72">
        <f t="shared" si="19"/>
        <v>258.727144903126</v>
      </c>
      <c r="I324" s="41">
        <v>321</v>
      </c>
      <c r="J324" s="46">
        <f t="shared" ref="J324:J387" si="20">B324-I324</f>
        <v>-3</v>
      </c>
      <c r="O324" s="105">
        <v>569</v>
      </c>
      <c r="P324" s="103">
        <f>-(($U$2^2-O324^2)^(1/2))+$U$2</f>
        <v>206.250045837919</v>
      </c>
    </row>
    <row r="325" ht="16.5" spans="2:16">
      <c r="B325" s="24">
        <v>319</v>
      </c>
      <c r="C325" s="118" t="s">
        <v>365</v>
      </c>
      <c r="D325" s="81" t="s">
        <v>1259</v>
      </c>
      <c r="E325" s="69">
        <v>100</v>
      </c>
      <c r="F325" s="70">
        <v>568</v>
      </c>
      <c r="G325" s="71">
        <f t="shared" si="18"/>
        <v>258.085790135742</v>
      </c>
      <c r="H325" s="72">
        <f t="shared" si="19"/>
        <v>258.085790135742</v>
      </c>
      <c r="I325" s="41">
        <v>322</v>
      </c>
      <c r="J325" s="46">
        <f t="shared" si="20"/>
        <v>-3</v>
      </c>
      <c r="O325" s="105">
        <v>568</v>
      </c>
      <c r="P325" s="103">
        <f>-(($U$2^2-O325^2)^(1/2))+$U$2</f>
        <v>205.416671753551</v>
      </c>
    </row>
    <row r="326" ht="16.5" spans="2:16">
      <c r="B326" s="24">
        <v>320</v>
      </c>
      <c r="C326" s="118" t="s">
        <v>366</v>
      </c>
      <c r="D326" s="81" t="s">
        <v>1260</v>
      </c>
      <c r="E326" s="69">
        <v>100</v>
      </c>
      <c r="F326" s="70">
        <v>567</v>
      </c>
      <c r="G326" s="71">
        <f t="shared" si="18"/>
        <v>257.446343543693</v>
      </c>
      <c r="H326" s="72">
        <f t="shared" si="19"/>
        <v>257.446343543693</v>
      </c>
      <c r="I326" s="41">
        <v>323</v>
      </c>
      <c r="J326" s="46">
        <f t="shared" si="20"/>
        <v>-3</v>
      </c>
      <c r="O326" s="105">
        <v>567</v>
      </c>
      <c r="P326" s="103">
        <f>-(($U$2^2-O326^2)^(1/2))+$U$2</f>
        <v>204.585777145368</v>
      </c>
    </row>
    <row r="327" ht="16.5" spans="2:16">
      <c r="B327" s="24">
        <v>321</v>
      </c>
      <c r="C327" s="118" t="s">
        <v>367</v>
      </c>
      <c r="D327" s="81" t="s">
        <v>1261</v>
      </c>
      <c r="E327" s="69">
        <v>100</v>
      </c>
      <c r="F327" s="70">
        <v>566</v>
      </c>
      <c r="G327" s="71">
        <f t="shared" si="18"/>
        <v>256.80879817553</v>
      </c>
      <c r="H327" s="72">
        <f t="shared" si="19"/>
        <v>256.80879817553</v>
      </c>
      <c r="I327" s="41">
        <v>324</v>
      </c>
      <c r="J327" s="46">
        <f t="shared" si="20"/>
        <v>-3</v>
      </c>
      <c r="O327" s="105">
        <v>566</v>
      </c>
      <c r="P327" s="103">
        <f>-(($U$2^2-O327^2)^(1/2))+$U$2</f>
        <v>203.757352980684</v>
      </c>
    </row>
    <row r="328" ht="16.5" spans="2:16">
      <c r="B328" s="24">
        <v>322</v>
      </c>
      <c r="C328" s="118" t="s">
        <v>368</v>
      </c>
      <c r="D328" s="81" t="s">
        <v>1262</v>
      </c>
      <c r="E328" s="69">
        <v>100</v>
      </c>
      <c r="F328" s="70">
        <v>565</v>
      </c>
      <c r="G328" s="71">
        <f t="shared" si="18"/>
        <v>256.173147134046</v>
      </c>
      <c r="H328" s="72">
        <f t="shared" si="19"/>
        <v>256.173147134046</v>
      </c>
      <c r="I328" s="41">
        <v>325</v>
      </c>
      <c r="J328" s="46">
        <f t="shared" si="20"/>
        <v>-3</v>
      </c>
      <c r="O328" s="105">
        <v>565</v>
      </c>
      <c r="P328" s="103">
        <f>-(($U$2^2-O328^2)^(1/2))+$U$2</f>
        <v>202.931390297293</v>
      </c>
    </row>
    <row r="329" ht="16.5" spans="2:16">
      <c r="B329" s="24">
        <v>323</v>
      </c>
      <c r="C329" s="118" t="s">
        <v>369</v>
      </c>
      <c r="D329" s="81" t="s">
        <v>1263</v>
      </c>
      <c r="E329" s="69">
        <v>100</v>
      </c>
      <c r="F329" s="70">
        <v>564</v>
      </c>
      <c r="G329" s="71">
        <f t="shared" si="18"/>
        <v>255.539383575702</v>
      </c>
      <c r="H329" s="72">
        <f t="shared" si="19"/>
        <v>255.539383575702</v>
      </c>
      <c r="I329" s="41">
        <v>326</v>
      </c>
      <c r="J329" s="46">
        <f t="shared" si="20"/>
        <v>-3</v>
      </c>
      <c r="O329" s="105">
        <v>564</v>
      </c>
      <c r="P329" s="103">
        <f>-(($U$2^2-O329^2)^(1/2))+$U$2</f>
        <v>202.107880202725</v>
      </c>
    </row>
    <row r="330" ht="16.5" spans="2:16">
      <c r="B330" s="24">
        <v>324</v>
      </c>
      <c r="C330" s="118" t="s">
        <v>370</v>
      </c>
      <c r="D330" s="81" t="s">
        <v>1264</v>
      </c>
      <c r="E330" s="69">
        <v>100</v>
      </c>
      <c r="F330" s="70">
        <v>563</v>
      </c>
      <c r="G330" s="71">
        <f t="shared" si="18"/>
        <v>254.90750071006</v>
      </c>
      <c r="H330" s="72">
        <f t="shared" si="19"/>
        <v>254.90750071006</v>
      </c>
      <c r="I330" s="41">
        <v>327</v>
      </c>
      <c r="J330" s="46">
        <f t="shared" si="20"/>
        <v>-3</v>
      </c>
      <c r="O330" s="105">
        <v>563</v>
      </c>
      <c r="P330" s="103">
        <f>-(($U$2^2-O330^2)^(1/2))+$U$2</f>
        <v>201.286813873507</v>
      </c>
    </row>
    <row r="331" ht="16.5" spans="2:16">
      <c r="B331" s="24">
        <v>325</v>
      </c>
      <c r="C331" s="118" t="s">
        <v>371</v>
      </c>
      <c r="D331" s="81" t="s">
        <v>1265</v>
      </c>
      <c r="E331" s="69">
        <v>100</v>
      </c>
      <c r="F331" s="70">
        <v>562</v>
      </c>
      <c r="G331" s="71">
        <f t="shared" si="18"/>
        <v>254.27749179922</v>
      </c>
      <c r="H331" s="72">
        <f t="shared" si="19"/>
        <v>254.27749179922</v>
      </c>
      <c r="I331" s="41">
        <v>328</v>
      </c>
      <c r="J331" s="46">
        <f t="shared" si="20"/>
        <v>-3</v>
      </c>
      <c r="O331" s="105">
        <v>562</v>
      </c>
      <c r="P331" s="103">
        <f>-(($U$2^2-O331^2)^(1/2))+$U$2</f>
        <v>200.468182554436</v>
      </c>
    </row>
    <row r="332" ht="16.5" spans="2:16">
      <c r="B332" s="24">
        <v>326</v>
      </c>
      <c r="C332" s="118" t="s">
        <v>372</v>
      </c>
      <c r="D332" s="81" t="s">
        <v>1266</v>
      </c>
      <c r="E332" s="69">
        <v>100</v>
      </c>
      <c r="F332" s="70">
        <v>561</v>
      </c>
      <c r="G332" s="71">
        <f t="shared" si="18"/>
        <v>253.649350157269</v>
      </c>
      <c r="H332" s="72">
        <f t="shared" si="19"/>
        <v>253.649350157269</v>
      </c>
      <c r="I332" s="41">
        <v>329</v>
      </c>
      <c r="J332" s="46">
        <f t="shared" si="20"/>
        <v>-3</v>
      </c>
      <c r="O332" s="105">
        <v>561</v>
      </c>
      <c r="P332" s="103">
        <f>-(($U$2^2-O332^2)^(1/2))+$U$2</f>
        <v>199.651977557864</v>
      </c>
    </row>
    <row r="333" ht="16.5" spans="2:16">
      <c r="B333" s="24">
        <v>327</v>
      </c>
      <c r="C333" s="118" t="s">
        <v>373</v>
      </c>
      <c r="D333" s="81" t="s">
        <v>1267</v>
      </c>
      <c r="E333" s="69">
        <v>100</v>
      </c>
      <c r="F333" s="70">
        <v>560</v>
      </c>
      <c r="G333" s="71">
        <f t="shared" si="18"/>
        <v>253.023069149738</v>
      </c>
      <c r="H333" s="72">
        <f t="shared" si="19"/>
        <v>253.023069149738</v>
      </c>
      <c r="I333" s="41">
        <v>330</v>
      </c>
      <c r="J333" s="46">
        <f t="shared" si="20"/>
        <v>-3</v>
      </c>
      <c r="O333" s="105">
        <v>560</v>
      </c>
      <c r="P333" s="103">
        <f>-(($U$2^2-O333^2)^(1/2))+$U$2</f>
        <v>198.838190262983</v>
      </c>
    </row>
    <row r="334" ht="16.5" spans="2:16">
      <c r="B334" s="24">
        <v>328</v>
      </c>
      <c r="C334" s="118" t="s">
        <v>374</v>
      </c>
      <c r="D334" s="81" t="s">
        <v>1268</v>
      </c>
      <c r="E334" s="69">
        <v>100</v>
      </c>
      <c r="F334" s="70">
        <v>559</v>
      </c>
      <c r="G334" s="71">
        <f t="shared" si="18"/>
        <v>252.398642193065</v>
      </c>
      <c r="H334" s="72">
        <f t="shared" si="19"/>
        <v>252.398642193065</v>
      </c>
      <c r="I334" s="41">
        <v>331</v>
      </c>
      <c r="J334" s="46">
        <f t="shared" si="20"/>
        <v>-3</v>
      </c>
      <c r="O334" s="105">
        <v>559</v>
      </c>
      <c r="P334" s="103">
        <f>-(($U$2^2-O334^2)^(1/2))+$U$2</f>
        <v>198.026812115137</v>
      </c>
    </row>
    <row r="335" ht="16.5" spans="2:16">
      <c r="B335" s="24">
        <v>329</v>
      </c>
      <c r="C335" s="118" t="s">
        <v>375</v>
      </c>
      <c r="D335" s="81" t="s">
        <v>1269</v>
      </c>
      <c r="E335" s="69">
        <v>100</v>
      </c>
      <c r="F335" s="70">
        <v>558</v>
      </c>
      <c r="G335" s="71">
        <f t="shared" si="18"/>
        <v>251.776062754063</v>
      </c>
      <c r="H335" s="72">
        <f t="shared" si="19"/>
        <v>251.776062754063</v>
      </c>
      <c r="I335" s="41">
        <v>332</v>
      </c>
      <c r="J335" s="46">
        <f t="shared" si="20"/>
        <v>-3</v>
      </c>
      <c r="O335" s="105">
        <v>558</v>
      </c>
      <c r="P335" s="103">
        <f>-(($U$2^2-O335^2)^(1/2))+$U$2</f>
        <v>197.217834625126</v>
      </c>
    </row>
    <row r="336" ht="16.5" spans="2:16">
      <c r="B336" s="24">
        <v>330</v>
      </c>
      <c r="C336" s="118" t="s">
        <v>376</v>
      </c>
      <c r="D336" s="81" t="s">
        <v>1270</v>
      </c>
      <c r="E336" s="69">
        <v>100</v>
      </c>
      <c r="F336" s="70">
        <v>557</v>
      </c>
      <c r="G336" s="71">
        <f t="shared" si="18"/>
        <v>251.155324349397</v>
      </c>
      <c r="H336" s="72">
        <f t="shared" si="19"/>
        <v>251.155324349397</v>
      </c>
      <c r="I336" s="41">
        <v>333</v>
      </c>
      <c r="J336" s="46">
        <f t="shared" si="20"/>
        <v>-3</v>
      </c>
      <c r="O336" s="105">
        <v>557</v>
      </c>
      <c r="P336" s="103">
        <f>-(($U$2^2-O336^2)^(1/2))+$U$2</f>
        <v>196.411249368528</v>
      </c>
    </row>
    <row r="337" ht="16.5" spans="2:16">
      <c r="B337" s="24">
        <v>331</v>
      </c>
      <c r="C337" s="118" t="s">
        <v>377</v>
      </c>
      <c r="D337" s="81" t="s">
        <v>1271</v>
      </c>
      <c r="E337" s="69">
        <v>100</v>
      </c>
      <c r="F337" s="70">
        <v>556</v>
      </c>
      <c r="G337" s="71">
        <f t="shared" si="18"/>
        <v>250.536420545072</v>
      </c>
      <c r="H337" s="72">
        <f t="shared" si="19"/>
        <v>250.536420545072</v>
      </c>
      <c r="I337" s="41">
        <v>334</v>
      </c>
      <c r="J337" s="46">
        <f t="shared" si="20"/>
        <v>-3</v>
      </c>
      <c r="O337" s="105">
        <v>556</v>
      </c>
      <c r="P337" s="103">
        <f>-(($U$2^2-O337^2)^(1/2))+$U$2</f>
        <v>195.607047985033</v>
      </c>
    </row>
    <row r="338" ht="16.5" spans="2:16">
      <c r="B338" s="24">
        <v>332</v>
      </c>
      <c r="C338" s="118" t="s">
        <v>378</v>
      </c>
      <c r="D338" s="81" t="s">
        <v>1272</v>
      </c>
      <c r="E338" s="69">
        <v>100</v>
      </c>
      <c r="F338" s="70">
        <v>555</v>
      </c>
      <c r="G338" s="71">
        <f t="shared" si="18"/>
        <v>249.919344955921</v>
      </c>
      <c r="H338" s="72">
        <f t="shared" si="19"/>
        <v>249.919344955921</v>
      </c>
      <c r="I338" s="41">
        <v>335</v>
      </c>
      <c r="J338" s="46">
        <f t="shared" si="20"/>
        <v>-3</v>
      </c>
      <c r="O338" s="105">
        <v>555</v>
      </c>
      <c r="P338" s="103">
        <f>-(($U$2^2-O338^2)^(1/2))+$U$2</f>
        <v>194.805222177778</v>
      </c>
    </row>
    <row r="339" ht="16.5" spans="2:16">
      <c r="B339" s="24">
        <v>333</v>
      </c>
      <c r="C339" s="118" t="s">
        <v>379</v>
      </c>
      <c r="D339" s="81" t="s">
        <v>1273</v>
      </c>
      <c r="E339" s="69">
        <v>100</v>
      </c>
      <c r="F339" s="70">
        <v>554</v>
      </c>
      <c r="G339" s="71">
        <f t="shared" si="18"/>
        <v>249.304091245103</v>
      </c>
      <c r="H339" s="72">
        <f t="shared" si="19"/>
        <v>249.304091245103</v>
      </c>
      <c r="I339" s="41">
        <v>336</v>
      </c>
      <c r="J339" s="46">
        <f t="shared" si="20"/>
        <v>-3</v>
      </c>
      <c r="O339" s="105">
        <v>554</v>
      </c>
      <c r="P339" s="103">
        <f>-(($U$2^2-O339^2)^(1/2))+$U$2</f>
        <v>194.005763712695</v>
      </c>
    </row>
    <row r="340" ht="16.5" spans="2:16">
      <c r="B340" s="24">
        <v>334</v>
      </c>
      <c r="C340" s="118" t="s">
        <v>380</v>
      </c>
      <c r="D340" s="81" t="s">
        <v>1274</v>
      </c>
      <c r="E340" s="69">
        <v>100</v>
      </c>
      <c r="F340" s="70">
        <v>553</v>
      </c>
      <c r="G340" s="71">
        <f t="shared" si="18"/>
        <v>248.690653123612</v>
      </c>
      <c r="H340" s="72">
        <f t="shared" si="19"/>
        <v>248.690653123612</v>
      </c>
      <c r="I340" s="41">
        <v>337</v>
      </c>
      <c r="J340" s="46">
        <f t="shared" si="20"/>
        <v>-3</v>
      </c>
      <c r="O340" s="105">
        <v>553</v>
      </c>
      <c r="P340" s="103">
        <f>-(($U$2^2-O340^2)^(1/2))+$U$2</f>
        <v>193.20866441787</v>
      </c>
    </row>
    <row r="341" ht="16.5" spans="2:16">
      <c r="B341" s="24">
        <v>335</v>
      </c>
      <c r="C341" s="118" t="s">
        <v>381</v>
      </c>
      <c r="D341" s="81" t="s">
        <v>1275</v>
      </c>
      <c r="E341" s="69">
        <v>100</v>
      </c>
      <c r="F341" s="70">
        <v>552</v>
      </c>
      <c r="G341" s="71">
        <f t="shared" si="18"/>
        <v>248.079024349783</v>
      </c>
      <c r="H341" s="72">
        <f t="shared" si="19"/>
        <v>248.079024349783</v>
      </c>
      <c r="I341" s="41">
        <v>338</v>
      </c>
      <c r="J341" s="46">
        <f t="shared" si="20"/>
        <v>-3</v>
      </c>
      <c r="O341" s="105">
        <v>552</v>
      </c>
      <c r="P341" s="103">
        <f>-(($U$2^2-O341^2)^(1/2))+$U$2</f>
        <v>192.413916182907</v>
      </c>
    </row>
    <row r="342" ht="16.5" spans="2:16">
      <c r="B342" s="24">
        <v>336</v>
      </c>
      <c r="C342" s="118" t="s">
        <v>382</v>
      </c>
      <c r="D342" s="81" t="s">
        <v>1276</v>
      </c>
      <c r="E342" s="69">
        <v>100</v>
      </c>
      <c r="F342" s="70">
        <v>551</v>
      </c>
      <c r="G342" s="71">
        <f t="shared" si="18"/>
        <v>247.469198728811</v>
      </c>
      <c r="H342" s="72">
        <f t="shared" si="19"/>
        <v>247.469198728811</v>
      </c>
      <c r="I342" s="41">
        <v>339</v>
      </c>
      <c r="J342" s="46">
        <f t="shared" si="20"/>
        <v>-3</v>
      </c>
      <c r="O342" s="105">
        <v>551</v>
      </c>
      <c r="P342" s="103">
        <f>-(($U$2^2-O342^2)^(1/2))+$U$2</f>
        <v>191.621510958301</v>
      </c>
    </row>
    <row r="343" ht="16.5" spans="2:16">
      <c r="B343" s="24">
        <v>337</v>
      </c>
      <c r="C343" s="118" t="s">
        <v>383</v>
      </c>
      <c r="D343" s="81" t="s">
        <v>1277</v>
      </c>
      <c r="E343" s="69">
        <v>100</v>
      </c>
      <c r="F343" s="70">
        <v>550</v>
      </c>
      <c r="G343" s="71">
        <f t="shared" si="18"/>
        <v>246.861170112281</v>
      </c>
      <c r="H343" s="72">
        <f t="shared" si="19"/>
        <v>246.861170112281</v>
      </c>
      <c r="I343" s="41">
        <v>340</v>
      </c>
      <c r="J343" s="46">
        <f t="shared" si="20"/>
        <v>-3</v>
      </c>
      <c r="O343" s="105">
        <v>550</v>
      </c>
      <c r="P343" s="103">
        <f>-(($U$2^2-O343^2)^(1/2))+$U$2</f>
        <v>190.83144075482</v>
      </c>
    </row>
    <row r="344" ht="16.5" spans="2:16">
      <c r="B344" s="24">
        <v>338</v>
      </c>
      <c r="C344" s="118" t="s">
        <v>384</v>
      </c>
      <c r="D344" s="81" t="s">
        <v>1278</v>
      </c>
      <c r="E344" s="69">
        <v>100</v>
      </c>
      <c r="F344" s="70">
        <v>549</v>
      </c>
      <c r="G344" s="71">
        <f t="shared" si="18"/>
        <v>246.254932397691</v>
      </c>
      <c r="H344" s="72">
        <f t="shared" si="19"/>
        <v>246.254932397691</v>
      </c>
      <c r="I344" s="41">
        <v>341</v>
      </c>
      <c r="J344" s="46">
        <f t="shared" si="20"/>
        <v>-3</v>
      </c>
      <c r="O344" s="105">
        <v>549</v>
      </c>
      <c r="P344" s="103">
        <f>-(($U$2^2-O344^2)^(1/2))+$U$2</f>
        <v>190.043697642897</v>
      </c>
    </row>
    <row r="345" ht="16.5" spans="2:16">
      <c r="B345" s="24">
        <v>339</v>
      </c>
      <c r="C345" s="118" t="s">
        <v>385</v>
      </c>
      <c r="D345" s="81" t="s">
        <v>1279</v>
      </c>
      <c r="E345" s="69">
        <v>100</v>
      </c>
      <c r="F345" s="70">
        <v>548</v>
      </c>
      <c r="G345" s="71">
        <f t="shared" si="18"/>
        <v>245.650479527994</v>
      </c>
      <c r="H345" s="72">
        <f t="shared" si="19"/>
        <v>245.650479527994</v>
      </c>
      <c r="I345" s="41">
        <v>342</v>
      </c>
      <c r="J345" s="46">
        <f t="shared" si="20"/>
        <v>-3</v>
      </c>
      <c r="O345" s="105">
        <v>548</v>
      </c>
      <c r="P345" s="103">
        <f>-(($U$2^2-O345^2)^(1/2))+$U$2</f>
        <v>189.258273752025</v>
      </c>
    </row>
    <row r="346" ht="16.5" spans="2:16">
      <c r="B346" s="24">
        <v>340</v>
      </c>
      <c r="C346" s="118" t="s">
        <v>386</v>
      </c>
      <c r="D346" s="81" t="s">
        <v>1280</v>
      </c>
      <c r="E346" s="69">
        <v>100</v>
      </c>
      <c r="F346" s="70">
        <v>547</v>
      </c>
      <c r="G346" s="71">
        <f t="shared" si="18"/>
        <v>245.047805491137</v>
      </c>
      <c r="H346" s="72">
        <f t="shared" si="19"/>
        <v>245.047805491137</v>
      </c>
      <c r="I346" s="41">
        <v>343</v>
      </c>
      <c r="J346" s="46">
        <f t="shared" si="20"/>
        <v>-3</v>
      </c>
      <c r="O346" s="105">
        <v>547</v>
      </c>
      <c r="P346" s="103">
        <f>-(($U$2^2-O346^2)^(1/2))+$U$2</f>
        <v>188.475161270166</v>
      </c>
    </row>
    <row r="347" ht="16.5" spans="2:16">
      <c r="B347" s="24">
        <v>341</v>
      </c>
      <c r="C347" s="118" t="s">
        <v>387</v>
      </c>
      <c r="D347" s="81" t="s">
        <v>1281</v>
      </c>
      <c r="E347" s="69">
        <v>100</v>
      </c>
      <c r="F347" s="70">
        <v>546</v>
      </c>
      <c r="G347" s="71">
        <f t="shared" ref="G347:G410" si="21">H347</f>
        <v>244.446904319614</v>
      </c>
      <c r="H347" s="72">
        <f t="shared" ref="H347:H410" si="22">P347*($Q$91-$Q$892)/($P$91-$P$892)+$Q$892-$P$892*($Q$91-$Q$892)/($P$91-$P$892)</f>
        <v>244.446904319614</v>
      </c>
      <c r="I347" s="41">
        <v>344</v>
      </c>
      <c r="J347" s="46">
        <f t="shared" si="20"/>
        <v>-3</v>
      </c>
      <c r="O347" s="105">
        <v>546</v>
      </c>
      <c r="P347" s="103">
        <f>-(($U$2^2-O347^2)^(1/2))+$U$2</f>
        <v>187.694352443164</v>
      </c>
    </row>
    <row r="348" ht="16.5" spans="2:16">
      <c r="B348" s="24">
        <v>342</v>
      </c>
      <c r="C348" s="118" t="s">
        <v>388</v>
      </c>
      <c r="D348" s="81" t="s">
        <v>1282</v>
      </c>
      <c r="E348" s="69">
        <v>100</v>
      </c>
      <c r="F348" s="70">
        <v>545</v>
      </c>
      <c r="G348" s="71">
        <f t="shared" si="21"/>
        <v>243.847770090018</v>
      </c>
      <c r="H348" s="72">
        <f t="shared" si="22"/>
        <v>243.847770090018</v>
      </c>
      <c r="I348" s="41">
        <v>345</v>
      </c>
      <c r="J348" s="46">
        <f t="shared" si="20"/>
        <v>-3</v>
      </c>
      <c r="O348" s="105">
        <v>545</v>
      </c>
      <c r="P348" s="103">
        <f>-(($U$2^2-O348^2)^(1/2))+$U$2</f>
        <v>186.915839574164</v>
      </c>
    </row>
    <row r="349" ht="16.5" spans="2:16">
      <c r="B349" s="24">
        <v>343</v>
      </c>
      <c r="C349" s="118" t="s">
        <v>389</v>
      </c>
      <c r="D349" s="81" t="s">
        <v>1283</v>
      </c>
      <c r="E349" s="69">
        <v>100</v>
      </c>
      <c r="F349" s="70">
        <v>544</v>
      </c>
      <c r="G349" s="71">
        <f t="shared" si="21"/>
        <v>243.250396922603</v>
      </c>
      <c r="H349" s="72">
        <f t="shared" si="22"/>
        <v>243.250396922603</v>
      </c>
      <c r="I349" s="41">
        <v>346</v>
      </c>
      <c r="J349" s="46">
        <f t="shared" si="20"/>
        <v>-3</v>
      </c>
      <c r="O349" s="105">
        <v>544</v>
      </c>
      <c r="P349" s="103">
        <f>-(($U$2^2-O349^2)^(1/2))+$U$2</f>
        <v>186.139615023045</v>
      </c>
    </row>
    <row r="350" ht="16.5" spans="2:16">
      <c r="B350" s="24">
        <v>344</v>
      </c>
      <c r="C350" s="118" t="s">
        <v>390</v>
      </c>
      <c r="D350" s="81" t="s">
        <v>1284</v>
      </c>
      <c r="E350" s="69">
        <v>100</v>
      </c>
      <c r="F350" s="70">
        <v>543</v>
      </c>
      <c r="G350" s="71">
        <f t="shared" si="21"/>
        <v>242.654778980849</v>
      </c>
      <c r="H350" s="72">
        <f t="shared" si="22"/>
        <v>242.654778980849</v>
      </c>
      <c r="I350" s="41">
        <v>347</v>
      </c>
      <c r="J350" s="46">
        <f t="shared" si="20"/>
        <v>-3</v>
      </c>
      <c r="O350" s="105">
        <v>543</v>
      </c>
      <c r="P350" s="103">
        <f>-(($U$2^2-O350^2)^(1/2))+$U$2</f>
        <v>185.365671205854</v>
      </c>
    </row>
    <row r="351" ht="16.5" spans="2:16">
      <c r="B351" s="24">
        <v>345</v>
      </c>
      <c r="C351" s="118" t="s">
        <v>391</v>
      </c>
      <c r="D351" s="81" t="s">
        <v>1285</v>
      </c>
      <c r="E351" s="69">
        <v>100</v>
      </c>
      <c r="F351" s="70">
        <v>542</v>
      </c>
      <c r="G351" s="71">
        <f t="shared" si="21"/>
        <v>242.060910471035</v>
      </c>
      <c r="H351" s="72">
        <f t="shared" si="22"/>
        <v>242.060910471035</v>
      </c>
      <c r="I351" s="41">
        <v>348</v>
      </c>
      <c r="J351" s="46">
        <f t="shared" si="20"/>
        <v>-3</v>
      </c>
      <c r="O351" s="105">
        <v>542</v>
      </c>
      <c r="P351" s="103">
        <f>-(($U$2^2-O351^2)^(1/2))+$U$2</f>
        <v>184.594000594251</v>
      </c>
    </row>
    <row r="352" ht="16.5" spans="2:16">
      <c r="B352" s="24">
        <v>346</v>
      </c>
      <c r="C352" s="118" t="s">
        <v>392</v>
      </c>
      <c r="D352" s="81" t="s">
        <v>1286</v>
      </c>
      <c r="E352" s="69">
        <v>100</v>
      </c>
      <c r="F352" s="70">
        <v>541</v>
      </c>
      <c r="G352" s="71">
        <f t="shared" si="21"/>
        <v>241.468785641816</v>
      </c>
      <c r="H352" s="72">
        <f t="shared" si="22"/>
        <v>241.468785641816</v>
      </c>
      <c r="I352" s="41">
        <v>349</v>
      </c>
      <c r="J352" s="46">
        <f t="shared" si="20"/>
        <v>-3</v>
      </c>
      <c r="O352" s="105">
        <v>541</v>
      </c>
      <c r="P352" s="103">
        <f>-(($U$2^2-O352^2)^(1/2))+$U$2</f>
        <v>183.82459571496</v>
      </c>
    </row>
    <row r="353" ht="16.5" spans="2:16">
      <c r="B353" s="24">
        <v>347</v>
      </c>
      <c r="C353" s="118" t="s">
        <v>393</v>
      </c>
      <c r="D353" s="81" t="s">
        <v>1287</v>
      </c>
      <c r="E353" s="69">
        <v>100</v>
      </c>
      <c r="F353" s="70">
        <v>540</v>
      </c>
      <c r="G353" s="71">
        <f t="shared" si="21"/>
        <v>240.878398783806</v>
      </c>
      <c r="H353" s="72">
        <f t="shared" si="22"/>
        <v>240.878398783806</v>
      </c>
      <c r="I353" s="41">
        <v>350</v>
      </c>
      <c r="J353" s="46">
        <f t="shared" si="20"/>
        <v>-3</v>
      </c>
      <c r="O353" s="105">
        <v>540</v>
      </c>
      <c r="P353" s="103">
        <f>-(($U$2^2-O353^2)^(1/2))+$U$2</f>
        <v>183.057449149223</v>
      </c>
    </row>
    <row r="354" ht="16.5" spans="2:16">
      <c r="B354" s="24">
        <v>348</v>
      </c>
      <c r="C354" s="118" t="s">
        <v>394</v>
      </c>
      <c r="D354" s="81" t="s">
        <v>1288</v>
      </c>
      <c r="E354" s="69">
        <v>100</v>
      </c>
      <c r="F354" s="70">
        <v>539</v>
      </c>
      <c r="G354" s="71">
        <f t="shared" si="21"/>
        <v>240.289744229166</v>
      </c>
      <c r="H354" s="72">
        <f t="shared" si="22"/>
        <v>240.289744229166</v>
      </c>
      <c r="I354" s="41">
        <v>351</v>
      </c>
      <c r="J354" s="46">
        <f t="shared" si="20"/>
        <v>-3</v>
      </c>
      <c r="O354" s="105">
        <v>539</v>
      </c>
      <c r="P354" s="103">
        <f>-(($U$2^2-O354^2)^(1/2))+$U$2</f>
        <v>182.292553532273</v>
      </c>
    </row>
    <row r="355" ht="16.5" spans="2:16">
      <c r="B355" s="24">
        <v>349</v>
      </c>
      <c r="C355" s="118" t="s">
        <v>395</v>
      </c>
      <c r="D355" s="81" t="s">
        <v>1289</v>
      </c>
      <c r="E355" s="69">
        <v>100</v>
      </c>
      <c r="F355" s="70">
        <v>538</v>
      </c>
      <c r="G355" s="71">
        <f t="shared" si="21"/>
        <v>239.702816351198</v>
      </c>
      <c r="H355" s="72">
        <f t="shared" si="22"/>
        <v>239.702816351198</v>
      </c>
      <c r="I355" s="41">
        <v>352</v>
      </c>
      <c r="J355" s="46">
        <f t="shared" si="20"/>
        <v>-3</v>
      </c>
      <c r="O355" s="105">
        <v>538</v>
      </c>
      <c r="P355" s="103">
        <f>-(($U$2^2-O355^2)^(1/2))+$U$2</f>
        <v>181.529901552797</v>
      </c>
    </row>
    <row r="356" ht="16.5" spans="2:16">
      <c r="B356" s="24">
        <v>350</v>
      </c>
      <c r="C356" s="118" t="s">
        <v>396</v>
      </c>
      <c r="D356" s="81" t="s">
        <v>1290</v>
      </c>
      <c r="E356" s="69">
        <v>100</v>
      </c>
      <c r="F356" s="70">
        <v>537</v>
      </c>
      <c r="G356" s="71">
        <f t="shared" si="21"/>
        <v>239.117609563945</v>
      </c>
      <c r="H356" s="72">
        <f t="shared" si="22"/>
        <v>239.117609563945</v>
      </c>
      <c r="I356" s="41">
        <v>353</v>
      </c>
      <c r="J356" s="46">
        <f t="shared" si="20"/>
        <v>-3</v>
      </c>
      <c r="O356" s="105">
        <v>537</v>
      </c>
      <c r="P356" s="103">
        <f>-(($U$2^2-O356^2)^(1/2))+$U$2</f>
        <v>180.769485952423</v>
      </c>
    </row>
    <row r="357" ht="16.5" spans="2:16">
      <c r="B357" s="24">
        <v>351</v>
      </c>
      <c r="C357" s="118" t="s">
        <v>397</v>
      </c>
      <c r="D357" s="81" t="s">
        <v>1291</v>
      </c>
      <c r="E357" s="69">
        <v>100</v>
      </c>
      <c r="F357" s="70">
        <v>536</v>
      </c>
      <c r="G357" s="71">
        <f t="shared" si="21"/>
        <v>238.534118321791</v>
      </c>
      <c r="H357" s="72">
        <f t="shared" si="22"/>
        <v>238.534118321791</v>
      </c>
      <c r="I357" s="41">
        <v>354</v>
      </c>
      <c r="J357" s="46">
        <f t="shared" si="20"/>
        <v>-3</v>
      </c>
      <c r="O357" s="105">
        <v>536</v>
      </c>
      <c r="P357" s="103">
        <f>-(($U$2^2-O357^2)^(1/2))+$U$2</f>
        <v>180.011299525197</v>
      </c>
    </row>
    <row r="358" ht="16.5" spans="2:16">
      <c r="B358" s="24">
        <v>352</v>
      </c>
      <c r="C358" s="118" t="s">
        <v>398</v>
      </c>
      <c r="D358" s="81" t="s">
        <v>1292</v>
      </c>
      <c r="E358" s="69">
        <v>100</v>
      </c>
      <c r="F358" s="70">
        <v>535</v>
      </c>
      <c r="G358" s="71">
        <f t="shared" si="21"/>
        <v>237.952337119073</v>
      </c>
      <c r="H358" s="72">
        <f t="shared" si="22"/>
        <v>237.952337119073</v>
      </c>
      <c r="I358" s="41">
        <v>355</v>
      </c>
      <c r="J358" s="46">
        <f t="shared" si="20"/>
        <v>-3</v>
      </c>
      <c r="O358" s="105">
        <v>535</v>
      </c>
      <c r="P358" s="103">
        <f>-(($U$2^2-O358^2)^(1/2))+$U$2</f>
        <v>179.255335117082</v>
      </c>
    </row>
    <row r="359" ht="16.5" spans="2:16">
      <c r="B359" s="24">
        <v>353</v>
      </c>
      <c r="C359" s="118" t="s">
        <v>399</v>
      </c>
      <c r="D359" s="81" t="s">
        <v>1293</v>
      </c>
      <c r="E359" s="69">
        <v>100</v>
      </c>
      <c r="F359" s="70">
        <v>534</v>
      </c>
      <c r="G359" s="71">
        <f t="shared" si="21"/>
        <v>237.372260489695</v>
      </c>
      <c r="H359" s="72">
        <f t="shared" si="22"/>
        <v>237.372260489695</v>
      </c>
      <c r="I359" s="41">
        <v>356</v>
      </c>
      <c r="J359" s="46">
        <f t="shared" si="20"/>
        <v>-3</v>
      </c>
      <c r="O359" s="105">
        <v>534</v>
      </c>
      <c r="P359" s="103">
        <f>-(($U$2^2-O359^2)^(1/2))+$U$2</f>
        <v>178.501585625451</v>
      </c>
    </row>
    <row r="360" ht="16.5" spans="2:16">
      <c r="B360" s="24">
        <v>354</v>
      </c>
      <c r="C360" s="118" t="s">
        <v>400</v>
      </c>
      <c r="D360" s="81" t="s">
        <v>1294</v>
      </c>
      <c r="E360" s="69">
        <v>100</v>
      </c>
      <c r="F360" s="70">
        <v>533</v>
      </c>
      <c r="G360" s="71">
        <f t="shared" si="21"/>
        <v>236.793883006746</v>
      </c>
      <c r="H360" s="72">
        <f t="shared" si="22"/>
        <v>236.793883006746</v>
      </c>
      <c r="I360" s="41">
        <v>357</v>
      </c>
      <c r="J360" s="46">
        <f t="shared" si="20"/>
        <v>-3</v>
      </c>
      <c r="O360" s="105">
        <v>533</v>
      </c>
      <c r="P360" s="103">
        <f>-(($U$2^2-O360^2)^(1/2))+$U$2</f>
        <v>177.750043998593</v>
      </c>
    </row>
    <row r="361" ht="16.5" spans="2:16">
      <c r="B361" s="24">
        <v>355</v>
      </c>
      <c r="C361" s="118" t="s">
        <v>401</v>
      </c>
      <c r="D361" s="81" t="s">
        <v>1295</v>
      </c>
      <c r="E361" s="69">
        <v>100</v>
      </c>
      <c r="F361" s="70">
        <v>532</v>
      </c>
      <c r="G361" s="71">
        <f t="shared" si="21"/>
        <v>236.217199282121</v>
      </c>
      <c r="H361" s="72">
        <f t="shared" si="22"/>
        <v>236.217199282121</v>
      </c>
      <c r="I361" s="41">
        <v>358</v>
      </c>
      <c r="J361" s="46">
        <f t="shared" si="20"/>
        <v>-3</v>
      </c>
      <c r="O361" s="105">
        <v>532</v>
      </c>
      <c r="P361" s="103">
        <f>-(($U$2^2-O361^2)^(1/2))+$U$2</f>
        <v>177.000703235228</v>
      </c>
    </row>
    <row r="362" ht="16.5" spans="2:16">
      <c r="B362" s="24">
        <v>356</v>
      </c>
      <c r="C362" s="118" t="s">
        <v>402</v>
      </c>
      <c r="D362" s="81" t="s">
        <v>1296</v>
      </c>
      <c r="E362" s="69">
        <v>100</v>
      </c>
      <c r="F362" s="70">
        <v>531</v>
      </c>
      <c r="G362" s="71">
        <f t="shared" si="21"/>
        <v>235.642203966153</v>
      </c>
      <c r="H362" s="72">
        <f t="shared" si="22"/>
        <v>235.642203966153</v>
      </c>
      <c r="I362" s="41">
        <v>359</v>
      </c>
      <c r="J362" s="46">
        <f t="shared" si="20"/>
        <v>-3</v>
      </c>
      <c r="O362" s="105">
        <v>531</v>
      </c>
      <c r="P362" s="103">
        <f>-(($U$2^2-O362^2)^(1/2))+$U$2</f>
        <v>176.253556384017</v>
      </c>
    </row>
    <row r="363" ht="16.5" spans="2:16">
      <c r="B363" s="24">
        <v>357</v>
      </c>
      <c r="C363" s="118" t="s">
        <v>403</v>
      </c>
      <c r="D363" s="81" t="s">
        <v>1297</v>
      </c>
      <c r="E363" s="69">
        <v>100</v>
      </c>
      <c r="F363" s="70">
        <v>530</v>
      </c>
      <c r="G363" s="71">
        <f t="shared" si="21"/>
        <v>235.068891747246</v>
      </c>
      <c r="H363" s="72">
        <f t="shared" si="22"/>
        <v>235.068891747246</v>
      </c>
      <c r="I363" s="41">
        <v>360</v>
      </c>
      <c r="J363" s="46">
        <f t="shared" si="20"/>
        <v>-3</v>
      </c>
      <c r="O363" s="105">
        <v>530</v>
      </c>
      <c r="P363" s="103">
        <f>-(($U$2^2-O363^2)^(1/2))+$U$2</f>
        <v>175.508596543088</v>
      </c>
    </row>
    <row r="364" ht="16.5" spans="2:16">
      <c r="B364" s="24">
        <v>358</v>
      </c>
      <c r="C364" s="118" t="s">
        <v>404</v>
      </c>
      <c r="D364" s="81" t="s">
        <v>1298</v>
      </c>
      <c r="E364" s="69">
        <v>100</v>
      </c>
      <c r="F364" s="70">
        <v>529</v>
      </c>
      <c r="G364" s="71">
        <f t="shared" si="21"/>
        <v>234.497257351507</v>
      </c>
      <c r="H364" s="72">
        <f t="shared" si="22"/>
        <v>234.497257351507</v>
      </c>
      <c r="I364" s="41">
        <v>361</v>
      </c>
      <c r="J364" s="46">
        <f t="shared" si="20"/>
        <v>-3</v>
      </c>
      <c r="O364" s="105">
        <v>529</v>
      </c>
      <c r="P364" s="103">
        <f>-(($U$2^2-O364^2)^(1/2))+$U$2</f>
        <v>174.765816859568</v>
      </c>
    </row>
    <row r="365" ht="16.5" spans="2:16">
      <c r="B365" s="24">
        <v>359</v>
      </c>
      <c r="C365" s="118" t="s">
        <v>405</v>
      </c>
      <c r="D365" s="81" t="s">
        <v>1299</v>
      </c>
      <c r="E365" s="69">
        <v>100</v>
      </c>
      <c r="F365" s="70">
        <v>528</v>
      </c>
      <c r="G365" s="71">
        <f t="shared" si="21"/>
        <v>233.927295542396</v>
      </c>
      <c r="H365" s="72">
        <f t="shared" si="22"/>
        <v>233.927295542396</v>
      </c>
      <c r="I365" s="41">
        <v>362</v>
      </c>
      <c r="J365" s="46">
        <f t="shared" si="20"/>
        <v>-3</v>
      </c>
      <c r="O365" s="105">
        <v>528</v>
      </c>
      <c r="P365" s="103">
        <f>-(($U$2^2-O365^2)^(1/2))+$U$2</f>
        <v>174.025210529111</v>
      </c>
    </row>
    <row r="366" ht="16.5" spans="2:16">
      <c r="B366" s="24">
        <v>360</v>
      </c>
      <c r="C366" s="118" t="s">
        <v>406</v>
      </c>
      <c r="D366" s="81" t="s">
        <v>1300</v>
      </c>
      <c r="E366" s="69">
        <v>100</v>
      </c>
      <c r="F366" s="70">
        <v>527</v>
      </c>
      <c r="G366" s="71">
        <f t="shared" si="21"/>
        <v>233.359001120365</v>
      </c>
      <c r="H366" s="72">
        <f t="shared" si="22"/>
        <v>233.359001120365</v>
      </c>
      <c r="I366" s="41">
        <v>363</v>
      </c>
      <c r="J366" s="46">
        <f t="shared" si="20"/>
        <v>-3</v>
      </c>
      <c r="O366" s="105">
        <v>527</v>
      </c>
      <c r="P366" s="103">
        <f>-(($U$2^2-O366^2)^(1/2))+$U$2</f>
        <v>173.286770795447</v>
      </c>
    </row>
    <row r="367" ht="16.5" spans="2:16">
      <c r="B367" s="24">
        <v>361</v>
      </c>
      <c r="C367" s="118" t="s">
        <v>407</v>
      </c>
      <c r="D367" s="81" t="s">
        <v>1301</v>
      </c>
      <c r="E367" s="69">
        <v>100</v>
      </c>
      <c r="F367" s="70">
        <v>526</v>
      </c>
      <c r="G367" s="71">
        <f t="shared" si="21"/>
        <v>232.792368922515</v>
      </c>
      <c r="H367" s="72">
        <f t="shared" si="22"/>
        <v>232.792368922515</v>
      </c>
      <c r="I367" s="41">
        <v>364</v>
      </c>
      <c r="J367" s="46">
        <f t="shared" si="20"/>
        <v>-3</v>
      </c>
      <c r="O367" s="105">
        <v>526</v>
      </c>
      <c r="P367" s="103">
        <f>-(($U$2^2-O367^2)^(1/2))+$U$2</f>
        <v>172.55049094992</v>
      </c>
    </row>
    <row r="368" ht="16.5" spans="2:16">
      <c r="B368" s="24">
        <v>362</v>
      </c>
      <c r="C368" s="118" t="s">
        <v>408</v>
      </c>
      <c r="D368" s="81" t="s">
        <v>1302</v>
      </c>
      <c r="E368" s="69">
        <v>100</v>
      </c>
      <c r="F368" s="70">
        <v>525</v>
      </c>
      <c r="G368" s="71">
        <f t="shared" si="21"/>
        <v>232.227393822245</v>
      </c>
      <c r="H368" s="72">
        <f t="shared" si="22"/>
        <v>232.227393822245</v>
      </c>
      <c r="I368" s="41">
        <v>365</v>
      </c>
      <c r="J368" s="46">
        <f t="shared" si="20"/>
        <v>-3</v>
      </c>
      <c r="O368" s="105">
        <v>525</v>
      </c>
      <c r="P368" s="103">
        <f>-(($U$2^2-O368^2)^(1/2))+$U$2</f>
        <v>171.816364331047</v>
      </c>
    </row>
    <row r="369" ht="16.5" spans="2:16">
      <c r="B369" s="24">
        <v>363</v>
      </c>
      <c r="C369" s="118" t="s">
        <v>409</v>
      </c>
      <c r="D369" s="81" t="s">
        <v>1303</v>
      </c>
      <c r="E369" s="69">
        <v>100</v>
      </c>
      <c r="F369" s="70">
        <v>524</v>
      </c>
      <c r="G369" s="71">
        <f t="shared" si="21"/>
        <v>231.664070728918</v>
      </c>
      <c r="H369" s="72">
        <f t="shared" si="22"/>
        <v>231.664070728918</v>
      </c>
      <c r="I369" s="41">
        <v>366</v>
      </c>
      <c r="J369" s="46">
        <f t="shared" si="20"/>
        <v>-3</v>
      </c>
      <c r="O369" s="105">
        <v>524</v>
      </c>
      <c r="P369" s="103">
        <f>-(($U$2^2-O369^2)^(1/2))+$U$2</f>
        <v>171.084384324068</v>
      </c>
    </row>
    <row r="370" ht="16.5" spans="2:16">
      <c r="B370" s="24">
        <v>364</v>
      </c>
      <c r="C370" s="118" t="s">
        <v>410</v>
      </c>
      <c r="D370" s="81" t="s">
        <v>1304</v>
      </c>
      <c r="E370" s="69">
        <v>100</v>
      </c>
      <c r="F370" s="70">
        <v>523</v>
      </c>
      <c r="G370" s="71">
        <f t="shared" si="21"/>
        <v>231.102394587518</v>
      </c>
      <c r="H370" s="72">
        <f t="shared" si="22"/>
        <v>231.102394587518</v>
      </c>
      <c r="I370" s="41">
        <v>367</v>
      </c>
      <c r="J370" s="46">
        <f t="shared" si="20"/>
        <v>-3</v>
      </c>
      <c r="O370" s="105">
        <v>523</v>
      </c>
      <c r="P370" s="103">
        <f>-(($U$2^2-O370^2)^(1/2))+$U$2</f>
        <v>170.354544360518</v>
      </c>
    </row>
    <row r="371" ht="16.5" spans="2:16">
      <c r="B371" s="24">
        <v>365</v>
      </c>
      <c r="C371" s="118" t="s">
        <v>411</v>
      </c>
      <c r="D371" s="81" t="s">
        <v>1305</v>
      </c>
      <c r="E371" s="69">
        <v>100</v>
      </c>
      <c r="F371" s="70">
        <v>522</v>
      </c>
      <c r="G371" s="71">
        <f t="shared" si="21"/>
        <v>230.542360378323</v>
      </c>
      <c r="H371" s="72">
        <f t="shared" si="22"/>
        <v>230.542360378323</v>
      </c>
      <c r="I371" s="41">
        <v>368</v>
      </c>
      <c r="J371" s="46">
        <f t="shared" si="20"/>
        <v>-3</v>
      </c>
      <c r="O371" s="105">
        <v>522</v>
      </c>
      <c r="P371" s="103">
        <f>-(($U$2^2-O371^2)^(1/2))+$U$2</f>
        <v>169.626837917785</v>
      </c>
    </row>
    <row r="372" ht="16.5" spans="2:16">
      <c r="B372" s="24">
        <v>366</v>
      </c>
      <c r="C372" s="118" t="s">
        <v>412</v>
      </c>
      <c r="D372" s="81" t="s">
        <v>1306</v>
      </c>
      <c r="E372" s="69">
        <v>100</v>
      </c>
      <c r="F372" s="70">
        <v>521</v>
      </c>
      <c r="G372" s="71">
        <f t="shared" si="21"/>
        <v>229.983963116574</v>
      </c>
      <c r="H372" s="72">
        <f t="shared" si="22"/>
        <v>229.983963116574</v>
      </c>
      <c r="I372" s="41">
        <v>369</v>
      </c>
      <c r="J372" s="46">
        <f t="shared" si="20"/>
        <v>-3</v>
      </c>
      <c r="O372" s="105">
        <v>521</v>
      </c>
      <c r="P372" s="103">
        <f>-(($U$2^2-O372^2)^(1/2))+$U$2</f>
        <v>168.901258518693</v>
      </c>
    </row>
    <row r="373" ht="16.5" spans="2:16">
      <c r="B373" s="24">
        <v>367</v>
      </c>
      <c r="C373" s="118" t="s">
        <v>413</v>
      </c>
      <c r="D373" s="81" t="s">
        <v>1307</v>
      </c>
      <c r="E373" s="69">
        <v>100</v>
      </c>
      <c r="F373" s="70">
        <v>520</v>
      </c>
      <c r="G373" s="71">
        <f t="shared" si="21"/>
        <v>229.427197852152</v>
      </c>
      <c r="H373" s="72">
        <f t="shared" si="22"/>
        <v>229.427197852152</v>
      </c>
      <c r="I373" s="41">
        <v>370</v>
      </c>
      <c r="J373" s="46">
        <f t="shared" si="20"/>
        <v>-3</v>
      </c>
      <c r="O373" s="105">
        <v>520</v>
      </c>
      <c r="P373" s="103">
        <f>-(($U$2^2-O373^2)^(1/2))+$U$2</f>
        <v>168.177799731072</v>
      </c>
    </row>
    <row r="374" ht="16.5" spans="2:16">
      <c r="B374" s="24">
        <v>368</v>
      </c>
      <c r="C374" s="118" t="s">
        <v>414</v>
      </c>
      <c r="D374" s="81" t="s">
        <v>1308</v>
      </c>
      <c r="E374" s="69">
        <v>100</v>
      </c>
      <c r="F374" s="70">
        <v>519</v>
      </c>
      <c r="G374" s="71">
        <f t="shared" si="21"/>
        <v>228.872059669255</v>
      </c>
      <c r="H374" s="72">
        <f t="shared" si="22"/>
        <v>228.872059669255</v>
      </c>
      <c r="I374" s="41">
        <v>371</v>
      </c>
      <c r="J374" s="46">
        <f t="shared" si="20"/>
        <v>-3</v>
      </c>
      <c r="O374" s="105">
        <v>519</v>
      </c>
      <c r="P374" s="103">
        <f>-(($U$2^2-O374^2)^(1/2))+$U$2</f>
        <v>167.456455167351</v>
      </c>
    </row>
    <row r="375" ht="16.5" spans="2:16">
      <c r="B375" s="24">
        <v>369</v>
      </c>
      <c r="C375" s="118" t="s">
        <v>415</v>
      </c>
      <c r="D375" s="81" t="s">
        <v>1309</v>
      </c>
      <c r="E375" s="69">
        <v>100</v>
      </c>
      <c r="F375" s="70">
        <v>518</v>
      </c>
      <c r="G375" s="71">
        <f t="shared" si="21"/>
        <v>228.318543686086</v>
      </c>
      <c r="H375" s="72">
        <f t="shared" si="22"/>
        <v>228.318543686086</v>
      </c>
      <c r="I375" s="41">
        <v>372</v>
      </c>
      <c r="J375" s="46">
        <f t="shared" si="20"/>
        <v>-3</v>
      </c>
      <c r="O375" s="105">
        <v>518</v>
      </c>
      <c r="P375" s="103">
        <f>-(($U$2^2-O375^2)^(1/2))+$U$2</f>
        <v>166.737218484137</v>
      </c>
    </row>
    <row r="376" ht="16.5" spans="2:16">
      <c r="B376" s="24">
        <v>370</v>
      </c>
      <c r="C376" s="118" t="s">
        <v>416</v>
      </c>
      <c r="D376" s="81" t="s">
        <v>1310</v>
      </c>
      <c r="E376" s="69">
        <v>100</v>
      </c>
      <c r="F376" s="70">
        <v>517</v>
      </c>
      <c r="G376" s="71">
        <f t="shared" si="21"/>
        <v>227.766645054536</v>
      </c>
      <c r="H376" s="72">
        <f t="shared" si="22"/>
        <v>227.766645054536</v>
      </c>
      <c r="I376" s="41">
        <v>373</v>
      </c>
      <c r="J376" s="46">
        <f t="shared" si="20"/>
        <v>-3</v>
      </c>
      <c r="O376" s="105">
        <v>517</v>
      </c>
      <c r="P376" s="103">
        <f>-(($U$2^2-O376^2)^(1/2))+$U$2</f>
        <v>166.020083381816</v>
      </c>
    </row>
    <row r="377" ht="16.5" spans="2:16">
      <c r="B377" s="24">
        <v>371</v>
      </c>
      <c r="C377" s="118" t="s">
        <v>417</v>
      </c>
      <c r="D377" s="81" t="s">
        <v>1311</v>
      </c>
      <c r="E377" s="69">
        <v>100</v>
      </c>
      <c r="F377" s="70">
        <v>516</v>
      </c>
      <c r="G377" s="71">
        <f t="shared" si="21"/>
        <v>227.216358959879</v>
      </c>
      <c r="H377" s="72">
        <f t="shared" si="22"/>
        <v>227.216358959879</v>
      </c>
      <c r="I377" s="41">
        <v>374</v>
      </c>
      <c r="J377" s="46">
        <f t="shared" si="20"/>
        <v>-3</v>
      </c>
      <c r="O377" s="105">
        <v>516</v>
      </c>
      <c r="P377" s="103">
        <f>-(($U$2^2-O377^2)^(1/2))+$U$2</f>
        <v>165.30504360415</v>
      </c>
    </row>
    <row r="378" ht="16.5" spans="2:16">
      <c r="B378" s="24">
        <v>372</v>
      </c>
      <c r="C378" s="118" t="s">
        <v>418</v>
      </c>
      <c r="D378" s="81" t="s">
        <v>1312</v>
      </c>
      <c r="E378" s="69">
        <v>100</v>
      </c>
      <c r="F378" s="70">
        <v>515</v>
      </c>
      <c r="G378" s="71">
        <f t="shared" si="21"/>
        <v>226.667680620463</v>
      </c>
      <c r="H378" s="72">
        <f t="shared" si="22"/>
        <v>226.667680620463</v>
      </c>
      <c r="I378" s="41">
        <v>375</v>
      </c>
      <c r="J378" s="46">
        <f t="shared" si="20"/>
        <v>-3</v>
      </c>
      <c r="O378" s="105">
        <v>515</v>
      </c>
      <c r="P378" s="103">
        <f>-(($U$2^2-O378^2)^(1/2))+$U$2</f>
        <v>164.592092937878</v>
      </c>
    </row>
    <row r="379" ht="16.5" spans="2:16">
      <c r="B379" s="24">
        <v>373</v>
      </c>
      <c r="C379" s="118" t="s">
        <v>419</v>
      </c>
      <c r="D379" s="81" t="s">
        <v>1313</v>
      </c>
      <c r="E379" s="69">
        <v>100</v>
      </c>
      <c r="F379" s="70">
        <v>514</v>
      </c>
      <c r="G379" s="71">
        <f t="shared" si="21"/>
        <v>226.120605287413</v>
      </c>
      <c r="H379" s="72">
        <f t="shared" si="22"/>
        <v>226.120605287413</v>
      </c>
      <c r="I379" s="41">
        <v>376</v>
      </c>
      <c r="J379" s="46">
        <f t="shared" si="20"/>
        <v>-3</v>
      </c>
      <c r="O379" s="105">
        <v>514</v>
      </c>
      <c r="P379" s="103">
        <f>-(($U$2^2-O379^2)^(1/2))+$U$2</f>
        <v>163.881225212327</v>
      </c>
    </row>
    <row r="380" ht="16.5" spans="2:16">
      <c r="B380" s="24">
        <v>374</v>
      </c>
      <c r="C380" s="118" t="s">
        <v>420</v>
      </c>
      <c r="D380" s="81" t="s">
        <v>1314</v>
      </c>
      <c r="E380" s="69">
        <v>100</v>
      </c>
      <c r="F380" s="70">
        <v>513</v>
      </c>
      <c r="G380" s="71">
        <f t="shared" si="21"/>
        <v>225.575128244329</v>
      </c>
      <c r="H380" s="72">
        <f t="shared" si="22"/>
        <v>225.575128244329</v>
      </c>
      <c r="I380" s="41">
        <v>377</v>
      </c>
      <c r="J380" s="46">
        <f t="shared" si="20"/>
        <v>-3</v>
      </c>
      <c r="O380" s="105">
        <v>513</v>
      </c>
      <c r="P380" s="103">
        <f>-(($U$2^2-O380^2)^(1/2))+$U$2</f>
        <v>163.172434299026</v>
      </c>
    </row>
    <row r="381" ht="16.5" spans="2:16">
      <c r="B381" s="24">
        <v>375</v>
      </c>
      <c r="C381" s="118" t="s">
        <v>421</v>
      </c>
      <c r="D381" s="81" t="s">
        <v>1315</v>
      </c>
      <c r="E381" s="69">
        <v>100</v>
      </c>
      <c r="F381" s="70">
        <v>512</v>
      </c>
      <c r="G381" s="71">
        <f t="shared" si="21"/>
        <v>225.031244806993</v>
      </c>
      <c r="H381" s="72">
        <f t="shared" si="22"/>
        <v>225.031244806993</v>
      </c>
      <c r="I381" s="41">
        <v>378</v>
      </c>
      <c r="J381" s="46">
        <f t="shared" si="20"/>
        <v>-3</v>
      </c>
      <c r="O381" s="105">
        <v>512</v>
      </c>
      <c r="P381" s="103">
        <f>-(($U$2^2-O381^2)^(1/2))+$U$2</f>
        <v>162.465714111318</v>
      </c>
    </row>
    <row r="382" ht="16.5" spans="2:16">
      <c r="B382" s="24">
        <v>376</v>
      </c>
      <c r="C382" s="118" t="s">
        <v>422</v>
      </c>
      <c r="D382" s="81" t="s">
        <v>1316</v>
      </c>
      <c r="E382" s="69">
        <v>100</v>
      </c>
      <c r="F382" s="70">
        <v>511</v>
      </c>
      <c r="G382" s="71">
        <f t="shared" si="21"/>
        <v>224.488950323079</v>
      </c>
      <c r="H382" s="72">
        <f t="shared" si="22"/>
        <v>224.488950323079</v>
      </c>
      <c r="I382" s="41">
        <v>379</v>
      </c>
      <c r="J382" s="46">
        <f t="shared" si="20"/>
        <v>-3</v>
      </c>
      <c r="O382" s="105">
        <v>511</v>
      </c>
      <c r="P382" s="103">
        <f>-(($U$2^2-O382^2)^(1/2))+$U$2</f>
        <v>161.761058603988</v>
      </c>
    </row>
    <row r="383" ht="16.5" spans="2:16">
      <c r="B383" s="24">
        <v>377</v>
      </c>
      <c r="C383" s="118" t="s">
        <v>423</v>
      </c>
      <c r="D383" s="81" t="s">
        <v>1317</v>
      </c>
      <c r="E383" s="69">
        <v>100</v>
      </c>
      <c r="F383" s="70">
        <v>510</v>
      </c>
      <c r="G383" s="71">
        <f t="shared" si="21"/>
        <v>223.948240171867</v>
      </c>
      <c r="H383" s="72">
        <f t="shared" si="22"/>
        <v>223.948240171867</v>
      </c>
      <c r="I383" s="41">
        <v>380</v>
      </c>
      <c r="J383" s="46">
        <f t="shared" si="20"/>
        <v>-3</v>
      </c>
      <c r="O383" s="105">
        <v>510</v>
      </c>
      <c r="P383" s="103">
        <f>-(($U$2^2-O383^2)^(1/2))+$U$2</f>
        <v>161.058461772888</v>
      </c>
    </row>
    <row r="384" ht="16.5" spans="2:16">
      <c r="B384" s="24">
        <v>378</v>
      </c>
      <c r="C384" s="118" t="s">
        <v>424</v>
      </c>
      <c r="D384" s="81" t="s">
        <v>1318</v>
      </c>
      <c r="E384" s="69">
        <v>100</v>
      </c>
      <c r="F384" s="70">
        <v>509</v>
      </c>
      <c r="G384" s="71">
        <f t="shared" si="21"/>
        <v>223.409109763955</v>
      </c>
      <c r="H384" s="72">
        <f t="shared" si="22"/>
        <v>223.409109763955</v>
      </c>
      <c r="I384" s="41">
        <v>381</v>
      </c>
      <c r="J384" s="46">
        <f t="shared" si="20"/>
        <v>-3</v>
      </c>
      <c r="O384" s="105">
        <v>509</v>
      </c>
      <c r="P384" s="103">
        <f>-(($U$2^2-O384^2)^(1/2))+$U$2</f>
        <v>160.357917654566</v>
      </c>
    </row>
    <row r="385" ht="16.5" spans="2:16">
      <c r="B385" s="24">
        <v>379</v>
      </c>
      <c r="C385" s="118" t="s">
        <v>425</v>
      </c>
      <c r="D385" s="81" t="s">
        <v>1319</v>
      </c>
      <c r="E385" s="69">
        <v>100</v>
      </c>
      <c r="F385" s="70">
        <v>508</v>
      </c>
      <c r="G385" s="71">
        <f t="shared" si="21"/>
        <v>222.871554540981</v>
      </c>
      <c r="H385" s="72">
        <f t="shared" si="22"/>
        <v>222.871554540981</v>
      </c>
      <c r="I385" s="41">
        <v>382</v>
      </c>
      <c r="J385" s="46">
        <f t="shared" si="20"/>
        <v>-3</v>
      </c>
      <c r="O385" s="105">
        <v>508</v>
      </c>
      <c r="P385" s="103">
        <f>-(($U$2^2-O385^2)^(1/2))+$U$2</f>
        <v>159.659420325903</v>
      </c>
    </row>
    <row r="386" ht="16.5" spans="2:16">
      <c r="B386" s="24">
        <v>380</v>
      </c>
      <c r="C386" s="118" t="s">
        <v>426</v>
      </c>
      <c r="D386" s="81" t="s">
        <v>1320</v>
      </c>
      <c r="E386" s="69">
        <v>100</v>
      </c>
      <c r="F386" s="70">
        <v>507</v>
      </c>
      <c r="G386" s="71">
        <f t="shared" si="21"/>
        <v>222.335569975347</v>
      </c>
      <c r="H386" s="72">
        <f t="shared" si="22"/>
        <v>222.335569975347</v>
      </c>
      <c r="I386" s="41">
        <v>383</v>
      </c>
      <c r="J386" s="46">
        <f t="shared" si="20"/>
        <v>-3</v>
      </c>
      <c r="O386" s="105">
        <v>507</v>
      </c>
      <c r="P386" s="103">
        <f>-(($U$2^2-O386^2)^(1/2))+$U$2</f>
        <v>158.962963903753</v>
      </c>
    </row>
    <row r="387" ht="16.5" spans="2:16">
      <c r="B387" s="24">
        <v>381</v>
      </c>
      <c r="C387" s="118" t="s">
        <v>427</v>
      </c>
      <c r="D387" s="81" t="s">
        <v>1321</v>
      </c>
      <c r="E387" s="69">
        <v>100</v>
      </c>
      <c r="F387" s="70">
        <v>506</v>
      </c>
      <c r="G387" s="71">
        <f t="shared" si="21"/>
        <v>221.801151569942</v>
      </c>
      <c r="H387" s="72">
        <f t="shared" si="22"/>
        <v>221.801151569942</v>
      </c>
      <c r="I387" s="41">
        <v>384</v>
      </c>
      <c r="J387" s="46">
        <f t="shared" si="20"/>
        <v>-3</v>
      </c>
      <c r="O387" s="105">
        <v>506</v>
      </c>
      <c r="P387" s="103">
        <f>-(($U$2^2-O387^2)^(1/2))+$U$2</f>
        <v>158.268542544588</v>
      </c>
    </row>
    <row r="388" ht="16.5" spans="2:16">
      <c r="B388" s="24">
        <v>382</v>
      </c>
      <c r="C388" s="118" t="s">
        <v>428</v>
      </c>
      <c r="D388" s="81" t="s">
        <v>1322</v>
      </c>
      <c r="E388" s="69">
        <v>100</v>
      </c>
      <c r="F388" s="70">
        <v>505</v>
      </c>
      <c r="G388" s="71">
        <f t="shared" si="21"/>
        <v>221.268294857872</v>
      </c>
      <c r="H388" s="72">
        <f t="shared" si="22"/>
        <v>221.268294857872</v>
      </c>
      <c r="I388" s="41">
        <v>385</v>
      </c>
      <c r="J388" s="46">
        <f t="shared" ref="J388:J451" si="23">B388-I388</f>
        <v>-3</v>
      </c>
      <c r="O388" s="105">
        <v>505</v>
      </c>
      <c r="P388" s="103">
        <f>-(($U$2^2-O388^2)^(1/2))+$U$2</f>
        <v>157.576150444141</v>
      </c>
    </row>
    <row r="389" ht="16.5" spans="2:16">
      <c r="B389" s="24">
        <v>383</v>
      </c>
      <c r="C389" s="118" t="s">
        <v>429</v>
      </c>
      <c r="D389" s="81" t="s">
        <v>1323</v>
      </c>
      <c r="E389" s="69">
        <v>100</v>
      </c>
      <c r="F389" s="70">
        <v>504</v>
      </c>
      <c r="G389" s="71">
        <f t="shared" si="21"/>
        <v>220.736995402195</v>
      </c>
      <c r="H389" s="72">
        <f t="shared" si="22"/>
        <v>220.736995402195</v>
      </c>
      <c r="I389" s="41">
        <v>386</v>
      </c>
      <c r="J389" s="46">
        <f t="shared" si="23"/>
        <v>-3</v>
      </c>
      <c r="O389" s="105">
        <v>504</v>
      </c>
      <c r="P389" s="103">
        <f>-(($U$2^2-O389^2)^(1/2))+$U$2</f>
        <v>156.885781837065</v>
      </c>
    </row>
    <row r="390" ht="16.5" spans="2:16">
      <c r="B390" s="24">
        <v>384</v>
      </c>
      <c r="C390" s="118" t="s">
        <v>430</v>
      </c>
      <c r="D390" s="81" t="s">
        <v>1324</v>
      </c>
      <c r="E390" s="69">
        <v>100</v>
      </c>
      <c r="F390" s="70">
        <v>503</v>
      </c>
      <c r="G390" s="71">
        <f t="shared" si="21"/>
        <v>220.207248795651</v>
      </c>
      <c r="H390" s="72">
        <f t="shared" si="22"/>
        <v>220.207248795651</v>
      </c>
      <c r="I390" s="41">
        <v>387</v>
      </c>
      <c r="J390" s="46">
        <f t="shared" si="23"/>
        <v>-3</v>
      </c>
      <c r="O390" s="105">
        <v>503</v>
      </c>
      <c r="P390" s="103">
        <f>-(($U$2^2-O390^2)^(1/2))+$U$2</f>
        <v>156.197430996584</v>
      </c>
    </row>
    <row r="391" ht="16.5" spans="2:16">
      <c r="B391" s="24">
        <v>385</v>
      </c>
      <c r="C391" s="118" t="s">
        <v>431</v>
      </c>
      <c r="D391" s="81" t="s">
        <v>1325</v>
      </c>
      <c r="E391" s="69">
        <v>100</v>
      </c>
      <c r="F391" s="70">
        <v>502</v>
      </c>
      <c r="G391" s="71">
        <f t="shared" si="21"/>
        <v>219.679050660407</v>
      </c>
      <c r="H391" s="72">
        <f t="shared" si="22"/>
        <v>219.679050660407</v>
      </c>
      <c r="I391" s="41">
        <v>388</v>
      </c>
      <c r="J391" s="46">
        <f t="shared" si="23"/>
        <v>-3</v>
      </c>
      <c r="O391" s="105">
        <v>502</v>
      </c>
      <c r="P391" s="103">
        <f>-(($U$2^2-O391^2)^(1/2))+$U$2</f>
        <v>155.511092234155</v>
      </c>
    </row>
    <row r="392" ht="16.5" spans="2:16">
      <c r="B392" s="24">
        <v>386</v>
      </c>
      <c r="C392" s="118" t="s">
        <v>432</v>
      </c>
      <c r="D392" s="81" t="s">
        <v>1326</v>
      </c>
      <c r="E392" s="69">
        <v>100</v>
      </c>
      <c r="F392" s="70">
        <v>501</v>
      </c>
      <c r="G392" s="71">
        <f t="shared" si="21"/>
        <v>219.152396647795</v>
      </c>
      <c r="H392" s="72">
        <f t="shared" si="22"/>
        <v>219.152396647795</v>
      </c>
      <c r="I392" s="41">
        <v>389</v>
      </c>
      <c r="J392" s="46">
        <f t="shared" si="23"/>
        <v>-3</v>
      </c>
      <c r="O392" s="105">
        <v>501</v>
      </c>
      <c r="P392" s="103">
        <f>-(($U$2^2-O392^2)^(1/2))+$U$2</f>
        <v>154.826759899135</v>
      </c>
    </row>
    <row r="393" ht="16.5" spans="2:16">
      <c r="B393" s="24">
        <v>387</v>
      </c>
      <c r="C393" s="118" t="s">
        <v>433</v>
      </c>
      <c r="D393" s="81" t="s">
        <v>1327</v>
      </c>
      <c r="E393" s="69">
        <v>100</v>
      </c>
      <c r="F393" s="70">
        <v>500</v>
      </c>
      <c r="G393" s="71">
        <f t="shared" si="21"/>
        <v>218.627282438054</v>
      </c>
      <c r="H393" s="72">
        <f t="shared" si="22"/>
        <v>218.627282438054</v>
      </c>
      <c r="I393" s="41">
        <v>390</v>
      </c>
      <c r="J393" s="46">
        <f t="shared" si="23"/>
        <v>-3</v>
      </c>
      <c r="O393" s="105">
        <v>500</v>
      </c>
      <c r="P393" s="103">
        <f>-(($U$2^2-O393^2)^(1/2))+$U$2</f>
        <v>154.144428378444</v>
      </c>
    </row>
    <row r="394" ht="16.5" spans="2:16">
      <c r="B394" s="24">
        <v>388</v>
      </c>
      <c r="C394" s="118" t="s">
        <v>434</v>
      </c>
      <c r="D394" s="81" t="s">
        <v>1328</v>
      </c>
      <c r="E394" s="69">
        <v>100</v>
      </c>
      <c r="F394" s="70">
        <v>499</v>
      </c>
      <c r="G394" s="71">
        <f t="shared" si="21"/>
        <v>218.103703740083</v>
      </c>
      <c r="H394" s="72">
        <f t="shared" si="22"/>
        <v>218.103703740083</v>
      </c>
      <c r="I394" s="41">
        <v>391</v>
      </c>
      <c r="J394" s="46">
        <f t="shared" si="23"/>
        <v>-3</v>
      </c>
      <c r="O394" s="105">
        <v>499</v>
      </c>
      <c r="P394" s="103">
        <f>-(($U$2^2-O394^2)^(1/2))+$U$2</f>
        <v>153.464092096241</v>
      </c>
    </row>
    <row r="395" ht="16.5" spans="2:16">
      <c r="B395" s="24">
        <v>389</v>
      </c>
      <c r="C395" s="118" t="s">
        <v>435</v>
      </c>
      <c r="D395" s="81" t="s">
        <v>1329</v>
      </c>
      <c r="E395" s="69">
        <v>100</v>
      </c>
      <c r="F395" s="70">
        <v>498</v>
      </c>
      <c r="G395" s="71">
        <f t="shared" si="21"/>
        <v>217.58165629119</v>
      </c>
      <c r="H395" s="72">
        <f t="shared" si="22"/>
        <v>217.58165629119</v>
      </c>
      <c r="I395" s="41">
        <v>392</v>
      </c>
      <c r="J395" s="46">
        <f t="shared" si="23"/>
        <v>-3</v>
      </c>
      <c r="O395" s="105">
        <v>498</v>
      </c>
      <c r="P395" s="103">
        <f>-(($U$2^2-O395^2)^(1/2))+$U$2</f>
        <v>152.785745513595</v>
      </c>
    </row>
    <row r="396" ht="16.5" spans="2:16">
      <c r="B396" s="24">
        <v>390</v>
      </c>
      <c r="C396" s="118" t="s">
        <v>436</v>
      </c>
      <c r="D396" s="81" t="s">
        <v>1330</v>
      </c>
      <c r="E396" s="69">
        <v>100</v>
      </c>
      <c r="F396" s="70">
        <v>497</v>
      </c>
      <c r="G396" s="71">
        <f t="shared" si="21"/>
        <v>217.061135856841</v>
      </c>
      <c r="H396" s="72">
        <f t="shared" si="22"/>
        <v>217.061135856841</v>
      </c>
      <c r="I396" s="41">
        <v>393</v>
      </c>
      <c r="J396" s="46">
        <f t="shared" si="23"/>
        <v>-3</v>
      </c>
      <c r="O396" s="105">
        <v>497</v>
      </c>
      <c r="P396" s="103">
        <f>-(($U$2^2-O396^2)^(1/2))+$U$2</f>
        <v>152.109383128172</v>
      </c>
    </row>
    <row r="397" ht="16.5" spans="2:16">
      <c r="B397" s="24">
        <v>391</v>
      </c>
      <c r="C397" s="118" t="s">
        <v>437</v>
      </c>
      <c r="D397" s="81" t="s">
        <v>1331</v>
      </c>
      <c r="E397" s="69">
        <v>100</v>
      </c>
      <c r="F397" s="70">
        <v>496</v>
      </c>
      <c r="G397" s="71">
        <f t="shared" si="21"/>
        <v>216.542138230421</v>
      </c>
      <c r="H397" s="72">
        <f t="shared" si="22"/>
        <v>216.542138230421</v>
      </c>
      <c r="I397" s="41">
        <v>394</v>
      </c>
      <c r="J397" s="46">
        <f t="shared" si="23"/>
        <v>-3</v>
      </c>
      <c r="O397" s="105">
        <v>496</v>
      </c>
      <c r="P397" s="103">
        <f>-(($U$2^2-O397^2)^(1/2))+$U$2</f>
        <v>151.434999473909</v>
      </c>
    </row>
    <row r="398" ht="16.5" spans="2:16">
      <c r="B398" s="24">
        <v>392</v>
      </c>
      <c r="C398" s="118" t="s">
        <v>438</v>
      </c>
      <c r="D398" s="81" t="s">
        <v>1332</v>
      </c>
      <c r="E398" s="69">
        <v>100</v>
      </c>
      <c r="F398" s="70">
        <v>495</v>
      </c>
      <c r="G398" s="71">
        <f t="shared" si="21"/>
        <v>216.024659232991</v>
      </c>
      <c r="H398" s="72">
        <f t="shared" si="22"/>
        <v>216.024659232991</v>
      </c>
      <c r="I398" s="41">
        <v>395</v>
      </c>
      <c r="J398" s="46">
        <f t="shared" si="23"/>
        <v>-3</v>
      </c>
      <c r="O398" s="105">
        <v>495</v>
      </c>
      <c r="P398" s="103">
        <f>-(($U$2^2-O398^2)^(1/2))+$U$2</f>
        <v>150.762589120709</v>
      </c>
    </row>
    <row r="399" ht="16.5" spans="2:16">
      <c r="B399" s="24">
        <v>393</v>
      </c>
      <c r="C399" s="118" t="s">
        <v>439</v>
      </c>
      <c r="D399" s="81" t="s">
        <v>1333</v>
      </c>
      <c r="E399" s="69">
        <v>100</v>
      </c>
      <c r="F399" s="70">
        <v>494</v>
      </c>
      <c r="G399" s="71">
        <f t="shared" si="21"/>
        <v>215.508694713049</v>
      </c>
      <c r="H399" s="72">
        <f t="shared" si="22"/>
        <v>215.508694713049</v>
      </c>
      <c r="I399" s="41">
        <v>396</v>
      </c>
      <c r="J399" s="46">
        <f t="shared" si="23"/>
        <v>-3</v>
      </c>
      <c r="O399" s="105">
        <v>494</v>
      </c>
      <c r="P399" s="103">
        <f>-(($U$2^2-O399^2)^(1/2))+$U$2</f>
        <v>150.092146674126</v>
      </c>
    </row>
    <row r="400" ht="16.5" spans="2:16">
      <c r="B400" s="24">
        <v>394</v>
      </c>
      <c r="C400" s="118" t="s">
        <v>440</v>
      </c>
      <c r="D400" s="81" t="s">
        <v>1334</v>
      </c>
      <c r="E400" s="69">
        <v>100</v>
      </c>
      <c r="F400" s="70">
        <v>493</v>
      </c>
      <c r="G400" s="71">
        <f t="shared" si="21"/>
        <v>214.994240546296</v>
      </c>
      <c r="H400" s="72">
        <f t="shared" si="22"/>
        <v>214.994240546296</v>
      </c>
      <c r="I400" s="41">
        <v>397</v>
      </c>
      <c r="J400" s="46">
        <f t="shared" si="23"/>
        <v>-3</v>
      </c>
      <c r="O400" s="105">
        <v>493</v>
      </c>
      <c r="P400" s="103">
        <f>-(($U$2^2-O400^2)^(1/2))+$U$2</f>
        <v>149.423666775058</v>
      </c>
    </row>
    <row r="401" ht="16.5" spans="2:16">
      <c r="B401" s="24">
        <v>395</v>
      </c>
      <c r="C401" s="118" t="s">
        <v>441</v>
      </c>
      <c r="D401" s="81" t="s">
        <v>1335</v>
      </c>
      <c r="E401" s="69">
        <v>100</v>
      </c>
      <c r="F401" s="70">
        <v>492</v>
      </c>
      <c r="G401" s="71">
        <f t="shared" si="21"/>
        <v>214.481292635401</v>
      </c>
      <c r="H401" s="72">
        <f t="shared" si="22"/>
        <v>214.481292635401</v>
      </c>
      <c r="I401" s="41">
        <v>398</v>
      </c>
      <c r="J401" s="46">
        <f t="shared" si="23"/>
        <v>-3</v>
      </c>
      <c r="O401" s="105">
        <v>492</v>
      </c>
      <c r="P401" s="103">
        <f>-(($U$2^2-O401^2)^(1/2))+$U$2</f>
        <v>148.757144099451</v>
      </c>
    </row>
    <row r="402" ht="16.5" spans="2:16">
      <c r="B402" s="24">
        <v>396</v>
      </c>
      <c r="C402" s="118" t="s">
        <v>442</v>
      </c>
      <c r="D402" s="81" t="s">
        <v>442</v>
      </c>
      <c r="E402" s="69">
        <v>100</v>
      </c>
      <c r="F402" s="70">
        <v>491</v>
      </c>
      <c r="G402" s="71">
        <f t="shared" si="21"/>
        <v>213.969846909773</v>
      </c>
      <c r="H402" s="72">
        <f t="shared" si="22"/>
        <v>213.969846909773</v>
      </c>
      <c r="I402" s="41">
        <v>399</v>
      </c>
      <c r="J402" s="46">
        <f t="shared" si="23"/>
        <v>-3</v>
      </c>
      <c r="O402" s="105">
        <v>491</v>
      </c>
      <c r="P402" s="103">
        <f>-(($U$2^2-O402^2)^(1/2))+$U$2</f>
        <v>148.092573357991</v>
      </c>
    </row>
    <row r="403" ht="16.5" spans="2:16">
      <c r="B403" s="24">
        <v>397</v>
      </c>
      <c r="C403" s="118" t="s">
        <v>443</v>
      </c>
      <c r="D403" s="81" t="s">
        <v>1336</v>
      </c>
      <c r="E403" s="69">
        <v>100</v>
      </c>
      <c r="F403" s="70">
        <v>490</v>
      </c>
      <c r="G403" s="71">
        <f t="shared" si="21"/>
        <v>213.459899325331</v>
      </c>
      <c r="H403" s="72">
        <f t="shared" si="22"/>
        <v>213.459899325331</v>
      </c>
      <c r="I403" s="41">
        <v>400</v>
      </c>
      <c r="J403" s="46">
        <f t="shared" si="23"/>
        <v>-3</v>
      </c>
      <c r="O403" s="105">
        <v>490</v>
      </c>
      <c r="P403" s="103">
        <f>-(($U$2^2-O403^2)^(1/2))+$U$2</f>
        <v>147.429949295814</v>
      </c>
    </row>
    <row r="404" ht="16.5" spans="2:16">
      <c r="B404" s="24">
        <v>398</v>
      </c>
      <c r="C404" s="118" t="s">
        <v>444</v>
      </c>
      <c r="D404" s="81" t="s">
        <v>1337</v>
      </c>
      <c r="E404" s="69">
        <v>100</v>
      </c>
      <c r="F404" s="70">
        <v>489</v>
      </c>
      <c r="G404" s="71">
        <f t="shared" si="21"/>
        <v>212.95144586428</v>
      </c>
      <c r="H404" s="72">
        <f t="shared" si="22"/>
        <v>212.95144586428</v>
      </c>
      <c r="I404" s="41">
        <v>401</v>
      </c>
      <c r="J404" s="46">
        <f t="shared" si="23"/>
        <v>-3</v>
      </c>
      <c r="O404" s="105">
        <v>489</v>
      </c>
      <c r="P404" s="103">
        <f>-(($U$2^2-O404^2)^(1/2))+$U$2</f>
        <v>146.769266692213</v>
      </c>
    </row>
    <row r="405" ht="16.5" spans="2:16">
      <c r="B405" s="24">
        <v>399</v>
      </c>
      <c r="C405" s="118" t="s">
        <v>445</v>
      </c>
      <c r="D405" s="81" t="s">
        <v>1338</v>
      </c>
      <c r="E405" s="69">
        <v>100</v>
      </c>
      <c r="F405" s="70">
        <v>488</v>
      </c>
      <c r="G405" s="71">
        <f t="shared" si="21"/>
        <v>212.444482534887</v>
      </c>
      <c r="H405" s="72">
        <f t="shared" si="22"/>
        <v>212.444482534887</v>
      </c>
      <c r="I405" s="41">
        <v>402</v>
      </c>
      <c r="J405" s="46">
        <f t="shared" si="23"/>
        <v>-3</v>
      </c>
      <c r="O405" s="105">
        <v>488</v>
      </c>
      <c r="P405" s="103">
        <f>-(($U$2^2-O405^2)^(1/2))+$U$2</f>
        <v>146.110520360344</v>
      </c>
    </row>
    <row r="406" ht="16.5" spans="2:16">
      <c r="B406" s="24">
        <v>400</v>
      </c>
      <c r="C406" s="118" t="s">
        <v>446</v>
      </c>
      <c r="D406" s="81" t="s">
        <v>1339</v>
      </c>
      <c r="E406" s="69">
        <v>100</v>
      </c>
      <c r="F406" s="70">
        <v>487</v>
      </c>
      <c r="G406" s="71">
        <f t="shared" si="21"/>
        <v>211.939005371264</v>
      </c>
      <c r="H406" s="72">
        <f t="shared" si="22"/>
        <v>211.939005371264</v>
      </c>
      <c r="I406" s="41">
        <v>403</v>
      </c>
      <c r="J406" s="46">
        <f t="shared" si="23"/>
        <v>-3</v>
      </c>
      <c r="O406" s="105">
        <v>487</v>
      </c>
      <c r="P406" s="103">
        <f>-(($U$2^2-O406^2)^(1/2))+$U$2</f>
        <v>145.453705146945</v>
      </c>
    </row>
    <row r="407" ht="16.5" spans="2:16">
      <c r="B407" s="24">
        <v>401</v>
      </c>
      <c r="C407" s="118" t="s">
        <v>447</v>
      </c>
      <c r="D407" s="81" t="s">
        <v>1340</v>
      </c>
      <c r="E407" s="69">
        <v>100</v>
      </c>
      <c r="F407" s="70">
        <v>486</v>
      </c>
      <c r="G407" s="71">
        <f t="shared" si="21"/>
        <v>211.435010433146</v>
      </c>
      <c r="H407" s="72">
        <f t="shared" si="22"/>
        <v>211.435010433146</v>
      </c>
      <c r="I407" s="41">
        <v>404</v>
      </c>
      <c r="J407" s="46">
        <f t="shared" si="23"/>
        <v>-3</v>
      </c>
      <c r="O407" s="105">
        <v>486</v>
      </c>
      <c r="P407" s="103">
        <f>-(($U$2^2-O407^2)^(1/2))+$U$2</f>
        <v>144.798815932052</v>
      </c>
    </row>
    <row r="408" ht="16.5" spans="2:16">
      <c r="B408" s="24">
        <v>402</v>
      </c>
      <c r="C408" s="118" t="s">
        <v>448</v>
      </c>
      <c r="D408" s="81" t="s">
        <v>1341</v>
      </c>
      <c r="E408" s="69">
        <v>100</v>
      </c>
      <c r="F408" s="70">
        <v>485</v>
      </c>
      <c r="G408" s="71">
        <f t="shared" si="21"/>
        <v>210.93249380568</v>
      </c>
      <c r="H408" s="72">
        <f t="shared" si="22"/>
        <v>210.93249380568</v>
      </c>
      <c r="I408" s="41">
        <v>405</v>
      </c>
      <c r="J408" s="46">
        <f t="shared" si="23"/>
        <v>-3</v>
      </c>
      <c r="O408" s="105">
        <v>485</v>
      </c>
      <c r="P408" s="103">
        <f>-(($U$2^2-O408^2)^(1/2))+$U$2</f>
        <v>144.145847628717</v>
      </c>
    </row>
    <row r="409" ht="16.5" spans="2:16">
      <c r="B409" s="24">
        <v>403</v>
      </c>
      <c r="C409" s="118" t="s">
        <v>449</v>
      </c>
      <c r="D409" s="81" t="s">
        <v>449</v>
      </c>
      <c r="E409" s="69">
        <v>100</v>
      </c>
      <c r="F409" s="70">
        <v>484</v>
      </c>
      <c r="G409" s="71">
        <f t="shared" si="21"/>
        <v>210.431451599208</v>
      </c>
      <c r="H409" s="72">
        <f t="shared" si="22"/>
        <v>210.431451599208</v>
      </c>
      <c r="I409" s="41">
        <v>406</v>
      </c>
      <c r="J409" s="46">
        <f t="shared" si="23"/>
        <v>-3</v>
      </c>
      <c r="O409" s="105">
        <v>484</v>
      </c>
      <c r="P409" s="103">
        <f>-(($U$2^2-O409^2)^(1/2))+$U$2</f>
        <v>143.494795182733</v>
      </c>
    </row>
    <row r="410" ht="16.5" spans="2:16">
      <c r="B410" s="24">
        <v>404</v>
      </c>
      <c r="C410" s="118" t="s">
        <v>450</v>
      </c>
      <c r="D410" s="81" t="s">
        <v>1342</v>
      </c>
      <c r="E410" s="69">
        <v>100</v>
      </c>
      <c r="F410" s="70">
        <v>483</v>
      </c>
      <c r="G410" s="71">
        <f t="shared" si="21"/>
        <v>209.931879949059</v>
      </c>
      <c r="H410" s="72">
        <f t="shared" si="22"/>
        <v>209.931879949059</v>
      </c>
      <c r="I410" s="41">
        <v>407</v>
      </c>
      <c r="J410" s="46">
        <f t="shared" si="23"/>
        <v>-3</v>
      </c>
      <c r="O410" s="105">
        <v>483</v>
      </c>
      <c r="P410" s="103">
        <f>-(($U$2^2-O410^2)^(1/2))+$U$2</f>
        <v>142.845653572362</v>
      </c>
    </row>
    <row r="411" ht="16.5" spans="2:16">
      <c r="B411" s="24">
        <v>405</v>
      </c>
      <c r="C411" s="118" t="s">
        <v>451</v>
      </c>
      <c r="D411" s="81" t="s">
        <v>1343</v>
      </c>
      <c r="E411" s="69">
        <v>100</v>
      </c>
      <c r="F411" s="70">
        <v>482</v>
      </c>
      <c r="G411" s="71">
        <f t="shared" ref="G411:G474" si="24">H411</f>
        <v>209.433775015341</v>
      </c>
      <c r="H411" s="72">
        <f t="shared" ref="H411:H474" si="25">P411*($Q$91-$Q$892)/($P$91-$P$892)+$Q$892-$P$892*($Q$91-$Q$892)/($P$91-$P$892)</f>
        <v>209.433775015341</v>
      </c>
      <c r="I411" s="41">
        <v>408</v>
      </c>
      <c r="J411" s="46">
        <f t="shared" si="23"/>
        <v>-3</v>
      </c>
      <c r="O411" s="105">
        <v>482</v>
      </c>
      <c r="P411" s="103">
        <f>-(($U$2^2-O411^2)^(1/2))+$U$2</f>
        <v>142.198417808061</v>
      </c>
    </row>
    <row r="412" ht="16.5" spans="2:16">
      <c r="B412" s="24">
        <v>406</v>
      </c>
      <c r="C412" s="118" t="s">
        <v>452</v>
      </c>
      <c r="D412" s="81" t="s">
        <v>1344</v>
      </c>
      <c r="E412" s="69">
        <v>100</v>
      </c>
      <c r="F412" s="70">
        <v>481</v>
      </c>
      <c r="G412" s="71">
        <f t="shared" si="24"/>
        <v>208.937132982735</v>
      </c>
      <c r="H412" s="72">
        <f t="shared" si="25"/>
        <v>208.937132982735</v>
      </c>
      <c r="I412" s="41">
        <v>409</v>
      </c>
      <c r="J412" s="46">
        <f t="shared" si="23"/>
        <v>-3</v>
      </c>
      <c r="O412" s="105">
        <v>481</v>
      </c>
      <c r="P412" s="103">
        <f>-(($U$2^2-O412^2)^(1/2))+$U$2</f>
        <v>141.553082932215</v>
      </c>
    </row>
    <row r="413" ht="16.5" spans="2:16">
      <c r="B413" s="24">
        <v>407</v>
      </c>
      <c r="C413" s="118" t="s">
        <v>453</v>
      </c>
      <c r="D413" s="81" t="s">
        <v>1345</v>
      </c>
      <c r="E413" s="69">
        <v>100</v>
      </c>
      <c r="F413" s="70">
        <v>480</v>
      </c>
      <c r="G413" s="71">
        <f t="shared" si="24"/>
        <v>208.441950060287</v>
      </c>
      <c r="H413" s="72">
        <f t="shared" si="25"/>
        <v>208.441950060287</v>
      </c>
      <c r="I413" s="41">
        <v>410</v>
      </c>
      <c r="J413" s="46">
        <f t="shared" si="23"/>
        <v>-3</v>
      </c>
      <c r="O413" s="105">
        <v>480</v>
      </c>
      <c r="P413" s="103">
        <f>-(($U$2^2-O413^2)^(1/2))+$U$2</f>
        <v>140.909644018878</v>
      </c>
    </row>
    <row r="414" ht="16.5" spans="2:16">
      <c r="B414" s="24">
        <v>408</v>
      </c>
      <c r="C414" s="118" t="s">
        <v>454</v>
      </c>
      <c r="D414" s="81" t="s">
        <v>1346</v>
      </c>
      <c r="E414" s="69">
        <v>100</v>
      </c>
      <c r="F414" s="70">
        <v>479</v>
      </c>
      <c r="G414" s="71">
        <f t="shared" si="24"/>
        <v>207.948222481214</v>
      </c>
      <c r="H414" s="72">
        <f t="shared" si="25"/>
        <v>207.948222481214</v>
      </c>
      <c r="I414" s="41">
        <v>411</v>
      </c>
      <c r="J414" s="46">
        <f t="shared" si="23"/>
        <v>-3</v>
      </c>
      <c r="O414" s="105">
        <v>479</v>
      </c>
      <c r="P414" s="103">
        <f>-(($U$2^2-O414^2)^(1/2))+$U$2</f>
        <v>140.268096173501</v>
      </c>
    </row>
    <row r="415" spans="2:16">
      <c r="B415" s="24">
        <v>409</v>
      </c>
      <c r="C415" s="166" t="s">
        <v>455</v>
      </c>
      <c r="D415" s="81" t="s">
        <v>455</v>
      </c>
      <c r="E415" s="69">
        <v>10</v>
      </c>
      <c r="F415" s="70">
        <v>478</v>
      </c>
      <c r="G415" s="71">
        <f t="shared" si="24"/>
        <v>207.455946502701</v>
      </c>
      <c r="H415" s="72">
        <f t="shared" si="25"/>
        <v>207.455946502701</v>
      </c>
      <c r="I415" s="41">
        <v>412</v>
      </c>
      <c r="J415" s="46">
        <f t="shared" si="23"/>
        <v>-3</v>
      </c>
      <c r="O415" s="105">
        <v>478</v>
      </c>
      <c r="P415" s="103">
        <f>-(($U$2^2-O415^2)^(1/2))+$U$2</f>
        <v>139.628434532685</v>
      </c>
    </row>
    <row r="416" spans="2:16">
      <c r="B416" s="24">
        <v>410</v>
      </c>
      <c r="C416" s="166" t="s">
        <v>456</v>
      </c>
      <c r="D416" s="81" t="s">
        <v>456</v>
      </c>
      <c r="E416" s="69">
        <v>10</v>
      </c>
      <c r="F416" s="70">
        <v>477</v>
      </c>
      <c r="G416" s="71">
        <f t="shared" si="24"/>
        <v>206.9651184057</v>
      </c>
      <c r="H416" s="72">
        <f t="shared" si="25"/>
        <v>206.9651184057</v>
      </c>
      <c r="I416" s="41">
        <v>413</v>
      </c>
      <c r="J416" s="46">
        <f t="shared" si="23"/>
        <v>-3</v>
      </c>
      <c r="O416" s="105">
        <v>477</v>
      </c>
      <c r="P416" s="103">
        <f>-(($U$2^2-O416^2)^(1/2))+$U$2</f>
        <v>138.990654263914</v>
      </c>
    </row>
    <row r="417" spans="2:16">
      <c r="B417" s="24">
        <v>411</v>
      </c>
      <c r="C417" s="166" t="s">
        <v>457</v>
      </c>
      <c r="D417" s="81" t="s">
        <v>457</v>
      </c>
      <c r="E417" s="69">
        <v>10</v>
      </c>
      <c r="F417" s="70">
        <v>476</v>
      </c>
      <c r="G417" s="71">
        <f t="shared" si="24"/>
        <v>206.475734494745</v>
      </c>
      <c r="H417" s="72">
        <f t="shared" si="25"/>
        <v>206.475734494745</v>
      </c>
      <c r="I417" s="41">
        <v>414</v>
      </c>
      <c r="J417" s="46">
        <f t="shared" si="23"/>
        <v>-3</v>
      </c>
      <c r="O417" s="105">
        <v>476</v>
      </c>
      <c r="P417" s="103">
        <f>-(($U$2^2-O417^2)^(1/2))+$U$2</f>
        <v>138.354750565309</v>
      </c>
    </row>
    <row r="418" spans="2:16">
      <c r="B418" s="24">
        <v>412</v>
      </c>
      <c r="C418" s="166" t="s">
        <v>458</v>
      </c>
      <c r="D418" s="81" t="s">
        <v>458</v>
      </c>
      <c r="E418" s="69">
        <v>10</v>
      </c>
      <c r="F418" s="70">
        <v>475</v>
      </c>
      <c r="G418" s="71">
        <f t="shared" si="24"/>
        <v>205.987791097748</v>
      </c>
      <c r="H418" s="72">
        <f t="shared" si="25"/>
        <v>205.987791097748</v>
      </c>
      <c r="I418" s="41">
        <v>415</v>
      </c>
      <c r="J418" s="46">
        <f t="shared" si="23"/>
        <v>-3</v>
      </c>
      <c r="O418" s="105">
        <v>475</v>
      </c>
      <c r="P418" s="103">
        <f>-(($U$2^2-O418^2)^(1/2))+$U$2</f>
        <v>137.720718665376</v>
      </c>
    </row>
    <row r="419" spans="2:16">
      <c r="B419" s="24">
        <v>413</v>
      </c>
      <c r="C419" s="166" t="s">
        <v>459</v>
      </c>
      <c r="D419" s="81" t="s">
        <v>459</v>
      </c>
      <c r="E419" s="69">
        <v>10</v>
      </c>
      <c r="F419" s="70">
        <v>474</v>
      </c>
      <c r="G419" s="71">
        <f t="shared" si="24"/>
        <v>205.501284565817</v>
      </c>
      <c r="H419" s="72">
        <f t="shared" si="25"/>
        <v>205.501284565817</v>
      </c>
      <c r="I419" s="41">
        <v>416</v>
      </c>
      <c r="J419" s="46">
        <f t="shared" si="23"/>
        <v>-3</v>
      </c>
      <c r="O419" s="105">
        <v>474</v>
      </c>
      <c r="P419" s="103">
        <f>-(($U$2^2-O419^2)^(1/2))+$U$2</f>
        <v>137.088553822756</v>
      </c>
    </row>
    <row r="420" spans="2:16">
      <c r="B420" s="24">
        <v>414</v>
      </c>
      <c r="C420" s="166" t="s">
        <v>460</v>
      </c>
      <c r="D420" s="81" t="s">
        <v>460</v>
      </c>
      <c r="E420" s="69">
        <v>10</v>
      </c>
      <c r="F420" s="70">
        <v>473</v>
      </c>
      <c r="G420" s="71">
        <f t="shared" si="24"/>
        <v>205.016211273064</v>
      </c>
      <c r="H420" s="72">
        <f t="shared" si="25"/>
        <v>205.016211273064</v>
      </c>
      <c r="I420" s="41">
        <v>417</v>
      </c>
      <c r="J420" s="46">
        <f t="shared" si="23"/>
        <v>-3</v>
      </c>
      <c r="O420" s="105">
        <v>473</v>
      </c>
      <c r="P420" s="103">
        <f>-(($U$2^2-O420^2)^(1/2))+$U$2</f>
        <v>136.458251325983</v>
      </c>
    </row>
    <row r="421" spans="2:16">
      <c r="B421" s="24">
        <v>415</v>
      </c>
      <c r="C421" s="166" t="s">
        <v>461</v>
      </c>
      <c r="D421" s="81" t="s">
        <v>461</v>
      </c>
      <c r="E421" s="69">
        <v>10</v>
      </c>
      <c r="F421" s="70">
        <v>472</v>
      </c>
      <c r="G421" s="71">
        <f t="shared" si="24"/>
        <v>204.532567616417</v>
      </c>
      <c r="H421" s="72">
        <f t="shared" si="25"/>
        <v>204.532567616417</v>
      </c>
      <c r="I421" s="41">
        <v>418</v>
      </c>
      <c r="J421" s="46">
        <f t="shared" si="23"/>
        <v>-3</v>
      </c>
      <c r="O421" s="105">
        <v>472</v>
      </c>
      <c r="P421" s="103">
        <f>-(($U$2^2-O421^2)^(1/2))+$U$2</f>
        <v>135.829806493238</v>
      </c>
    </row>
    <row r="422" spans="2:16">
      <c r="B422" s="24">
        <v>416</v>
      </c>
      <c r="C422" s="166" t="s">
        <v>462</v>
      </c>
      <c r="D422" s="81" t="s">
        <v>462</v>
      </c>
      <c r="E422" s="69">
        <v>10</v>
      </c>
      <c r="F422" s="70">
        <v>471</v>
      </c>
      <c r="G422" s="71">
        <f t="shared" si="24"/>
        <v>204.050350015438</v>
      </c>
      <c r="H422" s="72">
        <f t="shared" si="25"/>
        <v>204.050350015438</v>
      </c>
      <c r="I422" s="41">
        <v>419</v>
      </c>
      <c r="J422" s="46">
        <f t="shared" si="23"/>
        <v>-3</v>
      </c>
      <c r="O422" s="105">
        <v>471</v>
      </c>
      <c r="P422" s="103">
        <f>-(($U$2^2-O422^2)^(1/2))+$U$2</f>
        <v>135.203214672114</v>
      </c>
    </row>
    <row r="423" spans="2:16">
      <c r="B423" s="24">
        <v>417</v>
      </c>
      <c r="C423" s="166" t="s">
        <v>463</v>
      </c>
      <c r="D423" s="81" t="s">
        <v>463</v>
      </c>
      <c r="E423" s="69">
        <v>10</v>
      </c>
      <c r="F423" s="70">
        <v>470</v>
      </c>
      <c r="G423" s="71">
        <f t="shared" si="24"/>
        <v>203.56955491214</v>
      </c>
      <c r="H423" s="72">
        <f t="shared" si="25"/>
        <v>203.56955491214</v>
      </c>
      <c r="I423" s="41">
        <v>420</v>
      </c>
      <c r="J423" s="46">
        <f t="shared" si="23"/>
        <v>-3</v>
      </c>
      <c r="O423" s="105">
        <v>470</v>
      </c>
      <c r="P423" s="103">
        <f>-(($U$2^2-O423^2)^(1/2))+$U$2</f>
        <v>134.578471239373</v>
      </c>
    </row>
    <row r="424" spans="2:16">
      <c r="B424" s="24">
        <v>418</v>
      </c>
      <c r="C424" s="166" t="s">
        <v>464</v>
      </c>
      <c r="D424" s="81" t="s">
        <v>464</v>
      </c>
      <c r="E424" s="69">
        <v>10</v>
      </c>
      <c r="F424" s="70">
        <v>469</v>
      </c>
      <c r="G424" s="71">
        <f t="shared" si="24"/>
        <v>203.090178770805</v>
      </c>
      <c r="H424" s="72">
        <f t="shared" si="25"/>
        <v>203.090178770805</v>
      </c>
      <c r="I424" s="41">
        <v>421</v>
      </c>
      <c r="J424" s="46">
        <f t="shared" si="23"/>
        <v>-3</v>
      </c>
      <c r="O424" s="105">
        <v>469</v>
      </c>
      <c r="P424" s="103">
        <f>-(($U$2^2-O424^2)^(1/2))+$U$2</f>
        <v>133.955571600718</v>
      </c>
    </row>
    <row r="425" spans="2:16">
      <c r="B425" s="24">
        <v>419</v>
      </c>
      <c r="C425" s="166" t="s">
        <v>465</v>
      </c>
      <c r="D425" s="81" t="s">
        <v>465</v>
      </c>
      <c r="E425" s="69">
        <v>10</v>
      </c>
      <c r="F425" s="70">
        <v>468</v>
      </c>
      <c r="G425" s="71">
        <f t="shared" si="24"/>
        <v>202.612218077806</v>
      </c>
      <c r="H425" s="72">
        <f t="shared" si="25"/>
        <v>202.612218077806</v>
      </c>
      <c r="I425" s="41">
        <v>422</v>
      </c>
      <c r="J425" s="46">
        <f t="shared" si="23"/>
        <v>-3</v>
      </c>
      <c r="O425" s="105">
        <v>468</v>
      </c>
      <c r="P425" s="103">
        <f>-(($U$2^2-O425^2)^(1/2))+$U$2</f>
        <v>133.334511190554</v>
      </c>
    </row>
    <row r="426" spans="2:16">
      <c r="B426" s="24">
        <v>420</v>
      </c>
      <c r="C426" s="166" t="s">
        <v>466</v>
      </c>
      <c r="D426" s="81" t="s">
        <v>466</v>
      </c>
      <c r="E426" s="69">
        <v>10</v>
      </c>
      <c r="F426" s="70">
        <v>467</v>
      </c>
      <c r="G426" s="71">
        <f t="shared" si="24"/>
        <v>202.135669341431</v>
      </c>
      <c r="H426" s="72">
        <f t="shared" si="25"/>
        <v>202.135669341431</v>
      </c>
      <c r="I426" s="41">
        <v>423</v>
      </c>
      <c r="J426" s="46">
        <f t="shared" si="23"/>
        <v>-3</v>
      </c>
      <c r="O426" s="105">
        <v>467</v>
      </c>
      <c r="P426" s="103">
        <f>-(($U$2^2-O426^2)^(1/2))+$U$2</f>
        <v>132.715285471763</v>
      </c>
    </row>
    <row r="427" spans="2:16">
      <c r="B427" s="24">
        <v>421</v>
      </c>
      <c r="C427" s="166" t="s">
        <v>467</v>
      </c>
      <c r="D427" s="81" t="s">
        <v>467</v>
      </c>
      <c r="E427" s="69">
        <v>10</v>
      </c>
      <c r="F427" s="70">
        <v>466</v>
      </c>
      <c r="G427" s="71">
        <f t="shared" si="24"/>
        <v>201.660529091708</v>
      </c>
      <c r="H427" s="72">
        <f t="shared" si="25"/>
        <v>201.660529091708</v>
      </c>
      <c r="I427" s="41">
        <v>424</v>
      </c>
      <c r="J427" s="46">
        <f t="shared" si="23"/>
        <v>-3</v>
      </c>
      <c r="O427" s="105">
        <v>466</v>
      </c>
      <c r="P427" s="103">
        <f>-(($U$2^2-O427^2)^(1/2))+$U$2</f>
        <v>132.097889935476</v>
      </c>
    </row>
    <row r="428" spans="2:16">
      <c r="B428" s="24">
        <v>422</v>
      </c>
      <c r="C428" s="166" t="s">
        <v>468</v>
      </c>
      <c r="D428" s="81" t="s">
        <v>468</v>
      </c>
      <c r="E428" s="69">
        <v>10</v>
      </c>
      <c r="F428" s="70">
        <v>465</v>
      </c>
      <c r="G428" s="71">
        <f t="shared" si="24"/>
        <v>201.18679388023</v>
      </c>
      <c r="H428" s="72">
        <f t="shared" si="25"/>
        <v>201.18679388023</v>
      </c>
      <c r="I428" s="41">
        <v>425</v>
      </c>
      <c r="J428" s="46">
        <f t="shared" si="23"/>
        <v>-3</v>
      </c>
      <c r="O428" s="105">
        <v>465</v>
      </c>
      <c r="P428" s="103">
        <f>-(($U$2^2-O428^2)^(1/2))+$U$2</f>
        <v>131.482320100845</v>
      </c>
    </row>
    <row r="429" spans="2:16">
      <c r="B429" s="24">
        <v>423</v>
      </c>
      <c r="C429" s="166" t="s">
        <v>469</v>
      </c>
      <c r="D429" s="81" t="s">
        <v>469</v>
      </c>
      <c r="E429" s="69">
        <v>10</v>
      </c>
      <c r="F429" s="70">
        <v>464</v>
      </c>
      <c r="G429" s="71">
        <f t="shared" si="24"/>
        <v>200.714460279987</v>
      </c>
      <c r="H429" s="72">
        <f t="shared" si="25"/>
        <v>200.714460279987</v>
      </c>
      <c r="I429" s="41">
        <v>426</v>
      </c>
      <c r="J429" s="46">
        <f t="shared" si="23"/>
        <v>-3</v>
      </c>
      <c r="O429" s="105">
        <v>464</v>
      </c>
      <c r="P429" s="103">
        <f>-(($U$2^2-O429^2)^(1/2))+$U$2</f>
        <v>130.868571514826</v>
      </c>
    </row>
    <row r="430" spans="2:16">
      <c r="B430" s="24">
        <v>424</v>
      </c>
      <c r="C430" s="166" t="s">
        <v>470</v>
      </c>
      <c r="D430" s="81" t="s">
        <v>470</v>
      </c>
      <c r="E430" s="69">
        <v>10</v>
      </c>
      <c r="F430" s="70">
        <v>463</v>
      </c>
      <c r="G430" s="71">
        <f t="shared" si="24"/>
        <v>200.243524885195</v>
      </c>
      <c r="H430" s="72">
        <f t="shared" si="25"/>
        <v>200.243524885195</v>
      </c>
      <c r="I430" s="41">
        <v>427</v>
      </c>
      <c r="J430" s="46">
        <f t="shared" si="23"/>
        <v>-3</v>
      </c>
      <c r="O430" s="105">
        <v>463</v>
      </c>
      <c r="P430" s="103">
        <f>-(($U$2^2-O430^2)^(1/2))+$U$2</f>
        <v>130.256639751954</v>
      </c>
    </row>
    <row r="431" spans="2:16">
      <c r="B431" s="24">
        <v>425</v>
      </c>
      <c r="C431" s="166" t="s">
        <v>471</v>
      </c>
      <c r="D431" s="81" t="s">
        <v>471</v>
      </c>
      <c r="E431" s="69">
        <v>10</v>
      </c>
      <c r="F431" s="70">
        <v>462</v>
      </c>
      <c r="G431" s="71">
        <f t="shared" si="24"/>
        <v>199.773984311126</v>
      </c>
      <c r="H431" s="72">
        <f t="shared" si="25"/>
        <v>199.773984311126</v>
      </c>
      <c r="I431" s="41">
        <v>428</v>
      </c>
      <c r="J431" s="46">
        <f t="shared" si="23"/>
        <v>-3</v>
      </c>
      <c r="O431" s="105">
        <v>462</v>
      </c>
      <c r="P431" s="103">
        <f>-(($U$2^2-O431^2)^(1/2))+$U$2</f>
        <v>129.646520414128</v>
      </c>
    </row>
    <row r="432" spans="2:16">
      <c r="B432" s="24">
        <v>426</v>
      </c>
      <c r="C432" s="166" t="s">
        <v>472</v>
      </c>
      <c r="D432" s="81" t="s">
        <v>472</v>
      </c>
      <c r="E432" s="69">
        <v>10</v>
      </c>
      <c r="F432" s="70">
        <v>461</v>
      </c>
      <c r="G432" s="71">
        <f t="shared" si="24"/>
        <v>199.305835193948</v>
      </c>
      <c r="H432" s="72">
        <f t="shared" si="25"/>
        <v>199.305835193948</v>
      </c>
      <c r="I432" s="41">
        <v>429</v>
      </c>
      <c r="J432" s="46">
        <f t="shared" si="23"/>
        <v>-3</v>
      </c>
      <c r="O432" s="105">
        <v>461</v>
      </c>
      <c r="P432" s="103">
        <f>-(($U$2^2-O432^2)^(1/2))+$U$2</f>
        <v>129.038209130394</v>
      </c>
    </row>
    <row r="433" spans="2:16">
      <c r="B433" s="24">
        <v>427</v>
      </c>
      <c r="C433" s="166" t="s">
        <v>473</v>
      </c>
      <c r="D433" s="81" t="s">
        <v>473</v>
      </c>
      <c r="E433" s="69">
        <v>10</v>
      </c>
      <c r="F433" s="70">
        <v>460</v>
      </c>
      <c r="G433" s="71">
        <f t="shared" si="24"/>
        <v>198.839074190555</v>
      </c>
      <c r="H433" s="72">
        <f t="shared" si="25"/>
        <v>198.839074190555</v>
      </c>
      <c r="I433" s="41">
        <v>430</v>
      </c>
      <c r="J433" s="46">
        <f t="shared" si="23"/>
        <v>-3</v>
      </c>
      <c r="O433" s="105">
        <v>460</v>
      </c>
      <c r="P433" s="103">
        <f>-(($U$2^2-O433^2)^(1/2))+$U$2</f>
        <v>128.431701556733</v>
      </c>
    </row>
    <row r="434" spans="2:16">
      <c r="B434" s="24">
        <v>428</v>
      </c>
      <c r="C434" s="166" t="s">
        <v>474</v>
      </c>
      <c r="D434" s="81" t="s">
        <v>474</v>
      </c>
      <c r="E434" s="69">
        <v>10</v>
      </c>
      <c r="F434" s="70">
        <v>459</v>
      </c>
      <c r="G434" s="71">
        <f t="shared" si="24"/>
        <v>198.373697978407</v>
      </c>
      <c r="H434" s="72">
        <f t="shared" si="25"/>
        <v>198.373697978407</v>
      </c>
      <c r="I434" s="41">
        <v>431</v>
      </c>
      <c r="J434" s="46">
        <f t="shared" si="23"/>
        <v>-3</v>
      </c>
      <c r="O434" s="105">
        <v>459</v>
      </c>
      <c r="P434" s="103">
        <f>-(($U$2^2-O434^2)^(1/2))+$U$2</f>
        <v>127.82699337585</v>
      </c>
    </row>
    <row r="435" spans="2:16">
      <c r="B435" s="24">
        <v>429</v>
      </c>
      <c r="C435" s="166" t="s">
        <v>475</v>
      </c>
      <c r="D435" s="81" t="s">
        <v>475</v>
      </c>
      <c r="E435" s="69">
        <v>10</v>
      </c>
      <c r="F435" s="70">
        <v>458</v>
      </c>
      <c r="G435" s="71">
        <f t="shared" si="24"/>
        <v>197.909703255371</v>
      </c>
      <c r="H435" s="72">
        <f t="shared" si="25"/>
        <v>197.909703255371</v>
      </c>
      <c r="I435" s="41">
        <v>432</v>
      </c>
      <c r="J435" s="46">
        <f t="shared" si="23"/>
        <v>-3</v>
      </c>
      <c r="O435" s="105">
        <v>458</v>
      </c>
      <c r="P435" s="103">
        <f>-(($U$2^2-O435^2)^(1/2))+$U$2</f>
        <v>127.224080296964</v>
      </c>
    </row>
    <row r="436" spans="2:16">
      <c r="B436" s="24">
        <v>430</v>
      </c>
      <c r="C436" s="166" t="s">
        <v>476</v>
      </c>
      <c r="D436" s="81" t="s">
        <v>476</v>
      </c>
      <c r="E436" s="69">
        <v>10</v>
      </c>
      <c r="F436" s="70">
        <v>457</v>
      </c>
      <c r="G436" s="71">
        <f t="shared" si="24"/>
        <v>197.44708673956</v>
      </c>
      <c r="H436" s="72">
        <f t="shared" si="25"/>
        <v>197.44708673956</v>
      </c>
      <c r="I436" s="41">
        <v>433</v>
      </c>
      <c r="J436" s="46">
        <f t="shared" si="23"/>
        <v>-3</v>
      </c>
      <c r="O436" s="105">
        <v>457</v>
      </c>
      <c r="P436" s="103">
        <f>-(($U$2^2-O436^2)^(1/2))+$U$2</f>
        <v>126.622958055603</v>
      </c>
    </row>
    <row r="437" spans="2:16">
      <c r="B437" s="24">
        <v>431</v>
      </c>
      <c r="C437" s="166" t="s">
        <v>477</v>
      </c>
      <c r="D437" s="81" t="s">
        <v>477</v>
      </c>
      <c r="E437" s="69">
        <v>10</v>
      </c>
      <c r="F437" s="70">
        <v>456</v>
      </c>
      <c r="G437" s="71">
        <f t="shared" si="24"/>
        <v>196.985845169176</v>
      </c>
      <c r="H437" s="72">
        <f t="shared" si="25"/>
        <v>196.985845169176</v>
      </c>
      <c r="I437" s="41">
        <v>434</v>
      </c>
      <c r="J437" s="46">
        <f t="shared" si="23"/>
        <v>-3</v>
      </c>
      <c r="O437" s="105">
        <v>456</v>
      </c>
      <c r="P437" s="103">
        <f>-(($U$2^2-O437^2)^(1/2))+$U$2</f>
        <v>126.023622413398</v>
      </c>
    </row>
    <row r="438" spans="2:16">
      <c r="B438" s="24">
        <v>432</v>
      </c>
      <c r="C438" s="166" t="s">
        <v>478</v>
      </c>
      <c r="D438" s="81" t="s">
        <v>478</v>
      </c>
      <c r="E438" s="69">
        <v>10</v>
      </c>
      <c r="F438" s="70">
        <v>455</v>
      </c>
      <c r="G438" s="71">
        <f t="shared" si="24"/>
        <v>196.525975302354</v>
      </c>
      <c r="H438" s="72">
        <f t="shared" si="25"/>
        <v>196.525975302354</v>
      </c>
      <c r="I438" s="41">
        <v>435</v>
      </c>
      <c r="J438" s="46">
        <f t="shared" si="23"/>
        <v>-3</v>
      </c>
      <c r="O438" s="105">
        <v>455</v>
      </c>
      <c r="P438" s="103">
        <f>-(($U$2^2-O438^2)^(1/2))+$U$2</f>
        <v>125.426069157882</v>
      </c>
    </row>
    <row r="439" spans="2:16">
      <c r="B439" s="24">
        <v>433</v>
      </c>
      <c r="C439" s="166" t="s">
        <v>479</v>
      </c>
      <c r="D439" s="81" t="s">
        <v>479</v>
      </c>
      <c r="E439" s="69">
        <v>10</v>
      </c>
      <c r="F439" s="70">
        <v>454</v>
      </c>
      <c r="G439" s="71">
        <f t="shared" si="24"/>
        <v>196.067473917009</v>
      </c>
      <c r="H439" s="72">
        <f t="shared" si="25"/>
        <v>196.067473917009</v>
      </c>
      <c r="I439" s="41">
        <v>436</v>
      </c>
      <c r="J439" s="46">
        <f t="shared" si="23"/>
        <v>-3</v>
      </c>
      <c r="O439" s="105">
        <v>454</v>
      </c>
      <c r="P439" s="103">
        <f>-(($U$2^2-O439^2)^(1/2))+$U$2</f>
        <v>124.830294102288</v>
      </c>
    </row>
    <row r="440" spans="2:16">
      <c r="B440" s="24">
        <v>434</v>
      </c>
      <c r="C440" s="166" t="s">
        <v>480</v>
      </c>
      <c r="D440" s="81" t="s">
        <v>480</v>
      </c>
      <c r="E440" s="69">
        <v>10</v>
      </c>
      <c r="F440" s="70">
        <v>453</v>
      </c>
      <c r="G440" s="71">
        <f t="shared" si="24"/>
        <v>195.610337810683</v>
      </c>
      <c r="H440" s="72">
        <f t="shared" si="25"/>
        <v>195.610337810683</v>
      </c>
      <c r="I440" s="41">
        <v>437</v>
      </c>
      <c r="J440" s="46">
        <f t="shared" si="23"/>
        <v>-3</v>
      </c>
      <c r="O440" s="105">
        <v>453</v>
      </c>
      <c r="P440" s="103">
        <f>-(($U$2^2-O440^2)^(1/2))+$U$2</f>
        <v>124.236293085355</v>
      </c>
    </row>
    <row r="441" spans="2:16">
      <c r="B441" s="24">
        <v>435</v>
      </c>
      <c r="C441" s="166" t="s">
        <v>481</v>
      </c>
      <c r="D441" s="81" t="s">
        <v>481</v>
      </c>
      <c r="E441" s="69">
        <v>10</v>
      </c>
      <c r="F441" s="70">
        <v>452</v>
      </c>
      <c r="G441" s="71">
        <f t="shared" si="24"/>
        <v>195.154563800394</v>
      </c>
      <c r="H441" s="72">
        <f t="shared" si="25"/>
        <v>195.154563800394</v>
      </c>
      <c r="I441" s="41">
        <v>438</v>
      </c>
      <c r="J441" s="46">
        <f t="shared" si="23"/>
        <v>-3</v>
      </c>
      <c r="O441" s="105">
        <v>452</v>
      </c>
      <c r="P441" s="103">
        <f>-(($U$2^2-O441^2)^(1/2))+$U$2</f>
        <v>123.644061971126</v>
      </c>
    </row>
    <row r="442" spans="2:16">
      <c r="B442" s="24">
        <v>436</v>
      </c>
      <c r="C442" s="166" t="s">
        <v>482</v>
      </c>
      <c r="D442" s="81" t="s">
        <v>482</v>
      </c>
      <c r="E442" s="69">
        <v>10</v>
      </c>
      <c r="F442" s="70">
        <v>451</v>
      </c>
      <c r="G442" s="71">
        <f t="shared" si="24"/>
        <v>194.700148722485</v>
      </c>
      <c r="H442" s="72">
        <f t="shared" si="25"/>
        <v>194.700148722485</v>
      </c>
      <c r="I442" s="41">
        <v>439</v>
      </c>
      <c r="J442" s="46">
        <f t="shared" si="23"/>
        <v>-3</v>
      </c>
      <c r="O442" s="105">
        <v>451</v>
      </c>
      <c r="P442" s="103">
        <f>-(($U$2^2-O442^2)^(1/2))+$U$2</f>
        <v>123.053596648759</v>
      </c>
    </row>
    <row r="443" spans="2:16">
      <c r="B443" s="24">
        <v>437</v>
      </c>
      <c r="C443" s="166" t="s">
        <v>483</v>
      </c>
      <c r="D443" s="81" t="s">
        <v>483</v>
      </c>
      <c r="E443" s="69">
        <v>10</v>
      </c>
      <c r="F443" s="70">
        <v>450</v>
      </c>
      <c r="G443" s="71">
        <f t="shared" si="24"/>
        <v>194.247089432481</v>
      </c>
      <c r="H443" s="72">
        <f t="shared" si="25"/>
        <v>194.247089432481</v>
      </c>
      <c r="I443" s="41">
        <v>440</v>
      </c>
      <c r="J443" s="46">
        <f t="shared" si="23"/>
        <v>-3</v>
      </c>
      <c r="O443" s="105">
        <v>450</v>
      </c>
      <c r="P443" s="103">
        <f>-(($U$2^2-O443^2)^(1/2))+$U$2</f>
        <v>122.464893032331</v>
      </c>
    </row>
    <row r="444" spans="2:16">
      <c r="B444" s="24">
        <v>438</v>
      </c>
      <c r="C444" s="166" t="s">
        <v>484</v>
      </c>
      <c r="D444" s="81" t="s">
        <v>484</v>
      </c>
      <c r="E444" s="69">
        <v>10</v>
      </c>
      <c r="F444" s="70">
        <v>449</v>
      </c>
      <c r="G444" s="71">
        <f t="shared" si="24"/>
        <v>193.795382804937</v>
      </c>
      <c r="H444" s="72">
        <f t="shared" si="25"/>
        <v>193.795382804937</v>
      </c>
      <c r="I444" s="41">
        <v>441</v>
      </c>
      <c r="J444" s="46">
        <f t="shared" si="23"/>
        <v>-3</v>
      </c>
      <c r="O444" s="105">
        <v>449</v>
      </c>
      <c r="P444" s="103">
        <f>-(($U$2^2-O444^2)^(1/2))+$U$2</f>
        <v>121.877947060653</v>
      </c>
    </row>
    <row r="445" spans="2:16">
      <c r="B445" s="24">
        <v>439</v>
      </c>
      <c r="C445" s="166" t="s">
        <v>485</v>
      </c>
      <c r="D445" s="81" t="s">
        <v>485</v>
      </c>
      <c r="E445" s="69">
        <v>10</v>
      </c>
      <c r="F445" s="70">
        <v>448</v>
      </c>
      <c r="G445" s="71">
        <f t="shared" si="24"/>
        <v>193.345025733296</v>
      </c>
      <c r="H445" s="72">
        <f t="shared" si="25"/>
        <v>193.345025733296</v>
      </c>
      <c r="I445" s="41">
        <v>442</v>
      </c>
      <c r="J445" s="46">
        <f t="shared" si="23"/>
        <v>-3</v>
      </c>
      <c r="O445" s="105">
        <v>448</v>
      </c>
      <c r="P445" s="103">
        <f>-(($U$2^2-O445^2)^(1/2))+$U$2</f>
        <v>121.292754697075</v>
      </c>
    </row>
    <row r="446" spans="2:16">
      <c r="B446" s="24">
        <v>440</v>
      </c>
      <c r="C446" s="166" t="s">
        <v>486</v>
      </c>
      <c r="D446" s="81" t="s">
        <v>486</v>
      </c>
      <c r="E446" s="69">
        <v>10</v>
      </c>
      <c r="F446" s="70">
        <v>447</v>
      </c>
      <c r="G446" s="71">
        <f t="shared" si="24"/>
        <v>192.896015129746</v>
      </c>
      <c r="H446" s="72">
        <f t="shared" si="25"/>
        <v>192.896015129746</v>
      </c>
      <c r="I446" s="41">
        <v>443</v>
      </c>
      <c r="J446" s="46">
        <f t="shared" si="23"/>
        <v>-3</v>
      </c>
      <c r="O446" s="105">
        <v>447</v>
      </c>
      <c r="P446" s="103">
        <f>-(($U$2^2-O446^2)^(1/2))+$U$2</f>
        <v>120.709311929305</v>
      </c>
    </row>
    <row r="447" spans="2:16">
      <c r="B447" s="24">
        <v>441</v>
      </c>
      <c r="C447" s="166" t="s">
        <v>487</v>
      </c>
      <c r="D447" s="81" t="s">
        <v>487</v>
      </c>
      <c r="E447" s="69">
        <v>10</v>
      </c>
      <c r="F447" s="70">
        <v>446</v>
      </c>
      <c r="G447" s="71">
        <f t="shared" si="24"/>
        <v>192.448347925079</v>
      </c>
      <c r="H447" s="72">
        <f t="shared" si="25"/>
        <v>192.448347925079</v>
      </c>
      <c r="I447" s="41">
        <v>444</v>
      </c>
      <c r="J447" s="46">
        <f t="shared" si="23"/>
        <v>-3</v>
      </c>
      <c r="O447" s="105">
        <v>446</v>
      </c>
      <c r="P447" s="103">
        <f>-(($U$2^2-O447^2)^(1/2))+$U$2</f>
        <v>120.127614769225</v>
      </c>
    </row>
    <row r="448" spans="2:16">
      <c r="B448" s="24">
        <v>442</v>
      </c>
      <c r="C448" s="166" t="s">
        <v>488</v>
      </c>
      <c r="D448" s="81" t="s">
        <v>488</v>
      </c>
      <c r="E448" s="69">
        <v>10</v>
      </c>
      <c r="F448" s="70">
        <v>445</v>
      </c>
      <c r="G448" s="71">
        <f t="shared" si="24"/>
        <v>192.002021068546</v>
      </c>
      <c r="H448" s="72">
        <f t="shared" si="25"/>
        <v>192.002021068546</v>
      </c>
      <c r="I448" s="41">
        <v>445</v>
      </c>
      <c r="J448" s="46">
        <f t="shared" si="23"/>
        <v>-3</v>
      </c>
      <c r="O448" s="105">
        <v>445</v>
      </c>
      <c r="P448" s="103">
        <f>-(($U$2^2-O448^2)^(1/2))+$U$2</f>
        <v>119.547659252703</v>
      </c>
    </row>
    <row r="449" spans="2:16">
      <c r="B449" s="24">
        <v>443</v>
      </c>
      <c r="C449" s="166" t="s">
        <v>489</v>
      </c>
      <c r="D449" s="81" t="s">
        <v>489</v>
      </c>
      <c r="E449" s="69">
        <v>10</v>
      </c>
      <c r="F449" s="70">
        <v>444</v>
      </c>
      <c r="G449" s="71">
        <f t="shared" si="24"/>
        <v>191.557031527724</v>
      </c>
      <c r="H449" s="72">
        <f t="shared" si="25"/>
        <v>191.557031527724</v>
      </c>
      <c r="I449" s="41">
        <v>446</v>
      </c>
      <c r="J449" s="46">
        <f t="shared" si="23"/>
        <v>-3</v>
      </c>
      <c r="O449" s="105">
        <v>444</v>
      </c>
      <c r="P449" s="103">
        <f>-(($U$2^2-O449^2)^(1/2))+$U$2</f>
        <v>118.969441439418</v>
      </c>
    </row>
    <row r="450" spans="2:16">
      <c r="B450" s="24">
        <v>444</v>
      </c>
      <c r="C450" s="166" t="s">
        <v>490</v>
      </c>
      <c r="D450" s="81" t="s">
        <v>490</v>
      </c>
      <c r="E450" s="69">
        <v>10</v>
      </c>
      <c r="F450" s="70">
        <v>443</v>
      </c>
      <c r="G450" s="71">
        <f t="shared" si="24"/>
        <v>191.113376288373</v>
      </c>
      <c r="H450" s="72">
        <f t="shared" si="25"/>
        <v>191.113376288373</v>
      </c>
      <c r="I450" s="41">
        <v>447</v>
      </c>
      <c r="J450" s="46">
        <f t="shared" si="23"/>
        <v>-3</v>
      </c>
      <c r="O450" s="105">
        <v>443</v>
      </c>
      <c r="P450" s="103">
        <f>-(($U$2^2-O450^2)^(1/2))+$U$2</f>
        <v>118.392957412681</v>
      </c>
    </row>
    <row r="451" spans="2:16">
      <c r="B451" s="24">
        <v>445</v>
      </c>
      <c r="C451" s="166" t="s">
        <v>491</v>
      </c>
      <c r="D451" s="81" t="s">
        <v>491</v>
      </c>
      <c r="E451" s="69">
        <v>10</v>
      </c>
      <c r="F451" s="70">
        <v>442</v>
      </c>
      <c r="G451" s="71">
        <f t="shared" si="24"/>
        <v>190.671052354305</v>
      </c>
      <c r="H451" s="72">
        <f t="shared" si="25"/>
        <v>190.671052354305</v>
      </c>
      <c r="I451" s="41">
        <v>448</v>
      </c>
      <c r="J451" s="46">
        <f t="shared" si="23"/>
        <v>-3</v>
      </c>
      <c r="O451" s="105">
        <v>442</v>
      </c>
      <c r="P451" s="103">
        <f>-(($U$2^2-O451^2)^(1/2))+$U$2</f>
        <v>117.818203279252</v>
      </c>
    </row>
    <row r="452" spans="2:16">
      <c r="B452" s="24">
        <v>446</v>
      </c>
      <c r="C452" s="166" t="s">
        <v>492</v>
      </c>
      <c r="D452" s="81" t="s">
        <v>492</v>
      </c>
      <c r="E452" s="69">
        <v>10</v>
      </c>
      <c r="F452" s="70">
        <v>441</v>
      </c>
      <c r="G452" s="71">
        <f t="shared" si="24"/>
        <v>190.230056747244</v>
      </c>
      <c r="H452" s="72">
        <f t="shared" si="25"/>
        <v>190.230056747244</v>
      </c>
      <c r="I452" s="41">
        <v>449</v>
      </c>
      <c r="J452" s="46">
        <f t="shared" ref="J452:J515" si="26">B452-I452</f>
        <v>-3</v>
      </c>
      <c r="O452" s="105">
        <v>441</v>
      </c>
      <c r="P452" s="103">
        <f>-(($U$2^2-O452^2)^(1/2))+$U$2</f>
        <v>117.245175169172</v>
      </c>
    </row>
    <row r="453" spans="2:16">
      <c r="B453" s="24">
        <v>447</v>
      </c>
      <c r="C453" s="166" t="s">
        <v>493</v>
      </c>
      <c r="D453" s="81" t="s">
        <v>493</v>
      </c>
      <c r="E453" s="69">
        <v>10</v>
      </c>
      <c r="F453" s="70">
        <v>440</v>
      </c>
      <c r="G453" s="71">
        <f t="shared" si="24"/>
        <v>189.790386506697</v>
      </c>
      <c r="H453" s="72">
        <f t="shared" si="25"/>
        <v>189.790386506697</v>
      </c>
      <c r="I453" s="41">
        <v>450</v>
      </c>
      <c r="J453" s="46">
        <f t="shared" si="26"/>
        <v>-3</v>
      </c>
      <c r="O453" s="105">
        <v>440</v>
      </c>
      <c r="P453" s="103">
        <f>-(($U$2^2-O453^2)^(1/2))+$U$2</f>
        <v>116.673869235587</v>
      </c>
    </row>
    <row r="454" spans="2:16">
      <c r="B454" s="24">
        <v>448</v>
      </c>
      <c r="C454" s="166" t="s">
        <v>494</v>
      </c>
      <c r="D454" s="81" t="s">
        <v>494</v>
      </c>
      <c r="E454" s="69">
        <v>10</v>
      </c>
      <c r="F454" s="70">
        <v>439</v>
      </c>
      <c r="G454" s="71">
        <f t="shared" si="24"/>
        <v>189.35203868982</v>
      </c>
      <c r="H454" s="72">
        <f t="shared" si="25"/>
        <v>189.35203868982</v>
      </c>
      <c r="I454" s="41">
        <v>451</v>
      </c>
      <c r="J454" s="46">
        <f t="shared" si="26"/>
        <v>-3</v>
      </c>
      <c r="O454" s="105">
        <v>439</v>
      </c>
      <c r="P454" s="103">
        <f>-(($U$2^2-O454^2)^(1/2))+$U$2</f>
        <v>116.104281654575</v>
      </c>
    </row>
    <row r="455" spans="2:16">
      <c r="B455" s="24">
        <v>449</v>
      </c>
      <c r="C455" s="166" t="s">
        <v>495</v>
      </c>
      <c r="D455" s="81" t="s">
        <v>495</v>
      </c>
      <c r="E455" s="69">
        <v>10</v>
      </c>
      <c r="F455" s="70">
        <v>438</v>
      </c>
      <c r="G455" s="71">
        <f t="shared" si="24"/>
        <v>188.915010371285</v>
      </c>
      <c r="H455" s="72">
        <f t="shared" si="25"/>
        <v>188.915010371285</v>
      </c>
      <c r="I455" s="41">
        <v>452</v>
      </c>
      <c r="J455" s="46">
        <f t="shared" si="26"/>
        <v>-3</v>
      </c>
      <c r="O455" s="105">
        <v>438</v>
      </c>
      <c r="P455" s="103">
        <f>-(($U$2^2-O455^2)^(1/2))+$U$2</f>
        <v>115.536408624976</v>
      </c>
    </row>
    <row r="456" spans="2:16">
      <c r="B456" s="24">
        <v>450</v>
      </c>
      <c r="C456" s="166" t="s">
        <v>496</v>
      </c>
      <c r="D456" s="81" t="s">
        <v>496</v>
      </c>
      <c r="E456" s="69">
        <v>10</v>
      </c>
      <c r="F456" s="70">
        <v>437</v>
      </c>
      <c r="G456" s="71">
        <f t="shared" si="24"/>
        <v>188.479298643155</v>
      </c>
      <c r="H456" s="72">
        <f t="shared" si="25"/>
        <v>188.479298643155</v>
      </c>
      <c r="I456" s="41">
        <v>453</v>
      </c>
      <c r="J456" s="46">
        <f t="shared" si="26"/>
        <v>-3</v>
      </c>
      <c r="O456" s="105">
        <v>437</v>
      </c>
      <c r="P456" s="103">
        <f>-(($U$2^2-O456^2)^(1/2))+$U$2</f>
        <v>114.970246368227</v>
      </c>
    </row>
    <row r="457" spans="2:16">
      <c r="B457" s="24">
        <v>451</v>
      </c>
      <c r="C457" s="166" t="s">
        <v>497</v>
      </c>
      <c r="D457" s="81" t="s">
        <v>497</v>
      </c>
      <c r="E457" s="69">
        <v>10</v>
      </c>
      <c r="F457" s="70">
        <v>436</v>
      </c>
      <c r="G457" s="71">
        <f t="shared" si="24"/>
        <v>188.044900614752</v>
      </c>
      <c r="H457" s="72">
        <f t="shared" si="25"/>
        <v>188.044900614752</v>
      </c>
      <c r="I457" s="41">
        <v>454</v>
      </c>
      <c r="J457" s="46">
        <f t="shared" si="26"/>
        <v>-3</v>
      </c>
      <c r="O457" s="105">
        <v>436</v>
      </c>
      <c r="P457" s="103">
        <f>-(($U$2^2-O457^2)^(1/2))+$U$2</f>
        <v>114.405791128191</v>
      </c>
    </row>
    <row r="458" spans="2:16">
      <c r="B458" s="24">
        <v>452</v>
      </c>
      <c r="C458" s="166" t="s">
        <v>498</v>
      </c>
      <c r="D458" s="81" t="s">
        <v>498</v>
      </c>
      <c r="E458" s="69">
        <v>10</v>
      </c>
      <c r="F458" s="70">
        <v>435</v>
      </c>
      <c r="G458" s="71">
        <f t="shared" si="24"/>
        <v>187.611813412532</v>
      </c>
      <c r="H458" s="72">
        <f t="shared" si="25"/>
        <v>187.611813412532</v>
      </c>
      <c r="I458" s="41">
        <v>455</v>
      </c>
      <c r="J458" s="46">
        <f t="shared" si="26"/>
        <v>-3</v>
      </c>
      <c r="O458" s="105">
        <v>435</v>
      </c>
      <c r="P458" s="103">
        <f>-(($U$2^2-O458^2)^(1/2))+$U$2</f>
        <v>113.843039170996</v>
      </c>
    </row>
    <row r="459" spans="2:16">
      <c r="B459" s="24">
        <v>453</v>
      </c>
      <c r="C459" s="166" t="s">
        <v>499</v>
      </c>
      <c r="D459" s="81" t="s">
        <v>499</v>
      </c>
      <c r="E459" s="69">
        <v>10</v>
      </c>
      <c r="F459" s="70">
        <v>434</v>
      </c>
      <c r="G459" s="71">
        <f t="shared" si="24"/>
        <v>187.180034179959</v>
      </c>
      <c r="H459" s="72">
        <f t="shared" si="25"/>
        <v>187.180034179959</v>
      </c>
      <c r="I459" s="41">
        <v>456</v>
      </c>
      <c r="J459" s="46">
        <f t="shared" si="26"/>
        <v>-3</v>
      </c>
      <c r="O459" s="105">
        <v>434</v>
      </c>
      <c r="P459" s="103">
        <f>-(($U$2^2-O459^2)^(1/2))+$U$2</f>
        <v>113.281986784869</v>
      </c>
    </row>
    <row r="460" spans="2:16">
      <c r="B460" s="24">
        <v>454</v>
      </c>
      <c r="C460" s="166" t="s">
        <v>500</v>
      </c>
      <c r="D460" s="81" t="s">
        <v>500</v>
      </c>
      <c r="E460" s="69">
        <v>10</v>
      </c>
      <c r="F460" s="70">
        <v>433</v>
      </c>
      <c r="G460" s="71">
        <f t="shared" si="24"/>
        <v>186.74956007738</v>
      </c>
      <c r="H460" s="72">
        <f t="shared" si="25"/>
        <v>186.74956007738</v>
      </c>
      <c r="I460" s="41">
        <v>457</v>
      </c>
      <c r="J460" s="46">
        <f t="shared" si="26"/>
        <v>-3</v>
      </c>
      <c r="O460" s="105">
        <v>433</v>
      </c>
      <c r="P460" s="103">
        <f>-(($U$2^2-O460^2)^(1/2))+$U$2</f>
        <v>112.722630279975</v>
      </c>
    </row>
    <row r="461" spans="2:16">
      <c r="B461" s="24">
        <v>455</v>
      </c>
      <c r="C461" s="166" t="s">
        <v>501</v>
      </c>
      <c r="D461" s="81" t="s">
        <v>501</v>
      </c>
      <c r="E461" s="69">
        <v>10</v>
      </c>
      <c r="F461" s="70">
        <v>432</v>
      </c>
      <c r="G461" s="71">
        <f t="shared" si="24"/>
        <v>186.320388281903</v>
      </c>
      <c r="H461" s="72">
        <f t="shared" si="25"/>
        <v>186.320388281903</v>
      </c>
      <c r="I461" s="41">
        <v>458</v>
      </c>
      <c r="J461" s="46">
        <f t="shared" si="26"/>
        <v>-3</v>
      </c>
      <c r="O461" s="105">
        <v>432</v>
      </c>
      <c r="P461" s="103">
        <f>-(($U$2^2-O461^2)^(1/2))+$U$2</f>
        <v>112.164965988259</v>
      </c>
    </row>
    <row r="462" spans="2:16">
      <c r="B462" s="24">
        <v>456</v>
      </c>
      <c r="C462" s="166" t="s">
        <v>502</v>
      </c>
      <c r="D462" s="81" t="s">
        <v>502</v>
      </c>
      <c r="E462" s="69">
        <v>10</v>
      </c>
      <c r="F462" s="70">
        <v>431</v>
      </c>
      <c r="G462" s="71">
        <f t="shared" si="24"/>
        <v>185.892515987273</v>
      </c>
      <c r="H462" s="72">
        <f t="shared" si="25"/>
        <v>185.892515987273</v>
      </c>
      <c r="I462" s="41">
        <v>459</v>
      </c>
      <c r="J462" s="46">
        <f t="shared" si="26"/>
        <v>-3</v>
      </c>
      <c r="O462" s="105">
        <v>431</v>
      </c>
      <c r="P462" s="103">
        <f>-(($U$2^2-O462^2)^(1/2))+$U$2</f>
        <v>111.608990263282</v>
      </c>
    </row>
    <row r="463" spans="2:16">
      <c r="B463" s="24">
        <v>457</v>
      </c>
      <c r="C463" s="166" t="s">
        <v>503</v>
      </c>
      <c r="D463" s="81" t="s">
        <v>503</v>
      </c>
      <c r="E463" s="69">
        <v>10</v>
      </c>
      <c r="F463" s="70">
        <v>430</v>
      </c>
      <c r="G463" s="71">
        <f t="shared" si="24"/>
        <v>185.465940403755</v>
      </c>
      <c r="H463" s="72">
        <f t="shared" si="25"/>
        <v>185.465940403755</v>
      </c>
      <c r="I463" s="41">
        <v>460</v>
      </c>
      <c r="J463" s="46">
        <f t="shared" si="26"/>
        <v>-3</v>
      </c>
      <c r="O463" s="105">
        <v>430</v>
      </c>
      <c r="P463" s="103">
        <f>-(($U$2^2-O463^2)^(1/2))+$U$2</f>
        <v>111.054699480073</v>
      </c>
    </row>
    <row r="464" spans="2:16">
      <c r="B464" s="24">
        <v>458</v>
      </c>
      <c r="C464" s="166" t="s">
        <v>504</v>
      </c>
      <c r="D464" s="81" t="s">
        <v>504</v>
      </c>
      <c r="E464" s="69">
        <v>10</v>
      </c>
      <c r="F464" s="70">
        <v>429</v>
      </c>
      <c r="G464" s="71">
        <f t="shared" si="24"/>
        <v>185.040658758009</v>
      </c>
      <c r="H464" s="72">
        <f t="shared" si="25"/>
        <v>185.040658758009</v>
      </c>
      <c r="I464" s="41">
        <v>461</v>
      </c>
      <c r="J464" s="46">
        <f t="shared" si="26"/>
        <v>-3</v>
      </c>
      <c r="O464" s="105">
        <v>429</v>
      </c>
      <c r="P464" s="103">
        <f>-(($U$2^2-O464^2)^(1/2))+$U$2</f>
        <v>110.502090034964</v>
      </c>
    </row>
    <row r="465" spans="2:16">
      <c r="B465" s="24">
        <v>459</v>
      </c>
      <c r="C465" s="166" t="s">
        <v>505</v>
      </c>
      <c r="D465" s="81" t="s">
        <v>505</v>
      </c>
      <c r="E465" s="69">
        <v>10</v>
      </c>
      <c r="F465" s="70">
        <v>428</v>
      </c>
      <c r="G465" s="71">
        <f t="shared" si="24"/>
        <v>184.616668292976</v>
      </c>
      <c r="H465" s="72">
        <f t="shared" si="25"/>
        <v>184.616668292976</v>
      </c>
      <c r="I465" s="41">
        <v>462</v>
      </c>
      <c r="J465" s="46">
        <f t="shared" si="26"/>
        <v>-3</v>
      </c>
      <c r="O465" s="105">
        <v>428</v>
      </c>
      <c r="P465" s="103">
        <f>-(($U$2^2-O465^2)^(1/2))+$U$2</f>
        <v>109.951158345442</v>
      </c>
    </row>
    <row r="466" spans="2:16">
      <c r="B466" s="24">
        <v>460</v>
      </c>
      <c r="C466" s="166" t="s">
        <v>506</v>
      </c>
      <c r="D466" s="81" t="s">
        <v>506</v>
      </c>
      <c r="E466" s="69">
        <v>10</v>
      </c>
      <c r="F466" s="70">
        <v>427</v>
      </c>
      <c r="G466" s="71">
        <f t="shared" si="24"/>
        <v>184.193966267759</v>
      </c>
      <c r="H466" s="72">
        <f t="shared" si="25"/>
        <v>184.193966267759</v>
      </c>
      <c r="I466" s="41">
        <v>463</v>
      </c>
      <c r="J466" s="46">
        <f t="shared" si="26"/>
        <v>-3</v>
      </c>
      <c r="O466" s="105">
        <v>427</v>
      </c>
      <c r="P466" s="103">
        <f>-(($U$2^2-O466^2)^(1/2))+$U$2</f>
        <v>109.401900849996</v>
      </c>
    </row>
    <row r="467" spans="2:16">
      <c r="B467" s="24">
        <v>461</v>
      </c>
      <c r="C467" s="166" t="s">
        <v>507</v>
      </c>
      <c r="D467" s="81" t="s">
        <v>507</v>
      </c>
      <c r="E467" s="69">
        <v>10</v>
      </c>
      <c r="F467" s="70">
        <v>426</v>
      </c>
      <c r="G467" s="71">
        <f t="shared" si="24"/>
        <v>183.772549957508</v>
      </c>
      <c r="H467" s="72">
        <f t="shared" si="25"/>
        <v>183.772549957508</v>
      </c>
      <c r="I467" s="41">
        <v>464</v>
      </c>
      <c r="J467" s="46">
        <f t="shared" si="26"/>
        <v>-3</v>
      </c>
      <c r="O467" s="105">
        <v>426</v>
      </c>
      <c r="P467" s="103">
        <f>-(($U$2^2-O467^2)^(1/2))+$U$2</f>
        <v>108.854314007964</v>
      </c>
    </row>
    <row r="468" spans="2:16">
      <c r="B468" s="24">
        <v>462</v>
      </c>
      <c r="C468" s="166" t="s">
        <v>508</v>
      </c>
      <c r="D468" s="81" t="s">
        <v>508</v>
      </c>
      <c r="E468" s="69">
        <v>10</v>
      </c>
      <c r="F468" s="70">
        <v>425</v>
      </c>
      <c r="G468" s="71">
        <f t="shared" si="24"/>
        <v>183.352416653302</v>
      </c>
      <c r="H468" s="72">
        <f t="shared" si="25"/>
        <v>183.352416653302</v>
      </c>
      <c r="I468" s="41">
        <v>465</v>
      </c>
      <c r="J468" s="46">
        <f t="shared" si="26"/>
        <v>-3</v>
      </c>
      <c r="O468" s="105">
        <v>425</v>
      </c>
      <c r="P468" s="103">
        <f>-(($U$2^2-O468^2)^(1/2))+$U$2</f>
        <v>108.308394299387</v>
      </c>
    </row>
    <row r="469" spans="2:16">
      <c r="B469" s="24">
        <v>463</v>
      </c>
      <c r="C469" s="166" t="s">
        <v>509</v>
      </c>
      <c r="D469" s="81" t="s">
        <v>509</v>
      </c>
      <c r="E469" s="69">
        <v>10</v>
      </c>
      <c r="F469" s="70">
        <v>424</v>
      </c>
      <c r="G469" s="71">
        <f t="shared" si="24"/>
        <v>182.933563662041</v>
      </c>
      <c r="H469" s="72">
        <f t="shared" si="25"/>
        <v>182.933563662041</v>
      </c>
      <c r="I469" s="41">
        <v>466</v>
      </c>
      <c r="J469" s="46">
        <f t="shared" si="26"/>
        <v>-3</v>
      </c>
      <c r="O469" s="105">
        <v>424</v>
      </c>
      <c r="P469" s="103">
        <f>-(($U$2^2-O469^2)^(1/2))+$U$2</f>
        <v>107.764138224857</v>
      </c>
    </row>
    <row r="470" spans="2:16">
      <c r="B470" s="24">
        <v>464</v>
      </c>
      <c r="C470" s="166" t="s">
        <v>510</v>
      </c>
      <c r="D470" s="81" t="s">
        <v>510</v>
      </c>
      <c r="E470" s="69">
        <v>10</v>
      </c>
      <c r="F470" s="70">
        <v>423</v>
      </c>
      <c r="G470" s="71">
        <f t="shared" si="24"/>
        <v>182.515988306325</v>
      </c>
      <c r="H470" s="72">
        <f t="shared" si="25"/>
        <v>182.515988306325</v>
      </c>
      <c r="I470" s="41">
        <v>467</v>
      </c>
      <c r="J470" s="46">
        <f t="shared" si="26"/>
        <v>-3</v>
      </c>
      <c r="O470" s="105">
        <v>423</v>
      </c>
      <c r="P470" s="103">
        <f>-(($U$2^2-O470^2)^(1/2))+$U$2</f>
        <v>107.221542305373</v>
      </c>
    </row>
    <row r="471" spans="2:16">
      <c r="B471" s="24">
        <v>465</v>
      </c>
      <c r="C471" s="166" t="s">
        <v>511</v>
      </c>
      <c r="D471" s="81" t="s">
        <v>511</v>
      </c>
      <c r="E471" s="69">
        <v>10</v>
      </c>
      <c r="F471" s="70">
        <v>422</v>
      </c>
      <c r="G471" s="71">
        <f t="shared" si="24"/>
        <v>182.099687924352</v>
      </c>
      <c r="H471" s="72">
        <f t="shared" si="25"/>
        <v>182.099687924352</v>
      </c>
      <c r="I471" s="41">
        <v>468</v>
      </c>
      <c r="J471" s="46">
        <f t="shared" si="26"/>
        <v>-3</v>
      </c>
      <c r="O471" s="105">
        <v>422</v>
      </c>
      <c r="P471" s="103">
        <f>-(($U$2^2-O471^2)^(1/2))+$U$2</f>
        <v>106.680603082197</v>
      </c>
    </row>
    <row r="472" spans="2:16">
      <c r="B472" s="24">
        <v>466</v>
      </c>
      <c r="C472" s="166" t="s">
        <v>512</v>
      </c>
      <c r="D472" s="81" t="s">
        <v>512</v>
      </c>
      <c r="E472" s="69">
        <v>10</v>
      </c>
      <c r="F472" s="70">
        <v>421</v>
      </c>
      <c r="G472" s="71">
        <f t="shared" si="24"/>
        <v>181.684659869798</v>
      </c>
      <c r="H472" s="72">
        <f t="shared" si="25"/>
        <v>181.684659869798</v>
      </c>
      <c r="I472" s="41">
        <v>469</v>
      </c>
      <c r="J472" s="46">
        <f t="shared" si="26"/>
        <v>-3</v>
      </c>
      <c r="O472" s="105">
        <v>421</v>
      </c>
      <c r="P472" s="103">
        <f>-(($U$2^2-O472^2)^(1/2))+$U$2</f>
        <v>106.141317116706</v>
      </c>
    </row>
    <row r="473" spans="2:16">
      <c r="B473" s="24">
        <v>467</v>
      </c>
      <c r="C473" s="166" t="s">
        <v>513</v>
      </c>
      <c r="D473" s="81" t="s">
        <v>513</v>
      </c>
      <c r="E473" s="69">
        <v>10</v>
      </c>
      <c r="F473" s="70">
        <v>420</v>
      </c>
      <c r="G473" s="71">
        <f t="shared" si="24"/>
        <v>181.270901511714</v>
      </c>
      <c r="H473" s="72">
        <f t="shared" si="25"/>
        <v>181.270901511714</v>
      </c>
      <c r="I473" s="41">
        <v>470</v>
      </c>
      <c r="J473" s="46">
        <f t="shared" si="26"/>
        <v>-3</v>
      </c>
      <c r="O473" s="105">
        <v>420</v>
      </c>
      <c r="P473" s="103">
        <f>-(($U$2^2-O473^2)^(1/2))+$U$2</f>
        <v>105.603680990254</v>
      </c>
    </row>
    <row r="474" spans="2:16">
      <c r="B474" s="24">
        <v>468</v>
      </c>
      <c r="C474" s="166" t="s">
        <v>514</v>
      </c>
      <c r="D474" s="81" t="s">
        <v>514</v>
      </c>
      <c r="E474" s="69">
        <v>10</v>
      </c>
      <c r="F474" s="70">
        <v>419</v>
      </c>
      <c r="G474" s="71">
        <f t="shared" si="24"/>
        <v>180.858410234417</v>
      </c>
      <c r="H474" s="72">
        <f t="shared" si="25"/>
        <v>180.858410234417</v>
      </c>
      <c r="I474" s="41">
        <v>471</v>
      </c>
      <c r="J474" s="46">
        <f t="shared" si="26"/>
        <v>-3</v>
      </c>
      <c r="O474" s="105">
        <v>419</v>
      </c>
      <c r="P474" s="103">
        <f>-(($U$2^2-O474^2)^(1/2))+$U$2</f>
        <v>105.067691304031</v>
      </c>
    </row>
    <row r="475" spans="2:16">
      <c r="B475" s="24">
        <v>469</v>
      </c>
      <c r="C475" s="166" t="s">
        <v>515</v>
      </c>
      <c r="D475" s="81" t="s">
        <v>515</v>
      </c>
      <c r="E475" s="69">
        <v>10</v>
      </c>
      <c r="F475" s="70">
        <v>418</v>
      </c>
      <c r="G475" s="71">
        <f t="shared" ref="G475:G538" si="27">H475</f>
        <v>180.447183437377</v>
      </c>
      <c r="H475" s="72">
        <f t="shared" ref="H475:H538" si="28">P475*($Q$91-$Q$892)/($P$91-$P$892)+$Q$892-$P$892*($Q$91-$Q$892)/($P$91-$P$892)</f>
        <v>180.447183437377</v>
      </c>
      <c r="I475" s="41">
        <v>472</v>
      </c>
      <c r="J475" s="46">
        <f t="shared" si="26"/>
        <v>-3</v>
      </c>
      <c r="O475" s="105">
        <v>418</v>
      </c>
      <c r="P475" s="103">
        <f>-(($U$2^2-O475^2)^(1/2))+$U$2</f>
        <v>104.53334467892</v>
      </c>
    </row>
    <row r="476" spans="2:16">
      <c r="B476" s="24">
        <v>470</v>
      </c>
      <c r="C476" s="166" t="s">
        <v>516</v>
      </c>
      <c r="D476" s="81" t="s">
        <v>516</v>
      </c>
      <c r="E476" s="69">
        <v>10</v>
      </c>
      <c r="F476" s="70">
        <v>417</v>
      </c>
      <c r="G476" s="71">
        <f t="shared" si="27"/>
        <v>180.037218535119</v>
      </c>
      <c r="H476" s="72">
        <f t="shared" si="28"/>
        <v>180.037218535119</v>
      </c>
      <c r="I476" s="41">
        <v>473</v>
      </c>
      <c r="J476" s="46">
        <f t="shared" si="26"/>
        <v>-3</v>
      </c>
      <c r="O476" s="105">
        <v>417</v>
      </c>
      <c r="P476" s="103">
        <f>-(($U$2^2-O476^2)^(1/2))+$U$2</f>
        <v>104.000637755361</v>
      </c>
    </row>
    <row r="477" spans="2:16">
      <c r="B477" s="24">
        <v>471</v>
      </c>
      <c r="C477" s="166" t="s">
        <v>517</v>
      </c>
      <c r="D477" s="81" t="s">
        <v>517</v>
      </c>
      <c r="E477" s="69">
        <v>10</v>
      </c>
      <c r="F477" s="70">
        <v>416</v>
      </c>
      <c r="G477" s="71">
        <f t="shared" si="27"/>
        <v>179.62851295711</v>
      </c>
      <c r="H477" s="72">
        <f t="shared" si="28"/>
        <v>179.62851295711</v>
      </c>
      <c r="I477" s="41">
        <v>474</v>
      </c>
      <c r="J477" s="46">
        <f t="shared" si="26"/>
        <v>-3</v>
      </c>
      <c r="O477" s="105">
        <v>416</v>
      </c>
      <c r="P477" s="103">
        <f>-(($U$2^2-O477^2)^(1/2))+$U$2</f>
        <v>103.469567193216</v>
      </c>
    </row>
    <row r="478" spans="2:16">
      <c r="B478" s="24">
        <v>472</v>
      </c>
      <c r="C478" s="166" t="s">
        <v>518</v>
      </c>
      <c r="D478" s="81" t="s">
        <v>518</v>
      </c>
      <c r="E478" s="69">
        <v>10</v>
      </c>
      <c r="F478" s="70">
        <v>415</v>
      </c>
      <c r="G478" s="71">
        <f t="shared" si="27"/>
        <v>179.22106414766</v>
      </c>
      <c r="H478" s="72">
        <f t="shared" si="28"/>
        <v>179.22106414766</v>
      </c>
      <c r="I478" s="41">
        <v>475</v>
      </c>
      <c r="J478" s="46">
        <f t="shared" si="26"/>
        <v>-3</v>
      </c>
      <c r="O478" s="105">
        <v>415</v>
      </c>
      <c r="P478" s="103">
        <f>-(($U$2^2-O478^2)^(1/2))+$U$2</f>
        <v>102.940129671628</v>
      </c>
    </row>
    <row r="479" spans="2:16">
      <c r="B479" s="24">
        <v>473</v>
      </c>
      <c r="C479" s="166" t="s">
        <v>519</v>
      </c>
      <c r="D479" s="81" t="s">
        <v>519</v>
      </c>
      <c r="E479" s="69">
        <v>10</v>
      </c>
      <c r="F479" s="70">
        <v>414</v>
      </c>
      <c r="G479" s="71">
        <f t="shared" si="27"/>
        <v>178.814869565816</v>
      </c>
      <c r="H479" s="72">
        <f t="shared" si="28"/>
        <v>178.814869565816</v>
      </c>
      <c r="I479" s="41">
        <v>476</v>
      </c>
      <c r="J479" s="46">
        <f t="shared" si="26"/>
        <v>-3</v>
      </c>
      <c r="O479" s="105">
        <v>414</v>
      </c>
      <c r="P479" s="103">
        <f>-(($U$2^2-O479^2)^(1/2))+$U$2</f>
        <v>102.412321888893</v>
      </c>
    </row>
    <row r="480" spans="2:16">
      <c r="B480" s="24">
        <v>474</v>
      </c>
      <c r="C480" s="166" t="s">
        <v>520</v>
      </c>
      <c r="D480" s="81" t="s">
        <v>520</v>
      </c>
      <c r="E480" s="69">
        <v>10</v>
      </c>
      <c r="F480" s="70">
        <v>413</v>
      </c>
      <c r="G480" s="71">
        <f t="shared" si="27"/>
        <v>178.409926685261</v>
      </c>
      <c r="H480" s="72">
        <f t="shared" si="28"/>
        <v>178.409926685261</v>
      </c>
      <c r="I480" s="41">
        <v>477</v>
      </c>
      <c r="J480" s="46">
        <f t="shared" si="26"/>
        <v>-3</v>
      </c>
      <c r="O480" s="105">
        <v>413</v>
      </c>
      <c r="P480" s="103">
        <f>-(($U$2^2-O480^2)^(1/2))+$U$2</f>
        <v>101.886140562323</v>
      </c>
    </row>
    <row r="481" spans="2:16">
      <c r="B481" s="24">
        <v>475</v>
      </c>
      <c r="C481" s="166" t="s">
        <v>521</v>
      </c>
      <c r="D481" s="81" t="s">
        <v>521</v>
      </c>
      <c r="E481" s="69">
        <v>10</v>
      </c>
      <c r="F481" s="70">
        <v>412</v>
      </c>
      <c r="G481" s="71">
        <f t="shared" si="27"/>
        <v>178.00623299421</v>
      </c>
      <c r="H481" s="72">
        <f t="shared" si="28"/>
        <v>178.00623299421</v>
      </c>
      <c r="I481" s="41">
        <v>478</v>
      </c>
      <c r="J481" s="46">
        <f t="shared" si="26"/>
        <v>-3</v>
      </c>
      <c r="O481" s="105">
        <v>412</v>
      </c>
      <c r="P481" s="103">
        <f>-(($U$2^2-O481^2)^(1/2))+$U$2</f>
        <v>101.361582428115</v>
      </c>
    </row>
    <row r="482" spans="2:16">
      <c r="B482" s="24">
        <v>476</v>
      </c>
      <c r="C482" s="166" t="s">
        <v>522</v>
      </c>
      <c r="D482" s="81" t="s">
        <v>522</v>
      </c>
      <c r="E482" s="69">
        <v>10</v>
      </c>
      <c r="F482" s="70">
        <v>411</v>
      </c>
      <c r="G482" s="71">
        <f t="shared" si="27"/>
        <v>177.603785995314</v>
      </c>
      <c r="H482" s="72">
        <f t="shared" si="28"/>
        <v>177.603785995314</v>
      </c>
      <c r="I482" s="41">
        <v>479</v>
      </c>
      <c r="J482" s="46">
        <f t="shared" si="26"/>
        <v>-3</v>
      </c>
      <c r="O482" s="105">
        <v>411</v>
      </c>
      <c r="P482" s="103">
        <f>-(($U$2^2-O482^2)^(1/2))+$U$2</f>
        <v>100.83864424122</v>
      </c>
    </row>
    <row r="483" spans="2:16">
      <c r="B483" s="24">
        <v>477</v>
      </c>
      <c r="C483" s="166" t="s">
        <v>523</v>
      </c>
      <c r="D483" s="81" t="s">
        <v>523</v>
      </c>
      <c r="E483" s="69">
        <v>10</v>
      </c>
      <c r="F483" s="70">
        <v>410</v>
      </c>
      <c r="G483" s="71">
        <f t="shared" si="27"/>
        <v>177.202583205556</v>
      </c>
      <c r="H483" s="72">
        <f t="shared" si="28"/>
        <v>177.202583205556</v>
      </c>
      <c r="I483" s="41">
        <v>480</v>
      </c>
      <c r="J483" s="46">
        <f t="shared" si="26"/>
        <v>-3</v>
      </c>
      <c r="O483" s="105">
        <v>410</v>
      </c>
      <c r="P483" s="103">
        <f>-(($U$2^2-O483^2)^(1/2))+$U$2</f>
        <v>100.317322775218</v>
      </c>
    </row>
    <row r="484" spans="2:16">
      <c r="B484" s="24">
        <v>478</v>
      </c>
      <c r="C484" s="166" t="s">
        <v>524</v>
      </c>
      <c r="D484" s="81" t="s">
        <v>524</v>
      </c>
      <c r="E484" s="69">
        <v>10</v>
      </c>
      <c r="F484" s="70">
        <v>409</v>
      </c>
      <c r="G484" s="71">
        <f t="shared" si="27"/>
        <v>176.802622156156</v>
      </c>
      <c r="H484" s="72">
        <f t="shared" si="28"/>
        <v>176.802622156156</v>
      </c>
      <c r="I484" s="41">
        <v>481</v>
      </c>
      <c r="J484" s="46">
        <f t="shared" si="26"/>
        <v>-3</v>
      </c>
      <c r="O484" s="105">
        <v>409</v>
      </c>
      <c r="P484" s="103">
        <f>-(($U$2^2-O484^2)^(1/2))+$U$2</f>
        <v>99.7976148221828</v>
      </c>
    </row>
    <row r="485" spans="2:16">
      <c r="B485" s="24">
        <v>479</v>
      </c>
      <c r="C485" s="166" t="s">
        <v>525</v>
      </c>
      <c r="D485" s="81" t="s">
        <v>525</v>
      </c>
      <c r="E485" s="69">
        <v>10</v>
      </c>
      <c r="F485" s="70">
        <v>408</v>
      </c>
      <c r="G485" s="71">
        <f t="shared" si="27"/>
        <v>176.403900392472</v>
      </c>
      <c r="H485" s="72">
        <f t="shared" si="28"/>
        <v>176.403900392472</v>
      </c>
      <c r="I485" s="41">
        <v>482</v>
      </c>
      <c r="J485" s="46">
        <f t="shared" si="26"/>
        <v>-3</v>
      </c>
      <c r="O485" s="105">
        <v>408</v>
      </c>
      <c r="P485" s="103">
        <f>-(($U$2^2-O485^2)^(1/2))+$U$2</f>
        <v>99.2795171925608</v>
      </c>
    </row>
    <row r="486" spans="2:16">
      <c r="B486" s="24">
        <v>480</v>
      </c>
      <c r="C486" s="166" t="s">
        <v>526</v>
      </c>
      <c r="D486" s="81" t="s">
        <v>526</v>
      </c>
      <c r="E486" s="69">
        <v>10</v>
      </c>
      <c r="F486" s="70">
        <v>407</v>
      </c>
      <c r="G486" s="71">
        <f t="shared" si="27"/>
        <v>176.0064154739</v>
      </c>
      <c r="H486" s="72">
        <f t="shared" si="28"/>
        <v>176.0064154739</v>
      </c>
      <c r="I486" s="41">
        <v>483</v>
      </c>
      <c r="J486" s="46">
        <f t="shared" si="26"/>
        <v>-3</v>
      </c>
      <c r="O486" s="105">
        <v>407</v>
      </c>
      <c r="P486" s="103">
        <f>-(($U$2^2-O486^2)^(1/2))+$U$2</f>
        <v>98.763026715043</v>
      </c>
    </row>
    <row r="487" spans="2:16">
      <c r="B487" s="24">
        <v>481</v>
      </c>
      <c r="C487" s="166" t="s">
        <v>527</v>
      </c>
      <c r="D487" s="81" t="s">
        <v>527</v>
      </c>
      <c r="E487" s="69">
        <v>10</v>
      </c>
      <c r="F487" s="70">
        <v>406</v>
      </c>
      <c r="G487" s="71">
        <f t="shared" si="27"/>
        <v>175.610164973787</v>
      </c>
      <c r="H487" s="72">
        <f t="shared" si="28"/>
        <v>175.610164973787</v>
      </c>
      <c r="I487" s="41">
        <v>484</v>
      </c>
      <c r="J487" s="46">
        <f t="shared" si="26"/>
        <v>-3</v>
      </c>
      <c r="O487" s="105">
        <v>406</v>
      </c>
      <c r="P487" s="103">
        <f>-(($U$2^2-O487^2)^(1/2))+$U$2</f>
        <v>98.2481402364411</v>
      </c>
    </row>
    <row r="488" spans="2:16">
      <c r="B488" s="24">
        <v>482</v>
      </c>
      <c r="C488" s="166" t="s">
        <v>528</v>
      </c>
      <c r="D488" s="81" t="s">
        <v>528</v>
      </c>
      <c r="E488" s="69">
        <v>10</v>
      </c>
      <c r="F488" s="70">
        <v>405</v>
      </c>
      <c r="G488" s="71">
        <f t="shared" si="27"/>
        <v>175.215146479325</v>
      </c>
      <c r="H488" s="72">
        <f t="shared" si="28"/>
        <v>175.215146479325</v>
      </c>
      <c r="I488" s="41">
        <v>485</v>
      </c>
      <c r="J488" s="46">
        <f t="shared" si="26"/>
        <v>-3</v>
      </c>
      <c r="O488" s="105">
        <v>405</v>
      </c>
      <c r="P488" s="103">
        <f>-(($U$2^2-O488^2)^(1/2))+$U$2</f>
        <v>97.7348546215644</v>
      </c>
    </row>
    <row r="489" spans="2:16">
      <c r="B489" s="24">
        <v>483</v>
      </c>
      <c r="C489" s="166" t="s">
        <v>529</v>
      </c>
      <c r="D489" s="81" t="s">
        <v>529</v>
      </c>
      <c r="E489" s="69">
        <v>10</v>
      </c>
      <c r="F489" s="70">
        <v>404</v>
      </c>
      <c r="G489" s="71">
        <f t="shared" si="27"/>
        <v>174.821357591465</v>
      </c>
      <c r="H489" s="72">
        <f t="shared" si="28"/>
        <v>174.821357591465</v>
      </c>
      <c r="I489" s="41">
        <v>486</v>
      </c>
      <c r="J489" s="46">
        <f t="shared" si="26"/>
        <v>-3</v>
      </c>
      <c r="O489" s="105">
        <v>404</v>
      </c>
      <c r="P489" s="103">
        <f>-(($U$2^2-O489^2)^(1/2))+$U$2</f>
        <v>97.2231667530972</v>
      </c>
    </row>
    <row r="490" spans="2:16">
      <c r="B490" s="24">
        <v>484</v>
      </c>
      <c r="C490" s="166" t="s">
        <v>530</v>
      </c>
      <c r="D490" s="81" t="s">
        <v>530</v>
      </c>
      <c r="E490" s="69">
        <v>10</v>
      </c>
      <c r="F490" s="70">
        <v>403</v>
      </c>
      <c r="G490" s="71">
        <f t="shared" si="27"/>
        <v>174.428795924824</v>
      </c>
      <c r="H490" s="72">
        <f t="shared" si="28"/>
        <v>174.428795924824</v>
      </c>
      <c r="I490" s="41">
        <v>487</v>
      </c>
      <c r="J490" s="46">
        <f t="shared" si="26"/>
        <v>-3</v>
      </c>
      <c r="O490" s="105">
        <v>403</v>
      </c>
      <c r="P490" s="103">
        <f>-(($U$2^2-O490^2)^(1/2))+$U$2</f>
        <v>96.7130735314781</v>
      </c>
    </row>
    <row r="491" spans="2:16">
      <c r="B491" s="24">
        <v>485</v>
      </c>
      <c r="C491" s="166" t="s">
        <v>531</v>
      </c>
      <c r="D491" s="81" t="s">
        <v>531</v>
      </c>
      <c r="E491" s="69">
        <v>10</v>
      </c>
      <c r="F491" s="70">
        <v>402</v>
      </c>
      <c r="G491" s="71">
        <f t="shared" si="27"/>
        <v>174.037459107585</v>
      </c>
      <c r="H491" s="72">
        <f t="shared" si="28"/>
        <v>174.037459107585</v>
      </c>
      <c r="I491" s="41">
        <v>488</v>
      </c>
      <c r="J491" s="46">
        <f t="shared" si="26"/>
        <v>-3</v>
      </c>
      <c r="O491" s="105">
        <v>402</v>
      </c>
      <c r="P491" s="103">
        <f>-(($U$2^2-O491^2)^(1/2))+$U$2</f>
        <v>96.2045718747803</v>
      </c>
    </row>
    <row r="492" spans="2:16">
      <c r="B492" s="24">
        <v>486</v>
      </c>
      <c r="C492" s="166" t="s">
        <v>532</v>
      </c>
      <c r="D492" s="81" t="s">
        <v>532</v>
      </c>
      <c r="E492" s="69">
        <v>10</v>
      </c>
      <c r="F492" s="70">
        <v>401</v>
      </c>
      <c r="G492" s="71">
        <f t="shared" si="27"/>
        <v>173.647344781415</v>
      </c>
      <c r="H492" s="72">
        <f t="shared" si="28"/>
        <v>173.647344781415</v>
      </c>
      <c r="I492" s="41">
        <v>489</v>
      </c>
      <c r="J492" s="46">
        <f t="shared" si="26"/>
        <v>-3</v>
      </c>
      <c r="O492" s="105">
        <v>401</v>
      </c>
      <c r="P492" s="103">
        <f>-(($U$2^2-O492^2)^(1/2))+$U$2</f>
        <v>95.6976587185925</v>
      </c>
    </row>
    <row r="493" spans="2:16">
      <c r="B493" s="24">
        <v>487</v>
      </c>
      <c r="C493" s="166" t="s">
        <v>533</v>
      </c>
      <c r="D493" s="81" t="s">
        <v>533</v>
      </c>
      <c r="E493" s="69">
        <v>10</v>
      </c>
      <c r="F493" s="70">
        <v>400</v>
      </c>
      <c r="G493" s="71">
        <f t="shared" si="27"/>
        <v>173.258450601369</v>
      </c>
      <c r="H493" s="72">
        <f t="shared" si="28"/>
        <v>173.258450601369</v>
      </c>
      <c r="I493" s="41">
        <v>490</v>
      </c>
      <c r="J493" s="46">
        <f t="shared" si="26"/>
        <v>-3</v>
      </c>
      <c r="O493" s="105">
        <v>400</v>
      </c>
      <c r="P493" s="103">
        <f>-(($U$2^2-O493^2)^(1/2))+$U$2</f>
        <v>95.1923310159015</v>
      </c>
    </row>
    <row r="494" spans="2:16">
      <c r="B494" s="24">
        <v>488</v>
      </c>
      <c r="C494" s="166" t="s">
        <v>534</v>
      </c>
      <c r="D494" s="81" t="s">
        <v>534</v>
      </c>
      <c r="E494" s="69">
        <v>10</v>
      </c>
      <c r="F494" s="70">
        <v>399</v>
      </c>
      <c r="G494" s="71">
        <f t="shared" si="27"/>
        <v>172.870774235801</v>
      </c>
      <c r="H494" s="72">
        <f t="shared" si="28"/>
        <v>172.870774235801</v>
      </c>
      <c r="I494" s="41">
        <v>491</v>
      </c>
      <c r="J494" s="46">
        <f t="shared" si="26"/>
        <v>-3</v>
      </c>
      <c r="O494" s="105">
        <v>399</v>
      </c>
      <c r="P494" s="103">
        <f>-(($U$2^2-O494^2)^(1/2))+$U$2</f>
        <v>94.6885857369756</v>
      </c>
    </row>
    <row r="495" spans="2:16">
      <c r="B495" s="24">
        <v>489</v>
      </c>
      <c r="C495" s="166" t="s">
        <v>535</v>
      </c>
      <c r="D495" s="81" t="s">
        <v>535</v>
      </c>
      <c r="E495" s="69">
        <v>10</v>
      </c>
      <c r="F495" s="70">
        <v>398</v>
      </c>
      <c r="G495" s="71">
        <f t="shared" si="27"/>
        <v>172.484313366277</v>
      </c>
      <c r="H495" s="72">
        <f t="shared" si="28"/>
        <v>172.484313366277</v>
      </c>
      <c r="I495" s="41">
        <v>492</v>
      </c>
      <c r="J495" s="46">
        <f t="shared" si="26"/>
        <v>-3</v>
      </c>
      <c r="O495" s="105">
        <v>398</v>
      </c>
      <c r="P495" s="103">
        <f>-(($U$2^2-O495^2)^(1/2))+$U$2</f>
        <v>94.1864198692491</v>
      </c>
    </row>
    <row r="496" spans="2:16">
      <c r="B496" s="24">
        <v>490</v>
      </c>
      <c r="C496" s="166" t="s">
        <v>536</v>
      </c>
      <c r="D496" s="81" t="s">
        <v>536</v>
      </c>
      <c r="E496" s="69">
        <v>10</v>
      </c>
      <c r="F496" s="70">
        <v>397</v>
      </c>
      <c r="G496" s="71">
        <f t="shared" si="27"/>
        <v>172.099065687485</v>
      </c>
      <c r="H496" s="72">
        <f t="shared" si="28"/>
        <v>172.099065687485</v>
      </c>
      <c r="I496" s="41">
        <v>493</v>
      </c>
      <c r="J496" s="46">
        <f t="shared" si="26"/>
        <v>-3</v>
      </c>
      <c r="O496" s="105">
        <v>397</v>
      </c>
      <c r="P496" s="103">
        <f>-(($U$2^2-O496^2)^(1/2))+$U$2</f>
        <v>93.6858304172083</v>
      </c>
    </row>
    <row r="497" spans="2:16">
      <c r="B497" s="24">
        <v>491</v>
      </c>
      <c r="C497" s="166" t="s">
        <v>537</v>
      </c>
      <c r="D497" s="81" t="s">
        <v>537</v>
      </c>
      <c r="E497" s="69">
        <v>10</v>
      </c>
      <c r="F497" s="70">
        <v>396</v>
      </c>
      <c r="G497" s="71">
        <f t="shared" si="27"/>
        <v>171.715028907148</v>
      </c>
      <c r="H497" s="72">
        <f t="shared" si="28"/>
        <v>171.715028907148</v>
      </c>
      <c r="I497" s="41">
        <v>494</v>
      </c>
      <c r="J497" s="46">
        <f t="shared" si="26"/>
        <v>-3</v>
      </c>
      <c r="O497" s="105">
        <v>396</v>
      </c>
      <c r="P497" s="103">
        <f>-(($U$2^2-O497^2)^(1/2))+$U$2</f>
        <v>93.1868144022773</v>
      </c>
    </row>
    <row r="498" spans="2:16">
      <c r="B498" s="24">
        <v>492</v>
      </c>
      <c r="C498" s="166" t="s">
        <v>538</v>
      </c>
      <c r="D498" s="81" t="s">
        <v>538</v>
      </c>
      <c r="E498" s="69">
        <v>10</v>
      </c>
      <c r="F498" s="70">
        <v>395</v>
      </c>
      <c r="G498" s="71">
        <f t="shared" si="27"/>
        <v>171.332200745939</v>
      </c>
      <c r="H498" s="72">
        <f t="shared" si="28"/>
        <v>171.332200745939</v>
      </c>
      <c r="I498" s="41">
        <v>495</v>
      </c>
      <c r="J498" s="46">
        <f t="shared" si="26"/>
        <v>-3</v>
      </c>
      <c r="O498" s="105">
        <v>395</v>
      </c>
      <c r="P498" s="103">
        <f>-(($U$2^2-O498^2)^(1/2))+$U$2</f>
        <v>92.6893688627066</v>
      </c>
    </row>
    <row r="499" spans="2:16">
      <c r="B499" s="24">
        <v>493</v>
      </c>
      <c r="C499" s="166" t="s">
        <v>539</v>
      </c>
      <c r="D499" s="81" t="s">
        <v>539</v>
      </c>
      <c r="E499" s="69">
        <v>10</v>
      </c>
      <c r="F499" s="70">
        <v>394</v>
      </c>
      <c r="G499" s="71">
        <f t="shared" si="27"/>
        <v>170.950578937395</v>
      </c>
      <c r="H499" s="72">
        <f t="shared" si="28"/>
        <v>170.950578937395</v>
      </c>
      <c r="I499" s="41">
        <v>496</v>
      </c>
      <c r="J499" s="46">
        <f t="shared" si="26"/>
        <v>-3</v>
      </c>
      <c r="O499" s="105">
        <v>394</v>
      </c>
      <c r="P499" s="103">
        <f>-(($U$2^2-O499^2)^(1/2))+$U$2</f>
        <v>92.1934908534613</v>
      </c>
    </row>
    <row r="500" spans="2:16">
      <c r="B500" s="24">
        <v>494</v>
      </c>
      <c r="C500" s="166" t="s">
        <v>540</v>
      </c>
      <c r="D500" s="81" t="s">
        <v>540</v>
      </c>
      <c r="E500" s="69">
        <v>10</v>
      </c>
      <c r="F500" s="70">
        <v>393</v>
      </c>
      <c r="G500" s="71">
        <f t="shared" si="27"/>
        <v>170.57016122783</v>
      </c>
      <c r="H500" s="72">
        <f t="shared" si="28"/>
        <v>170.57016122783</v>
      </c>
      <c r="I500" s="41">
        <v>497</v>
      </c>
      <c r="J500" s="46">
        <f t="shared" si="26"/>
        <v>-3</v>
      </c>
      <c r="O500" s="105">
        <v>393</v>
      </c>
      <c r="P500" s="103">
        <f>-(($U$2^2-O500^2)^(1/2))+$U$2</f>
        <v>91.6991774461111</v>
      </c>
    </row>
    <row r="501" spans="2:16">
      <c r="B501" s="24">
        <v>495</v>
      </c>
      <c r="C501" s="166" t="s">
        <v>541</v>
      </c>
      <c r="D501" s="81" t="s">
        <v>541</v>
      </c>
      <c r="E501" s="69">
        <v>10</v>
      </c>
      <c r="F501" s="70">
        <v>392</v>
      </c>
      <c r="G501" s="71">
        <f t="shared" si="27"/>
        <v>170.190945376255</v>
      </c>
      <c r="H501" s="72">
        <f t="shared" si="28"/>
        <v>170.190945376255</v>
      </c>
      <c r="I501" s="41">
        <v>498</v>
      </c>
      <c r="J501" s="46">
        <f t="shared" si="26"/>
        <v>-3</v>
      </c>
      <c r="O501" s="105">
        <v>392</v>
      </c>
      <c r="P501" s="103">
        <f>-(($U$2^2-O501^2)^(1/2))+$U$2</f>
        <v>91.2064257287211</v>
      </c>
    </row>
    <row r="502" spans="2:16">
      <c r="B502" s="24">
        <v>496</v>
      </c>
      <c r="C502" s="166" t="s">
        <v>542</v>
      </c>
      <c r="D502" s="81" t="s">
        <v>542</v>
      </c>
      <c r="E502" s="69">
        <v>10</v>
      </c>
      <c r="F502" s="70">
        <v>391</v>
      </c>
      <c r="G502" s="71">
        <f t="shared" si="27"/>
        <v>169.812929154289</v>
      </c>
      <c r="H502" s="72">
        <f t="shared" si="28"/>
        <v>169.812929154289</v>
      </c>
      <c r="I502" s="41">
        <v>499</v>
      </c>
      <c r="J502" s="46">
        <f t="shared" si="26"/>
        <v>-3</v>
      </c>
      <c r="O502" s="105">
        <v>391</v>
      </c>
      <c r="P502" s="103">
        <f>-(($U$2^2-O502^2)^(1/2))+$U$2</f>
        <v>90.7152328057433</v>
      </c>
    </row>
    <row r="503" spans="2:16">
      <c r="B503" s="24">
        <v>497</v>
      </c>
      <c r="C503" s="166" t="s">
        <v>543</v>
      </c>
      <c r="D503" s="81" t="s">
        <v>543</v>
      </c>
      <c r="E503" s="69">
        <v>10</v>
      </c>
      <c r="F503" s="70">
        <v>390</v>
      </c>
      <c r="G503" s="71">
        <f t="shared" si="27"/>
        <v>169.436110346083</v>
      </c>
      <c r="H503" s="72">
        <f t="shared" si="28"/>
        <v>169.436110346083</v>
      </c>
      <c r="I503" s="41">
        <v>500</v>
      </c>
      <c r="J503" s="46">
        <f t="shared" si="26"/>
        <v>-3</v>
      </c>
      <c r="O503" s="105">
        <v>390</v>
      </c>
      <c r="P503" s="103">
        <f>-(($U$2^2-O503^2)^(1/2))+$U$2</f>
        <v>90.2255957979098</v>
      </c>
    </row>
    <row r="504" spans="2:16">
      <c r="B504" s="24">
        <v>498</v>
      </c>
      <c r="C504" s="166" t="s">
        <v>544</v>
      </c>
      <c r="D504" s="81" t="s">
        <v>544</v>
      </c>
      <c r="E504" s="69">
        <v>10</v>
      </c>
      <c r="F504" s="70">
        <v>389</v>
      </c>
      <c r="G504" s="71">
        <f t="shared" si="27"/>
        <v>169.060486748232</v>
      </c>
      <c r="H504" s="72">
        <f t="shared" si="28"/>
        <v>169.060486748232</v>
      </c>
      <c r="I504" s="41">
        <v>501</v>
      </c>
      <c r="J504" s="46">
        <f t="shared" si="26"/>
        <v>-3</v>
      </c>
      <c r="O504" s="105">
        <v>389</v>
      </c>
      <c r="P504" s="103">
        <f>-(($U$2^2-O504^2)^(1/2))+$U$2</f>
        <v>89.737511842126</v>
      </c>
    </row>
    <row r="505" spans="2:16">
      <c r="B505" s="24">
        <v>499</v>
      </c>
      <c r="C505" s="166" t="s">
        <v>545</v>
      </c>
      <c r="D505" s="81" t="s">
        <v>545</v>
      </c>
      <c r="E505" s="69">
        <v>10</v>
      </c>
      <c r="F505" s="70">
        <v>388</v>
      </c>
      <c r="G505" s="71">
        <f t="shared" si="27"/>
        <v>168.686056169701</v>
      </c>
      <c r="H505" s="72">
        <f t="shared" si="28"/>
        <v>168.686056169701</v>
      </c>
      <c r="I505" s="41">
        <v>502</v>
      </c>
      <c r="J505" s="46">
        <f t="shared" si="26"/>
        <v>-3</v>
      </c>
      <c r="O505" s="105">
        <v>388</v>
      </c>
      <c r="P505" s="103">
        <f>-(($U$2^2-O505^2)^(1/2))+$U$2</f>
        <v>89.2509780913657</v>
      </c>
    </row>
    <row r="506" spans="2:16">
      <c r="B506" s="24">
        <v>500</v>
      </c>
      <c r="C506" s="166" t="s">
        <v>546</v>
      </c>
      <c r="D506" s="81" t="s">
        <v>546</v>
      </c>
      <c r="E506" s="69">
        <v>10</v>
      </c>
      <c r="F506" s="70">
        <v>387</v>
      </c>
      <c r="G506" s="71">
        <f t="shared" si="27"/>
        <v>168.312816431736</v>
      </c>
      <c r="H506" s="72">
        <f t="shared" si="28"/>
        <v>168.312816431736</v>
      </c>
      <c r="I506" s="41">
        <v>503</v>
      </c>
      <c r="J506" s="46">
        <f t="shared" si="26"/>
        <v>-3</v>
      </c>
      <c r="O506" s="105">
        <v>387</v>
      </c>
      <c r="P506" s="103">
        <f>-(($U$2^2-O506^2)^(1/2))+$U$2</f>
        <v>88.7659917145668</v>
      </c>
    </row>
    <row r="507" spans="2:16">
      <c r="B507" s="24">
        <v>501</v>
      </c>
      <c r="C507" s="166" t="s">
        <v>547</v>
      </c>
      <c r="D507" s="81" t="s">
        <v>547</v>
      </c>
      <c r="E507" s="69">
        <v>10</v>
      </c>
      <c r="F507" s="70">
        <v>386</v>
      </c>
      <c r="G507" s="71">
        <f t="shared" si="27"/>
        <v>167.940765367792</v>
      </c>
      <c r="H507" s="72">
        <f t="shared" si="28"/>
        <v>167.940765367792</v>
      </c>
      <c r="I507" s="41">
        <v>504</v>
      </c>
      <c r="J507" s="46">
        <f t="shared" si="26"/>
        <v>-3</v>
      </c>
      <c r="O507" s="105">
        <v>386</v>
      </c>
      <c r="P507" s="103">
        <f>-(($U$2^2-O507^2)^(1/2))+$U$2</f>
        <v>88.2825498965275</v>
      </c>
    </row>
    <row r="508" spans="2:16">
      <c r="B508" s="24">
        <v>502</v>
      </c>
      <c r="C508" s="166" t="s">
        <v>548</v>
      </c>
      <c r="D508" s="81" t="s">
        <v>548</v>
      </c>
      <c r="E508" s="69">
        <v>10</v>
      </c>
      <c r="F508" s="70">
        <v>385</v>
      </c>
      <c r="G508" s="71">
        <f t="shared" si="27"/>
        <v>167.569900823451</v>
      </c>
      <c r="H508" s="72">
        <f t="shared" si="28"/>
        <v>167.569900823451</v>
      </c>
      <c r="I508" s="41">
        <v>505</v>
      </c>
      <c r="J508" s="46">
        <f t="shared" si="26"/>
        <v>-3</v>
      </c>
      <c r="O508" s="105">
        <v>385</v>
      </c>
      <c r="P508" s="103">
        <f>-(($U$2^2-O508^2)^(1/2))+$U$2</f>
        <v>87.8006498378045</v>
      </c>
    </row>
    <row r="509" spans="2:16">
      <c r="B509" s="24">
        <v>503</v>
      </c>
      <c r="C509" s="166" t="s">
        <v>549</v>
      </c>
      <c r="D509" s="81" t="s">
        <v>549</v>
      </c>
      <c r="E509" s="69">
        <v>10</v>
      </c>
      <c r="F509" s="70">
        <v>384</v>
      </c>
      <c r="G509" s="71">
        <f t="shared" si="27"/>
        <v>167.200220656344</v>
      </c>
      <c r="H509" s="72">
        <f t="shared" si="28"/>
        <v>167.200220656344</v>
      </c>
      <c r="I509" s="41">
        <v>506</v>
      </c>
      <c r="J509" s="46">
        <f t="shared" si="26"/>
        <v>-3</v>
      </c>
      <c r="O509" s="105">
        <v>384</v>
      </c>
      <c r="P509" s="103">
        <f>-(($U$2^2-O509^2)^(1/2))+$U$2</f>
        <v>87.3202887546107</v>
      </c>
    </row>
    <row r="510" spans="2:16">
      <c r="B510" s="24">
        <v>504</v>
      </c>
      <c r="C510" s="166" t="s">
        <v>550</v>
      </c>
      <c r="D510" s="81" t="s">
        <v>550</v>
      </c>
      <c r="E510" s="69">
        <v>10</v>
      </c>
      <c r="F510" s="70">
        <v>383</v>
      </c>
      <c r="G510" s="71">
        <f t="shared" si="27"/>
        <v>166.831722736073</v>
      </c>
      <c r="H510" s="72">
        <f t="shared" si="28"/>
        <v>166.831722736073</v>
      </c>
      <c r="I510" s="41">
        <v>507</v>
      </c>
      <c r="J510" s="46">
        <f t="shared" si="26"/>
        <v>-3</v>
      </c>
      <c r="O510" s="105">
        <v>383</v>
      </c>
      <c r="P510" s="103">
        <f>-(($U$2^2-O510^2)^(1/2))+$U$2</f>
        <v>86.8414638787152</v>
      </c>
    </row>
    <row r="511" spans="2:16">
      <c r="B511" s="24">
        <v>505</v>
      </c>
      <c r="C511" s="166" t="s">
        <v>551</v>
      </c>
      <c r="D511" s="81" t="s">
        <v>551</v>
      </c>
      <c r="E511" s="69">
        <v>10</v>
      </c>
      <c r="F511" s="70">
        <v>382</v>
      </c>
      <c r="G511" s="71">
        <f t="shared" si="27"/>
        <v>166.464404944135</v>
      </c>
      <c r="H511" s="72">
        <f t="shared" si="28"/>
        <v>166.464404944135</v>
      </c>
      <c r="I511" s="41">
        <v>508</v>
      </c>
      <c r="J511" s="46">
        <f t="shared" si="26"/>
        <v>-3</v>
      </c>
      <c r="O511" s="105">
        <v>382</v>
      </c>
      <c r="P511" s="103">
        <f>-(($U$2^2-O511^2)^(1/2))+$U$2</f>
        <v>86.3641724573433</v>
      </c>
    </row>
    <row r="512" spans="2:16">
      <c r="B512" s="24">
        <v>506</v>
      </c>
      <c r="C512" s="166" t="s">
        <v>552</v>
      </c>
      <c r="D512" s="81" t="s">
        <v>552</v>
      </c>
      <c r="E512" s="69">
        <v>10</v>
      </c>
      <c r="F512" s="70">
        <v>381</v>
      </c>
      <c r="G512" s="71">
        <f t="shared" si="27"/>
        <v>166.098265173847</v>
      </c>
      <c r="H512" s="72">
        <f t="shared" si="28"/>
        <v>166.098265173847</v>
      </c>
      <c r="I512" s="41">
        <v>509</v>
      </c>
      <c r="J512" s="46">
        <f t="shared" si="26"/>
        <v>-3</v>
      </c>
      <c r="O512" s="105">
        <v>381</v>
      </c>
      <c r="P512" s="103">
        <f>-(($U$2^2-O512^2)^(1/2))+$U$2</f>
        <v>85.8884117530779</v>
      </c>
    </row>
    <row r="513" spans="2:16">
      <c r="B513" s="24">
        <v>507</v>
      </c>
      <c r="C513" s="166" t="s">
        <v>553</v>
      </c>
      <c r="D513" s="81" t="s">
        <v>553</v>
      </c>
      <c r="E513" s="69">
        <v>10</v>
      </c>
      <c r="F513" s="70">
        <v>380</v>
      </c>
      <c r="G513" s="71">
        <f t="shared" si="27"/>
        <v>165.733301330269</v>
      </c>
      <c r="H513" s="72">
        <f t="shared" si="28"/>
        <v>165.733301330269</v>
      </c>
      <c r="I513" s="41">
        <v>510</v>
      </c>
      <c r="J513" s="46">
        <f t="shared" si="26"/>
        <v>-3</v>
      </c>
      <c r="O513" s="105">
        <v>380</v>
      </c>
      <c r="P513" s="103">
        <f>-(($U$2^2-O513^2)^(1/2))+$U$2</f>
        <v>85.4141790437611</v>
      </c>
    </row>
    <row r="514" spans="2:16">
      <c r="B514" s="24">
        <v>508</v>
      </c>
      <c r="C514" s="166" t="s">
        <v>554</v>
      </c>
      <c r="D514" s="81" t="s">
        <v>554</v>
      </c>
      <c r="E514" s="69">
        <v>10</v>
      </c>
      <c r="F514" s="70">
        <v>379</v>
      </c>
      <c r="G514" s="71">
        <f t="shared" si="27"/>
        <v>165.369511330128</v>
      </c>
      <c r="H514" s="72">
        <f t="shared" si="28"/>
        <v>165.369511330128</v>
      </c>
      <c r="I514" s="41">
        <v>511</v>
      </c>
      <c r="J514" s="46">
        <f t="shared" si="26"/>
        <v>-3</v>
      </c>
      <c r="O514" s="105">
        <v>379</v>
      </c>
      <c r="P514" s="103">
        <f>-(($U$2^2-O514^2)^(1/2))+$U$2</f>
        <v>84.9414716223979</v>
      </c>
    </row>
    <row r="515" spans="2:16">
      <c r="B515" s="24">
        <v>509</v>
      </c>
      <c r="C515" s="166" t="s">
        <v>555</v>
      </c>
      <c r="D515" s="81" t="s">
        <v>555</v>
      </c>
      <c r="E515" s="69">
        <v>10</v>
      </c>
      <c r="F515" s="70">
        <v>378</v>
      </c>
      <c r="G515" s="71">
        <f t="shared" si="27"/>
        <v>165.00689310175</v>
      </c>
      <c r="H515" s="72">
        <f t="shared" si="28"/>
        <v>165.00689310175</v>
      </c>
      <c r="I515" s="41">
        <v>512</v>
      </c>
      <c r="J515" s="46">
        <f t="shared" si="26"/>
        <v>-3</v>
      </c>
      <c r="O515" s="105">
        <v>378</v>
      </c>
      <c r="P515" s="103">
        <f>-(($U$2^2-O515^2)^(1/2))+$U$2</f>
        <v>84.4702867970594</v>
      </c>
    </row>
    <row r="516" spans="2:16">
      <c r="B516" s="24">
        <v>510</v>
      </c>
      <c r="C516" s="166" t="s">
        <v>556</v>
      </c>
      <c r="D516" s="81" t="s">
        <v>556</v>
      </c>
      <c r="E516" s="69">
        <v>10</v>
      </c>
      <c r="F516" s="70">
        <v>377</v>
      </c>
      <c r="G516" s="71">
        <f t="shared" si="27"/>
        <v>164.645444584979</v>
      </c>
      <c r="H516" s="72">
        <f t="shared" si="28"/>
        <v>164.645444584979</v>
      </c>
      <c r="I516" s="41">
        <v>513</v>
      </c>
      <c r="J516" s="46">
        <f t="shared" ref="J516:J579" si="29">B516-I516</f>
        <v>-3</v>
      </c>
      <c r="O516" s="105">
        <v>377</v>
      </c>
      <c r="P516" s="103">
        <f>-(($U$2^2-O516^2)^(1/2))+$U$2</f>
        <v>84.0006218907878</v>
      </c>
    </row>
    <row r="517" spans="2:16">
      <c r="B517" s="24">
        <v>511</v>
      </c>
      <c r="C517" s="166" t="s">
        <v>557</v>
      </c>
      <c r="D517" s="81" t="s">
        <v>557</v>
      </c>
      <c r="E517" s="69">
        <v>10</v>
      </c>
      <c r="F517" s="70">
        <v>376</v>
      </c>
      <c r="G517" s="71">
        <f t="shared" si="27"/>
        <v>164.285163731109</v>
      </c>
      <c r="H517" s="72">
        <f t="shared" si="28"/>
        <v>164.285163731109</v>
      </c>
      <c r="I517" s="41">
        <v>514</v>
      </c>
      <c r="J517" s="46">
        <f t="shared" si="29"/>
        <v>-3</v>
      </c>
      <c r="O517" s="105">
        <v>376</v>
      </c>
      <c r="P517" s="103">
        <f>-(($U$2^2-O517^2)^(1/2))+$U$2</f>
        <v>83.5324742415017</v>
      </c>
    </row>
    <row r="518" spans="2:16">
      <c r="B518" s="24">
        <v>512</v>
      </c>
      <c r="C518" s="166" t="s">
        <v>558</v>
      </c>
      <c r="D518" s="81" t="s">
        <v>558</v>
      </c>
      <c r="E518" s="69">
        <v>10</v>
      </c>
      <c r="F518" s="70">
        <v>375</v>
      </c>
      <c r="G518" s="71">
        <f t="shared" si="27"/>
        <v>163.926048502811</v>
      </c>
      <c r="H518" s="72">
        <f t="shared" si="28"/>
        <v>163.926048502811</v>
      </c>
      <c r="I518" s="41">
        <v>515</v>
      </c>
      <c r="J518" s="46">
        <f t="shared" si="29"/>
        <v>-3</v>
      </c>
      <c r="O518" s="105">
        <v>375</v>
      </c>
      <c r="P518" s="103">
        <f>-(($U$2^2-O518^2)^(1/2))+$U$2</f>
        <v>83.065841201903</v>
      </c>
    </row>
    <row r="519" spans="2:16">
      <c r="B519" s="24">
        <v>513</v>
      </c>
      <c r="C519" s="166" t="s">
        <v>559</v>
      </c>
      <c r="D519" s="81" t="s">
        <v>559</v>
      </c>
      <c r="E519" s="69">
        <v>10</v>
      </c>
      <c r="F519" s="70">
        <v>374</v>
      </c>
      <c r="G519" s="71">
        <f t="shared" si="27"/>
        <v>163.568096874061</v>
      </c>
      <c r="H519" s="72">
        <f t="shared" si="28"/>
        <v>163.568096874061</v>
      </c>
      <c r="I519" s="41">
        <v>516</v>
      </c>
      <c r="J519" s="46">
        <f t="shared" si="29"/>
        <v>-3</v>
      </c>
      <c r="O519" s="105">
        <v>374</v>
      </c>
      <c r="P519" s="103">
        <f>-(($U$2^2-O519^2)^(1/2))+$U$2</f>
        <v>82.6007201393833</v>
      </c>
    </row>
    <row r="520" spans="2:16">
      <c r="B520" s="24">
        <v>514</v>
      </c>
      <c r="C520" s="166" t="s">
        <v>560</v>
      </c>
      <c r="D520" s="81" t="s">
        <v>560</v>
      </c>
      <c r="E520" s="69">
        <v>10</v>
      </c>
      <c r="F520" s="70">
        <v>373</v>
      </c>
      <c r="G520" s="71">
        <f t="shared" si="27"/>
        <v>163.21130683007</v>
      </c>
      <c r="H520" s="72">
        <f t="shared" si="28"/>
        <v>163.21130683007</v>
      </c>
      <c r="I520" s="41">
        <v>517</v>
      </c>
      <c r="J520" s="46">
        <f t="shared" si="29"/>
        <v>-3</v>
      </c>
      <c r="O520" s="105">
        <v>373</v>
      </c>
      <c r="P520" s="103">
        <f>-(($U$2^2-O520^2)^(1/2))+$U$2</f>
        <v>82.1371084359325</v>
      </c>
    </row>
    <row r="521" spans="2:16">
      <c r="B521" s="24">
        <v>515</v>
      </c>
      <c r="C521" s="166" t="s">
        <v>561</v>
      </c>
      <c r="D521" s="81" t="s">
        <v>561</v>
      </c>
      <c r="E521" s="69">
        <v>10</v>
      </c>
      <c r="F521" s="70">
        <v>372</v>
      </c>
      <c r="G521" s="71">
        <f t="shared" si="27"/>
        <v>162.855676367212</v>
      </c>
      <c r="H521" s="72">
        <f t="shared" si="28"/>
        <v>162.855676367212</v>
      </c>
      <c r="I521" s="41">
        <v>518</v>
      </c>
      <c r="J521" s="46">
        <f t="shared" si="29"/>
        <v>-3</v>
      </c>
      <c r="O521" s="105">
        <v>372</v>
      </c>
      <c r="P521" s="103">
        <f>-(($U$2^2-O521^2)^(1/2))+$U$2</f>
        <v>81.6750034880477</v>
      </c>
    </row>
    <row r="522" spans="2:16">
      <c r="B522" s="24">
        <v>516</v>
      </c>
      <c r="C522" s="166" t="s">
        <v>562</v>
      </c>
      <c r="D522" s="81" t="s">
        <v>562</v>
      </c>
      <c r="E522" s="69">
        <v>10</v>
      </c>
      <c r="F522" s="70">
        <v>371</v>
      </c>
      <c r="G522" s="71">
        <f t="shared" si="27"/>
        <v>162.501203492957</v>
      </c>
      <c r="H522" s="72">
        <f t="shared" si="28"/>
        <v>162.501203492957</v>
      </c>
      <c r="I522" s="41">
        <v>519</v>
      </c>
      <c r="J522" s="46">
        <f t="shared" si="29"/>
        <v>-3</v>
      </c>
      <c r="O522" s="105">
        <v>371</v>
      </c>
      <c r="P522" s="103">
        <f>-(($U$2^2-O522^2)^(1/2))+$U$2</f>
        <v>81.2144027066423</v>
      </c>
    </row>
    <row r="523" spans="2:16">
      <c r="B523" s="24">
        <v>517</v>
      </c>
      <c r="C523" s="166" t="s">
        <v>563</v>
      </c>
      <c r="D523" s="81" t="s">
        <v>563</v>
      </c>
      <c r="E523" s="69">
        <v>10</v>
      </c>
      <c r="F523" s="70">
        <v>370</v>
      </c>
      <c r="G523" s="71">
        <f t="shared" si="27"/>
        <v>162.147886225802</v>
      </c>
      <c r="H523" s="72">
        <f t="shared" si="28"/>
        <v>162.147886225802</v>
      </c>
      <c r="I523" s="41">
        <v>520</v>
      </c>
      <c r="J523" s="46">
        <f t="shared" si="29"/>
        <v>-3</v>
      </c>
      <c r="O523" s="105">
        <v>370</v>
      </c>
      <c r="P523" s="103">
        <f>-(($U$2^2-O523^2)^(1/2))+$U$2</f>
        <v>80.7553035169572</v>
      </c>
    </row>
    <row r="524" spans="2:16">
      <c r="B524" s="24">
        <v>518</v>
      </c>
      <c r="C524" s="166" t="s">
        <v>564</v>
      </c>
      <c r="D524" s="81" t="s">
        <v>564</v>
      </c>
      <c r="E524" s="69">
        <v>10</v>
      </c>
      <c r="F524" s="70">
        <v>369</v>
      </c>
      <c r="G524" s="71">
        <f t="shared" si="27"/>
        <v>161.795722595201</v>
      </c>
      <c r="H524" s="72">
        <f t="shared" si="28"/>
        <v>161.795722595201</v>
      </c>
      <c r="I524" s="41">
        <v>521</v>
      </c>
      <c r="J524" s="46">
        <f t="shared" si="29"/>
        <v>-3</v>
      </c>
      <c r="O524" s="105">
        <v>369</v>
      </c>
      <c r="P524" s="103">
        <f>-(($U$2^2-O524^2)^(1/2))+$U$2</f>
        <v>80.2977033584713</v>
      </c>
    </row>
    <row r="525" spans="2:16">
      <c r="B525" s="24">
        <v>519</v>
      </c>
      <c r="C525" s="166" t="s">
        <v>565</v>
      </c>
      <c r="D525" s="81" t="s">
        <v>565</v>
      </c>
      <c r="E525" s="69">
        <v>10</v>
      </c>
      <c r="F525" s="70">
        <v>368</v>
      </c>
      <c r="G525" s="71">
        <f t="shared" si="27"/>
        <v>161.444710641496</v>
      </c>
      <c r="H525" s="72">
        <f t="shared" si="28"/>
        <v>161.444710641496</v>
      </c>
      <c r="I525" s="41">
        <v>522</v>
      </c>
      <c r="J525" s="46">
        <f t="shared" si="29"/>
        <v>-3</v>
      </c>
      <c r="O525" s="105">
        <v>368</v>
      </c>
      <c r="P525" s="103">
        <f>-(($U$2^2-O525^2)^(1/2))+$U$2</f>
        <v>79.8415996848142</v>
      </c>
    </row>
    <row r="526" spans="2:16">
      <c r="B526" s="24">
        <v>520</v>
      </c>
      <c r="C526" s="166" t="s">
        <v>566</v>
      </c>
      <c r="D526" s="81" t="s">
        <v>566</v>
      </c>
      <c r="E526" s="69">
        <v>10</v>
      </c>
      <c r="F526" s="70">
        <v>367</v>
      </c>
      <c r="G526" s="71">
        <f t="shared" si="27"/>
        <v>161.094848415854</v>
      </c>
      <c r="H526" s="72">
        <f t="shared" si="28"/>
        <v>161.094848415854</v>
      </c>
      <c r="I526" s="41">
        <v>523</v>
      </c>
      <c r="J526" s="46">
        <f t="shared" si="29"/>
        <v>-3</v>
      </c>
      <c r="O526" s="105">
        <v>367</v>
      </c>
      <c r="P526" s="103">
        <f>-(($U$2^2-O526^2)^(1/2))+$U$2</f>
        <v>79.3869899636786</v>
      </c>
    </row>
    <row r="527" spans="2:16">
      <c r="B527" s="24">
        <v>521</v>
      </c>
      <c r="C527" s="166" t="s">
        <v>567</v>
      </c>
      <c r="D527" s="81" t="s">
        <v>567</v>
      </c>
      <c r="E527" s="69">
        <v>10</v>
      </c>
      <c r="F527" s="70">
        <v>366</v>
      </c>
      <c r="G527" s="71">
        <f t="shared" si="27"/>
        <v>160.746133980197</v>
      </c>
      <c r="H527" s="72">
        <f t="shared" si="28"/>
        <v>160.746133980197</v>
      </c>
      <c r="I527" s="41">
        <v>524</v>
      </c>
      <c r="J527" s="46">
        <f t="shared" si="29"/>
        <v>-3</v>
      </c>
      <c r="O527" s="105">
        <v>366</v>
      </c>
      <c r="P527" s="103">
        <f>-(($U$2^2-O527^2)^(1/2))+$U$2</f>
        <v>78.9338716767337</v>
      </c>
    </row>
    <row r="528" spans="2:16">
      <c r="B528" s="24">
        <v>522</v>
      </c>
      <c r="C528" s="166" t="s">
        <v>568</v>
      </c>
      <c r="D528" s="81" t="s">
        <v>568</v>
      </c>
      <c r="E528" s="69">
        <v>10</v>
      </c>
      <c r="F528" s="70">
        <v>365</v>
      </c>
      <c r="G528" s="71">
        <f t="shared" si="27"/>
        <v>160.39856540714</v>
      </c>
      <c r="H528" s="72">
        <f t="shared" si="28"/>
        <v>160.39856540714</v>
      </c>
      <c r="I528" s="41">
        <v>525</v>
      </c>
      <c r="J528" s="46">
        <f t="shared" si="29"/>
        <v>-3</v>
      </c>
      <c r="O528" s="105">
        <v>365</v>
      </c>
      <c r="P528" s="103">
        <f>-(($U$2^2-O528^2)^(1/2))+$U$2</f>
        <v>78.48224231954</v>
      </c>
    </row>
    <row r="529" spans="2:16">
      <c r="B529" s="24">
        <v>523</v>
      </c>
      <c r="C529" s="166" t="s">
        <v>569</v>
      </c>
      <c r="D529" s="81" t="s">
        <v>569</v>
      </c>
      <c r="E529" s="69">
        <v>10</v>
      </c>
      <c r="F529" s="70">
        <v>364</v>
      </c>
      <c r="G529" s="71">
        <f t="shared" si="27"/>
        <v>160.05214077992</v>
      </c>
      <c r="H529" s="72">
        <f t="shared" si="28"/>
        <v>160.05214077992</v>
      </c>
      <c r="I529" s="41">
        <v>526</v>
      </c>
      <c r="J529" s="46">
        <f t="shared" si="29"/>
        <v>-3</v>
      </c>
      <c r="O529" s="105">
        <v>364</v>
      </c>
      <c r="P529" s="103">
        <f>-(($U$2^2-O529^2)^(1/2))+$U$2</f>
        <v>78.0320994014639</v>
      </c>
    </row>
    <row r="530" spans="2:16">
      <c r="B530" s="24">
        <v>524</v>
      </c>
      <c r="C530" s="166" t="s">
        <v>570</v>
      </c>
      <c r="D530" s="81" t="s">
        <v>570</v>
      </c>
      <c r="E530" s="69">
        <v>10</v>
      </c>
      <c r="F530" s="70">
        <v>363</v>
      </c>
      <c r="G530" s="71">
        <f t="shared" si="27"/>
        <v>159.706858192335</v>
      </c>
      <c r="H530" s="72">
        <f t="shared" si="28"/>
        <v>159.706858192335</v>
      </c>
      <c r="I530" s="41">
        <v>527</v>
      </c>
      <c r="J530" s="46">
        <f t="shared" si="29"/>
        <v>-3</v>
      </c>
      <c r="O530" s="105">
        <v>363</v>
      </c>
      <c r="P530" s="103">
        <f>-(($U$2^2-O530^2)^(1/2))+$U$2</f>
        <v>77.5834404455941</v>
      </c>
    </row>
    <row r="531" spans="2:16">
      <c r="B531" s="24">
        <v>525</v>
      </c>
      <c r="C531" s="166" t="s">
        <v>571</v>
      </c>
      <c r="D531" s="81" t="s">
        <v>571</v>
      </c>
      <c r="E531" s="69">
        <v>10</v>
      </c>
      <c r="F531" s="70">
        <v>362</v>
      </c>
      <c r="G531" s="71">
        <f t="shared" si="27"/>
        <v>159.36271574868</v>
      </c>
      <c r="H531" s="72">
        <f t="shared" si="28"/>
        <v>159.36271574868</v>
      </c>
      <c r="I531" s="41">
        <v>528</v>
      </c>
      <c r="J531" s="46">
        <f t="shared" si="29"/>
        <v>-3</v>
      </c>
      <c r="O531" s="105">
        <v>362</v>
      </c>
      <c r="P531" s="103">
        <f>-(($U$2^2-O531^2)^(1/2))+$U$2</f>
        <v>77.1362629886572</v>
      </c>
    </row>
    <row r="532" spans="2:16">
      <c r="B532" s="24">
        <v>526</v>
      </c>
      <c r="C532" s="166" t="s">
        <v>572</v>
      </c>
      <c r="D532" s="81" t="s">
        <v>572</v>
      </c>
      <c r="E532" s="69">
        <v>10</v>
      </c>
      <c r="F532" s="70">
        <v>361</v>
      </c>
      <c r="G532" s="71">
        <f t="shared" si="27"/>
        <v>159.019711563682</v>
      </c>
      <c r="H532" s="72">
        <f t="shared" si="28"/>
        <v>159.019711563682</v>
      </c>
      <c r="I532" s="41">
        <v>529</v>
      </c>
      <c r="J532" s="46">
        <f t="shared" si="29"/>
        <v>-3</v>
      </c>
      <c r="O532" s="105">
        <v>361</v>
      </c>
      <c r="P532" s="103">
        <f>-(($U$2^2-O532^2)^(1/2))+$U$2</f>
        <v>76.6905645809362</v>
      </c>
    </row>
    <row r="533" spans="2:16">
      <c r="B533" s="24">
        <v>527</v>
      </c>
      <c r="C533" s="166" t="s">
        <v>573</v>
      </c>
      <c r="D533" s="81" t="s">
        <v>573</v>
      </c>
      <c r="E533" s="69">
        <v>10</v>
      </c>
      <c r="F533" s="70">
        <v>360</v>
      </c>
      <c r="G533" s="71">
        <f t="shared" si="27"/>
        <v>158.677843762436</v>
      </c>
      <c r="H533" s="72">
        <f t="shared" si="28"/>
        <v>158.677843762436</v>
      </c>
      <c r="I533" s="41">
        <v>530</v>
      </c>
      <c r="J533" s="46">
        <f t="shared" si="29"/>
        <v>-3</v>
      </c>
      <c r="O533" s="105">
        <v>360</v>
      </c>
      <c r="P533" s="103">
        <f>-(($U$2^2-O533^2)^(1/2))+$U$2</f>
        <v>76.2463427861874</v>
      </c>
    </row>
    <row r="534" spans="2:16">
      <c r="B534" s="24">
        <v>528</v>
      </c>
      <c r="C534" s="166" t="s">
        <v>574</v>
      </c>
      <c r="D534" s="81" t="s">
        <v>574</v>
      </c>
      <c r="E534" s="69">
        <v>10</v>
      </c>
      <c r="F534" s="70">
        <v>359</v>
      </c>
      <c r="G534" s="71">
        <f t="shared" si="27"/>
        <v>158.337110480346</v>
      </c>
      <c r="H534" s="72">
        <f t="shared" si="28"/>
        <v>158.337110480346</v>
      </c>
      <c r="I534" s="41">
        <v>531</v>
      </c>
      <c r="J534" s="46">
        <f t="shared" si="29"/>
        <v>-3</v>
      </c>
      <c r="O534" s="105">
        <v>359</v>
      </c>
      <c r="P534" s="103">
        <f>-(($U$2^2-O534^2)^(1/2))+$U$2</f>
        <v>75.8035951815596</v>
      </c>
    </row>
    <row r="535" spans="2:16">
      <c r="B535" s="24">
        <v>529</v>
      </c>
      <c r="C535" s="166" t="s">
        <v>575</v>
      </c>
      <c r="D535" s="81" t="s">
        <v>575</v>
      </c>
      <c r="E535" s="69">
        <v>10</v>
      </c>
      <c r="F535" s="70">
        <v>358</v>
      </c>
      <c r="G535" s="71">
        <f t="shared" si="27"/>
        <v>157.997509863058</v>
      </c>
      <c r="H535" s="72">
        <f t="shared" si="28"/>
        <v>157.997509863058</v>
      </c>
      <c r="I535" s="41">
        <v>532</v>
      </c>
      <c r="J535" s="46">
        <f t="shared" si="29"/>
        <v>-3</v>
      </c>
      <c r="O535" s="105">
        <v>358</v>
      </c>
      <c r="P535" s="103">
        <f>-(($U$2^2-O535^2)^(1/2))+$U$2</f>
        <v>75.3623193575135</v>
      </c>
    </row>
    <row r="536" spans="2:16">
      <c r="B536" s="24">
        <v>530</v>
      </c>
      <c r="C536" s="166" t="s">
        <v>576</v>
      </c>
      <c r="D536" s="81" t="s">
        <v>576</v>
      </c>
      <c r="E536" s="69">
        <v>10</v>
      </c>
      <c r="F536" s="70">
        <v>357</v>
      </c>
      <c r="G536" s="71">
        <f t="shared" si="27"/>
        <v>157.659040066403</v>
      </c>
      <c r="H536" s="72">
        <f t="shared" si="28"/>
        <v>157.659040066403</v>
      </c>
      <c r="I536" s="41">
        <v>533</v>
      </c>
      <c r="J536" s="46">
        <f t="shared" si="29"/>
        <v>-3</v>
      </c>
      <c r="O536" s="105">
        <v>357</v>
      </c>
      <c r="P536" s="103">
        <f>-(($U$2^2-O536^2)^(1/2))+$U$2</f>
        <v>74.9225129177416</v>
      </c>
    </row>
    <row r="537" spans="2:16">
      <c r="B537" s="24">
        <v>531</v>
      </c>
      <c r="C537" s="166" t="s">
        <v>577</v>
      </c>
      <c r="D537" s="81" t="s">
        <v>577</v>
      </c>
      <c r="E537" s="69">
        <v>10</v>
      </c>
      <c r="F537" s="70">
        <v>356</v>
      </c>
      <c r="G537" s="71">
        <f t="shared" si="27"/>
        <v>157.321699256333</v>
      </c>
      <c r="H537" s="72">
        <f t="shared" si="28"/>
        <v>157.321699256333</v>
      </c>
      <c r="I537" s="41">
        <v>534</v>
      </c>
      <c r="J537" s="46">
        <f t="shared" si="29"/>
        <v>-3</v>
      </c>
      <c r="O537" s="105">
        <v>356</v>
      </c>
      <c r="P537" s="103">
        <f>-(($U$2^2-O537^2)^(1/2))+$U$2</f>
        <v>74.4841734790896</v>
      </c>
    </row>
    <row r="538" spans="2:16">
      <c r="B538" s="24">
        <v>532</v>
      </c>
      <c r="C538" s="166" t="s">
        <v>578</v>
      </c>
      <c r="D538" s="81" t="s">
        <v>578</v>
      </c>
      <c r="E538" s="69">
        <v>10</v>
      </c>
      <c r="F538" s="70">
        <v>355</v>
      </c>
      <c r="G538" s="71">
        <f t="shared" si="27"/>
        <v>156.985485608863</v>
      </c>
      <c r="H538" s="72">
        <f t="shared" si="28"/>
        <v>156.985485608863</v>
      </c>
      <c r="I538" s="41">
        <v>535</v>
      </c>
      <c r="J538" s="46">
        <f t="shared" si="29"/>
        <v>-3</v>
      </c>
      <c r="O538" s="105">
        <v>355</v>
      </c>
      <c r="P538" s="103">
        <f>-(($U$2^2-O538^2)^(1/2))+$U$2</f>
        <v>74.0472986714768</v>
      </c>
    </row>
    <row r="539" spans="2:16">
      <c r="B539" s="24">
        <v>533</v>
      </c>
      <c r="C539" s="166" t="s">
        <v>579</v>
      </c>
      <c r="D539" s="81" t="s">
        <v>579</v>
      </c>
      <c r="E539" s="69">
        <v>10</v>
      </c>
      <c r="F539" s="70">
        <v>354</v>
      </c>
      <c r="G539" s="71">
        <f t="shared" ref="G539:G602" si="30">H539</f>
        <v>156.650397310009</v>
      </c>
      <c r="H539" s="72">
        <f t="shared" ref="H539:H602" si="31">P539*($Q$91-$Q$892)/($P$91-$P$892)+$Q$892-$P$892*($Q$91-$Q$892)/($P$91-$P$892)</f>
        <v>156.650397310009</v>
      </c>
      <c r="I539" s="41">
        <v>536</v>
      </c>
      <c r="J539" s="46">
        <f t="shared" si="29"/>
        <v>-3</v>
      </c>
      <c r="O539" s="105">
        <v>354</v>
      </c>
      <c r="P539" s="103">
        <f>-(($U$2^2-O539^2)^(1/2))+$U$2</f>
        <v>73.6118861378194</v>
      </c>
    </row>
    <row r="540" spans="2:16">
      <c r="B540" s="24">
        <v>534</v>
      </c>
      <c r="C540" s="166" t="s">
        <v>580</v>
      </c>
      <c r="D540" s="81" t="s">
        <v>580</v>
      </c>
      <c r="E540" s="69">
        <v>10</v>
      </c>
      <c r="F540" s="70">
        <v>353</v>
      </c>
      <c r="G540" s="71">
        <f t="shared" si="30"/>
        <v>156.31643255573</v>
      </c>
      <c r="H540" s="72">
        <f t="shared" si="31"/>
        <v>156.31643255573</v>
      </c>
      <c r="I540" s="41">
        <v>537</v>
      </c>
      <c r="J540" s="46">
        <f t="shared" si="29"/>
        <v>-3</v>
      </c>
      <c r="O540" s="105">
        <v>353</v>
      </c>
      <c r="P540" s="103">
        <f>-(($U$2^2-O540^2)^(1/2))+$U$2</f>
        <v>73.1779335339525</v>
      </c>
    </row>
    <row r="541" spans="2:16">
      <c r="B541" s="24">
        <v>535</v>
      </c>
      <c r="C541" s="166" t="s">
        <v>581</v>
      </c>
      <c r="D541" s="81" t="s">
        <v>581</v>
      </c>
      <c r="E541" s="69">
        <v>10</v>
      </c>
      <c r="F541" s="70">
        <v>352</v>
      </c>
      <c r="G541" s="71">
        <f t="shared" si="30"/>
        <v>155.983589551867</v>
      </c>
      <c r="H541" s="72">
        <f t="shared" si="31"/>
        <v>155.983589551867</v>
      </c>
      <c r="I541" s="41">
        <v>538</v>
      </c>
      <c r="J541" s="46">
        <f t="shared" si="29"/>
        <v>-3</v>
      </c>
      <c r="O541" s="105">
        <v>352</v>
      </c>
      <c r="P541" s="103">
        <f>-(($U$2^2-O541^2)^(1/2))+$U$2</f>
        <v>72.7454385285538</v>
      </c>
    </row>
    <row r="542" spans="2:16">
      <c r="B542" s="24">
        <v>536</v>
      </c>
      <c r="C542" s="166" t="s">
        <v>582</v>
      </c>
      <c r="D542" s="81" t="s">
        <v>582</v>
      </c>
      <c r="E542" s="69">
        <v>10</v>
      </c>
      <c r="F542" s="70">
        <v>351</v>
      </c>
      <c r="G542" s="71">
        <f t="shared" si="30"/>
        <v>155.651866514089</v>
      </c>
      <c r="H542" s="72">
        <f t="shared" si="31"/>
        <v>155.651866514089</v>
      </c>
      <c r="I542" s="41">
        <v>539</v>
      </c>
      <c r="J542" s="46">
        <f t="shared" si="29"/>
        <v>-3</v>
      </c>
      <c r="O542" s="105">
        <v>351</v>
      </c>
      <c r="P542" s="103">
        <f>-(($U$2^2-O542^2)^(1/2))+$U$2</f>
        <v>72.3143988030682</v>
      </c>
    </row>
    <row r="543" spans="2:16">
      <c r="B543" s="24">
        <v>537</v>
      </c>
      <c r="C543" s="166" t="s">
        <v>583</v>
      </c>
      <c r="D543" s="81" t="s">
        <v>583</v>
      </c>
      <c r="E543" s="69">
        <v>10</v>
      </c>
      <c r="F543" s="70">
        <v>350</v>
      </c>
      <c r="G543" s="71">
        <f t="shared" si="30"/>
        <v>155.321261667831</v>
      </c>
      <c r="H543" s="72">
        <f t="shared" si="31"/>
        <v>155.321261667831</v>
      </c>
      <c r="I543" s="41">
        <v>540</v>
      </c>
      <c r="J543" s="46">
        <f t="shared" si="29"/>
        <v>-3</v>
      </c>
      <c r="O543" s="105">
        <v>350</v>
      </c>
      <c r="P543" s="103">
        <f>-(($U$2^2-O543^2)^(1/2))+$U$2</f>
        <v>71.884812051632</v>
      </c>
    </row>
    <row r="544" spans="2:16">
      <c r="B544" s="24">
        <v>538</v>
      </c>
      <c r="C544" s="166" t="s">
        <v>584</v>
      </c>
      <c r="D544" s="81" t="s">
        <v>584</v>
      </c>
      <c r="E544" s="69">
        <v>10</v>
      </c>
      <c r="F544" s="70">
        <v>349</v>
      </c>
      <c r="G544" s="71">
        <f t="shared" si="30"/>
        <v>154.991773248236</v>
      </c>
      <c r="H544" s="72">
        <f t="shared" si="31"/>
        <v>154.991773248236</v>
      </c>
      <c r="I544" s="41">
        <v>541</v>
      </c>
      <c r="J544" s="46">
        <f t="shared" si="29"/>
        <v>-3</v>
      </c>
      <c r="O544" s="105">
        <v>349</v>
      </c>
      <c r="P544" s="103">
        <f>-(($U$2^2-O544^2)^(1/2))+$U$2</f>
        <v>71.4566759809985</v>
      </c>
    </row>
    <row r="545" spans="2:16">
      <c r="B545" s="24">
        <v>539</v>
      </c>
      <c r="C545" s="166" t="s">
        <v>585</v>
      </c>
      <c r="D545" s="81" t="s">
        <v>585</v>
      </c>
      <c r="E545" s="69">
        <v>10</v>
      </c>
      <c r="F545" s="70">
        <v>348</v>
      </c>
      <c r="G545" s="71">
        <f t="shared" si="30"/>
        <v>154.663399500102</v>
      </c>
      <c r="H545" s="72">
        <f t="shared" si="31"/>
        <v>154.663399500102</v>
      </c>
      <c r="I545" s="41">
        <v>542</v>
      </c>
      <c r="J545" s="46">
        <f t="shared" si="29"/>
        <v>-3</v>
      </c>
      <c r="O545" s="105">
        <v>348</v>
      </c>
      <c r="P545" s="103">
        <f>-(($U$2^2-O545^2)^(1/2))+$U$2</f>
        <v>71.0299883104643</v>
      </c>
    </row>
    <row r="546" spans="2:16">
      <c r="B546" s="24">
        <v>540</v>
      </c>
      <c r="C546" s="166" t="s">
        <v>586</v>
      </c>
      <c r="D546" s="81" t="s">
        <v>586</v>
      </c>
      <c r="E546" s="69">
        <v>10</v>
      </c>
      <c r="F546" s="70">
        <v>347</v>
      </c>
      <c r="G546" s="71">
        <f t="shared" si="30"/>
        <v>154.336138677825</v>
      </c>
      <c r="H546" s="72">
        <f t="shared" si="31"/>
        <v>154.336138677825</v>
      </c>
      <c r="I546" s="41">
        <v>543</v>
      </c>
      <c r="J546" s="46">
        <f t="shared" si="29"/>
        <v>-3</v>
      </c>
      <c r="O546" s="105">
        <v>347</v>
      </c>
      <c r="P546" s="103">
        <f>-(($U$2^2-O546^2)^(1/2))+$U$2</f>
        <v>70.6047467717958</v>
      </c>
    </row>
    <row r="547" spans="2:16">
      <c r="B547" s="24">
        <v>541</v>
      </c>
      <c r="C547" s="166" t="s">
        <v>587</v>
      </c>
      <c r="D547" s="81" t="s">
        <v>587</v>
      </c>
      <c r="E547" s="69">
        <v>10</v>
      </c>
      <c r="F547" s="70">
        <v>346</v>
      </c>
      <c r="G547" s="71">
        <f t="shared" si="30"/>
        <v>154.00998904534</v>
      </c>
      <c r="H547" s="72">
        <f t="shared" si="31"/>
        <v>154.00998904534</v>
      </c>
      <c r="I547" s="41">
        <v>544</v>
      </c>
      <c r="J547" s="46">
        <f t="shared" si="29"/>
        <v>-3</v>
      </c>
      <c r="O547" s="105">
        <v>346</v>
      </c>
      <c r="P547" s="103">
        <f>-(($U$2^2-O547^2)^(1/2))+$U$2</f>
        <v>70.1809491091566</v>
      </c>
    </row>
    <row r="548" spans="2:16">
      <c r="B548" s="24">
        <v>542</v>
      </c>
      <c r="C548" s="166" t="s">
        <v>588</v>
      </c>
      <c r="D548" s="81" t="s">
        <v>588</v>
      </c>
      <c r="E548" s="69">
        <v>10</v>
      </c>
      <c r="F548" s="70">
        <v>345</v>
      </c>
      <c r="G548" s="71">
        <f t="shared" si="30"/>
        <v>153.684948876065</v>
      </c>
      <c r="H548" s="72">
        <f t="shared" si="31"/>
        <v>153.684948876065</v>
      </c>
      <c r="I548" s="41">
        <v>545</v>
      </c>
      <c r="J548" s="46">
        <f t="shared" si="29"/>
        <v>-3</v>
      </c>
      <c r="O548" s="105">
        <v>345</v>
      </c>
      <c r="P548" s="103">
        <f>-(($U$2^2-O548^2)^(1/2))+$U$2</f>
        <v>69.7585930790351</v>
      </c>
    </row>
    <row r="549" spans="2:16">
      <c r="B549" s="24">
        <v>543</v>
      </c>
      <c r="C549" s="166" t="s">
        <v>589</v>
      </c>
      <c r="D549" s="81" t="s">
        <v>589</v>
      </c>
      <c r="E549" s="69">
        <v>10</v>
      </c>
      <c r="F549" s="70">
        <v>344</v>
      </c>
      <c r="G549" s="71">
        <f t="shared" si="30"/>
        <v>153.361016452854</v>
      </c>
      <c r="H549" s="72">
        <f t="shared" si="31"/>
        <v>153.361016452854</v>
      </c>
      <c r="I549" s="41">
        <v>546</v>
      </c>
      <c r="J549" s="46">
        <f t="shared" si="29"/>
        <v>-3</v>
      </c>
      <c r="O549" s="105">
        <v>344</v>
      </c>
      <c r="P549" s="103">
        <f>-(($U$2^2-O549^2)^(1/2))+$U$2</f>
        <v>69.3376764501739</v>
      </c>
    </row>
    <row r="550" spans="2:16">
      <c r="B550" s="24">
        <v>544</v>
      </c>
      <c r="C550" s="166" t="s">
        <v>590</v>
      </c>
      <c r="D550" s="81" t="s">
        <v>590</v>
      </c>
      <c r="E550" s="69">
        <v>10</v>
      </c>
      <c r="F550" s="70">
        <v>343</v>
      </c>
      <c r="G550" s="71">
        <f t="shared" si="30"/>
        <v>153.038190067931</v>
      </c>
      <c r="H550" s="72">
        <f t="shared" si="31"/>
        <v>153.038190067931</v>
      </c>
      <c r="I550" s="41">
        <v>547</v>
      </c>
      <c r="J550" s="46">
        <f t="shared" si="29"/>
        <v>-3</v>
      </c>
      <c r="O550" s="105">
        <v>343</v>
      </c>
      <c r="P550" s="103">
        <f>-(($U$2^2-O550^2)^(1/2))+$U$2</f>
        <v>68.9181970034983</v>
      </c>
    </row>
    <row r="551" spans="2:16">
      <c r="B551" s="24">
        <v>545</v>
      </c>
      <c r="C551" s="166" t="s">
        <v>591</v>
      </c>
      <c r="D551" s="81" t="s">
        <v>591</v>
      </c>
      <c r="E551" s="69">
        <v>10</v>
      </c>
      <c r="F551" s="70">
        <v>342</v>
      </c>
      <c r="G551" s="71">
        <f t="shared" si="30"/>
        <v>152.716468022845</v>
      </c>
      <c r="H551" s="72">
        <f t="shared" si="31"/>
        <v>152.716468022845</v>
      </c>
      <c r="I551" s="41">
        <v>548</v>
      </c>
      <c r="J551" s="46">
        <f t="shared" si="29"/>
        <v>-3</v>
      </c>
      <c r="O551" s="105">
        <v>342</v>
      </c>
      <c r="P551" s="103">
        <f>-(($U$2^2-O551^2)^(1/2))+$U$2</f>
        <v>68.5001525320459</v>
      </c>
    </row>
    <row r="552" spans="2:16">
      <c r="B552" s="24">
        <v>546</v>
      </c>
      <c r="C552" s="166" t="s">
        <v>592</v>
      </c>
      <c r="D552" s="81" t="s">
        <v>592</v>
      </c>
      <c r="E552" s="69">
        <v>10</v>
      </c>
      <c r="F552" s="70">
        <v>341</v>
      </c>
      <c r="G552" s="71">
        <f t="shared" si="30"/>
        <v>152.395848628412</v>
      </c>
      <c r="H552" s="72">
        <f t="shared" si="31"/>
        <v>152.395848628412</v>
      </c>
      <c r="I552" s="41">
        <v>549</v>
      </c>
      <c r="J552" s="46">
        <f t="shared" si="29"/>
        <v>-3</v>
      </c>
      <c r="O552" s="105">
        <v>341</v>
      </c>
      <c r="P552" s="103">
        <f>-(($U$2^2-O552^2)^(1/2))+$U$2</f>
        <v>68.0835408408976</v>
      </c>
    </row>
    <row r="553" spans="2:16">
      <c r="B553" s="24">
        <v>547</v>
      </c>
      <c r="C553" s="166" t="s">
        <v>593</v>
      </c>
      <c r="D553" s="81" t="s">
        <v>593</v>
      </c>
      <c r="E553" s="69">
        <v>10</v>
      </c>
      <c r="F553" s="70">
        <v>340</v>
      </c>
      <c r="G553" s="71">
        <f t="shared" si="30"/>
        <v>152.076330204665</v>
      </c>
      <c r="H553" s="72">
        <f t="shared" si="31"/>
        <v>152.076330204665</v>
      </c>
      <c r="I553" s="41">
        <v>550</v>
      </c>
      <c r="J553" s="46">
        <f t="shared" si="29"/>
        <v>-3</v>
      </c>
      <c r="O553" s="105">
        <v>340</v>
      </c>
      <c r="P553" s="103">
        <f>-(($U$2^2-O553^2)^(1/2))+$U$2</f>
        <v>67.6683597471082</v>
      </c>
    </row>
    <row r="554" spans="2:16">
      <c r="B554" s="24">
        <v>548</v>
      </c>
      <c r="C554" s="166" t="s">
        <v>594</v>
      </c>
      <c r="D554" s="81" t="s">
        <v>594</v>
      </c>
      <c r="E554" s="69">
        <v>10</v>
      </c>
      <c r="F554" s="70">
        <v>339</v>
      </c>
      <c r="G554" s="71">
        <f t="shared" si="30"/>
        <v>151.757911080795</v>
      </c>
      <c r="H554" s="72">
        <f t="shared" si="31"/>
        <v>151.757911080795</v>
      </c>
      <c r="I554" s="41">
        <v>551</v>
      </c>
      <c r="J554" s="46">
        <f t="shared" si="29"/>
        <v>-3</v>
      </c>
      <c r="O554" s="105">
        <v>339</v>
      </c>
      <c r="P554" s="103">
        <f>-(($U$2^2-O554^2)^(1/2))+$U$2</f>
        <v>67.2546070796376</v>
      </c>
    </row>
    <row r="555" spans="2:16">
      <c r="B555" s="24">
        <v>549</v>
      </c>
      <c r="C555" s="166" t="s">
        <v>595</v>
      </c>
      <c r="D555" s="81" t="s">
        <v>595</v>
      </c>
      <c r="E555" s="69">
        <v>10</v>
      </c>
      <c r="F555" s="70">
        <v>338</v>
      </c>
      <c r="G555" s="71">
        <f t="shared" si="30"/>
        <v>151.440589595108</v>
      </c>
      <c r="H555" s="72">
        <f t="shared" si="31"/>
        <v>151.440589595108</v>
      </c>
      <c r="I555" s="41">
        <v>552</v>
      </c>
      <c r="J555" s="46">
        <f t="shared" si="29"/>
        <v>-3</v>
      </c>
      <c r="O555" s="105">
        <v>338</v>
      </c>
      <c r="P555" s="103">
        <f>-(($U$2^2-O555^2)^(1/2))+$U$2</f>
        <v>66.8422806792839</v>
      </c>
    </row>
    <row r="556" spans="2:16">
      <c r="B556" s="24">
        <v>550</v>
      </c>
      <c r="C556" s="166" t="s">
        <v>596</v>
      </c>
      <c r="D556" s="81" t="s">
        <v>596</v>
      </c>
      <c r="E556" s="69">
        <v>10</v>
      </c>
      <c r="F556" s="70">
        <v>337</v>
      </c>
      <c r="G556" s="71">
        <f t="shared" si="30"/>
        <v>151.124364094964</v>
      </c>
      <c r="H556" s="72">
        <f t="shared" si="31"/>
        <v>151.124364094964</v>
      </c>
      <c r="I556" s="41">
        <v>553</v>
      </c>
      <c r="J556" s="46">
        <f t="shared" si="29"/>
        <v>-3</v>
      </c>
      <c r="O556" s="105">
        <v>337</v>
      </c>
      <c r="P556" s="103">
        <f>-(($U$2^2-O556^2)^(1/2))+$U$2</f>
        <v>66.4313783986148</v>
      </c>
    </row>
    <row r="557" spans="2:16">
      <c r="B557" s="24">
        <v>551</v>
      </c>
      <c r="C557" s="166" t="s">
        <v>597</v>
      </c>
      <c r="D557" s="81" t="s">
        <v>597</v>
      </c>
      <c r="E557" s="69">
        <v>10</v>
      </c>
      <c r="F557" s="70">
        <v>336</v>
      </c>
      <c r="G557" s="71">
        <f t="shared" si="30"/>
        <v>150.809232936733</v>
      </c>
      <c r="H557" s="72">
        <f t="shared" si="31"/>
        <v>150.809232936733</v>
      </c>
      <c r="I557" s="41">
        <v>554</v>
      </c>
      <c r="J557" s="46">
        <f t="shared" si="29"/>
        <v>-3</v>
      </c>
      <c r="O557" s="105">
        <v>336</v>
      </c>
      <c r="P557" s="103">
        <f>-(($U$2^2-O557^2)^(1/2))+$U$2</f>
        <v>66.021898101902</v>
      </c>
    </row>
    <row r="558" spans="2:16">
      <c r="B558" s="24">
        <v>552</v>
      </c>
      <c r="C558" s="166" t="s">
        <v>598</v>
      </c>
      <c r="D558" s="81" t="s">
        <v>598</v>
      </c>
      <c r="E558" s="69">
        <v>10</v>
      </c>
      <c r="F558" s="70">
        <v>335</v>
      </c>
      <c r="G558" s="71">
        <f t="shared" si="30"/>
        <v>150.495194485739</v>
      </c>
      <c r="H558" s="72">
        <f t="shared" si="31"/>
        <v>150.495194485739</v>
      </c>
      <c r="I558" s="41">
        <v>555</v>
      </c>
      <c r="J558" s="46">
        <f t="shared" si="29"/>
        <v>-3</v>
      </c>
      <c r="O558" s="105">
        <v>335</v>
      </c>
      <c r="P558" s="103">
        <f>-(($U$2^2-O558^2)^(1/2))+$U$2</f>
        <v>65.6138376650541</v>
      </c>
    </row>
    <row r="559" spans="2:16">
      <c r="B559" s="24">
        <v>553</v>
      </c>
      <c r="C559" s="166" t="s">
        <v>599</v>
      </c>
      <c r="D559" s="81" t="s">
        <v>599</v>
      </c>
      <c r="E559" s="69">
        <v>10</v>
      </c>
      <c r="F559" s="70">
        <v>334</v>
      </c>
      <c r="G559" s="71">
        <f t="shared" si="30"/>
        <v>150.182247116213</v>
      </c>
      <c r="H559" s="72">
        <f t="shared" si="31"/>
        <v>150.182247116213</v>
      </c>
      <c r="I559" s="41">
        <v>556</v>
      </c>
      <c r="J559" s="46">
        <f t="shared" si="29"/>
        <v>-3</v>
      </c>
      <c r="O559" s="105">
        <v>334</v>
      </c>
      <c r="P559" s="103">
        <f>-(($U$2^2-O559^2)^(1/2))+$U$2</f>
        <v>65.2071949755516</v>
      </c>
    </row>
    <row r="560" spans="2:16">
      <c r="B560" s="24">
        <v>554</v>
      </c>
      <c r="C560" s="166" t="s">
        <v>600</v>
      </c>
      <c r="D560" s="81" t="s">
        <v>600</v>
      </c>
      <c r="E560" s="69">
        <v>10</v>
      </c>
      <c r="F560" s="70">
        <v>333</v>
      </c>
      <c r="G560" s="71">
        <f t="shared" si="30"/>
        <v>149.87038921124</v>
      </c>
      <c r="H560" s="72">
        <f t="shared" si="31"/>
        <v>149.87038921124</v>
      </c>
      <c r="I560" s="41">
        <v>557</v>
      </c>
      <c r="J560" s="46">
        <f t="shared" si="29"/>
        <v>-3</v>
      </c>
      <c r="O560" s="105">
        <v>333</v>
      </c>
      <c r="P560" s="103">
        <f>-(($U$2^2-O560^2)^(1/2))+$U$2</f>
        <v>64.8019679323814</v>
      </c>
    </row>
    <row r="561" spans="2:16">
      <c r="B561" s="24">
        <v>555</v>
      </c>
      <c r="C561" s="166" t="s">
        <v>601</v>
      </c>
      <c r="D561" s="81" t="s">
        <v>601</v>
      </c>
      <c r="E561" s="69">
        <v>10</v>
      </c>
      <c r="F561" s="70">
        <v>332</v>
      </c>
      <c r="G561" s="71">
        <f t="shared" si="30"/>
        <v>149.559619162711</v>
      </c>
      <c r="H561" s="72">
        <f t="shared" si="31"/>
        <v>149.559619162711</v>
      </c>
      <c r="I561" s="41">
        <v>558</v>
      </c>
      <c r="J561" s="46">
        <f t="shared" si="29"/>
        <v>-3</v>
      </c>
      <c r="O561" s="105">
        <v>332</v>
      </c>
      <c r="P561" s="103">
        <f>-(($U$2^2-O561^2)^(1/2))+$U$2</f>
        <v>64.3981544459726</v>
      </c>
    </row>
    <row r="562" spans="2:16">
      <c r="B562" s="24">
        <v>556</v>
      </c>
      <c r="C562" s="166" t="s">
        <v>602</v>
      </c>
      <c r="D562" s="81" t="s">
        <v>602</v>
      </c>
      <c r="E562" s="69">
        <v>10</v>
      </c>
      <c r="F562" s="70">
        <v>331</v>
      </c>
      <c r="G562" s="71">
        <f t="shared" si="30"/>
        <v>149.249935371273</v>
      </c>
      <c r="H562" s="72">
        <f t="shared" si="31"/>
        <v>149.249935371273</v>
      </c>
      <c r="I562" s="41">
        <v>559</v>
      </c>
      <c r="J562" s="46">
        <f t="shared" si="29"/>
        <v>-3</v>
      </c>
      <c r="O562" s="105">
        <v>331</v>
      </c>
      <c r="P562" s="103">
        <f>-(($U$2^2-O562^2)^(1/2))+$U$2</f>
        <v>63.9957524381322</v>
      </c>
    </row>
    <row r="563" spans="2:16">
      <c r="B563" s="24">
        <v>557</v>
      </c>
      <c r="C563" s="166" t="s">
        <v>603</v>
      </c>
      <c r="D563" s="81" t="s">
        <v>603</v>
      </c>
      <c r="E563" s="69">
        <v>10</v>
      </c>
      <c r="F563" s="70">
        <v>330</v>
      </c>
      <c r="G563" s="71">
        <f t="shared" si="30"/>
        <v>148.941336246281</v>
      </c>
      <c r="H563" s="72">
        <f t="shared" si="31"/>
        <v>148.941336246281</v>
      </c>
      <c r="I563" s="41">
        <v>560</v>
      </c>
      <c r="J563" s="46">
        <f t="shared" si="29"/>
        <v>-3</v>
      </c>
      <c r="O563" s="105">
        <v>330</v>
      </c>
      <c r="P563" s="103">
        <f>-(($U$2^2-O563^2)^(1/2))+$U$2</f>
        <v>63.5947598419816</v>
      </c>
    </row>
    <row r="564" spans="2:16">
      <c r="B564" s="24">
        <v>558</v>
      </c>
      <c r="C564" s="166" t="s">
        <v>604</v>
      </c>
      <c r="D564" s="81" t="s">
        <v>604</v>
      </c>
      <c r="E564" s="69">
        <v>10</v>
      </c>
      <c r="F564" s="70">
        <v>329</v>
      </c>
      <c r="G564" s="71">
        <f t="shared" si="30"/>
        <v>148.633820205749</v>
      </c>
      <c r="H564" s="72">
        <f t="shared" si="31"/>
        <v>148.633820205749</v>
      </c>
      <c r="I564" s="41">
        <v>561</v>
      </c>
      <c r="J564" s="46">
        <f t="shared" si="29"/>
        <v>-3</v>
      </c>
      <c r="O564" s="105">
        <v>329</v>
      </c>
      <c r="P564" s="103">
        <f>-(($U$2^2-O564^2)^(1/2))+$U$2</f>
        <v>63.1951746018941</v>
      </c>
    </row>
    <row r="565" spans="2:16">
      <c r="B565" s="24">
        <v>559</v>
      </c>
      <c r="C565" s="166" t="s">
        <v>605</v>
      </c>
      <c r="D565" s="81" t="s">
        <v>605</v>
      </c>
      <c r="E565" s="69">
        <v>10</v>
      </c>
      <c r="F565" s="70">
        <v>328</v>
      </c>
      <c r="G565" s="71">
        <f t="shared" si="30"/>
        <v>148.327385676303</v>
      </c>
      <c r="H565" s="72">
        <f t="shared" si="31"/>
        <v>148.327385676303</v>
      </c>
      <c r="I565" s="41">
        <v>562</v>
      </c>
      <c r="J565" s="46">
        <f t="shared" si="29"/>
        <v>-3</v>
      </c>
      <c r="O565" s="105">
        <v>328</v>
      </c>
      <c r="P565" s="103">
        <f>-(($U$2^2-O565^2)^(1/2))+$U$2</f>
        <v>62.7969946734319</v>
      </c>
    </row>
    <row r="566" spans="2:16">
      <c r="B566" s="24">
        <v>560</v>
      </c>
      <c r="C566" s="166" t="s">
        <v>606</v>
      </c>
      <c r="D566" s="81" t="s">
        <v>606</v>
      </c>
      <c r="E566" s="69">
        <v>10</v>
      </c>
      <c r="F566" s="70">
        <v>327</v>
      </c>
      <c r="G566" s="71">
        <f t="shared" si="30"/>
        <v>148.022031093131</v>
      </c>
      <c r="H566" s="72">
        <f t="shared" si="31"/>
        <v>148.022031093131</v>
      </c>
      <c r="I566" s="41">
        <v>563</v>
      </c>
      <c r="J566" s="46">
        <f t="shared" si="29"/>
        <v>-3</v>
      </c>
      <c r="O566" s="105">
        <v>327</v>
      </c>
      <c r="P566" s="103">
        <f>-(($U$2^2-O566^2)^(1/2))+$U$2</f>
        <v>62.4002180232847</v>
      </c>
    </row>
    <row r="567" spans="2:16">
      <c r="B567" s="24">
        <v>561</v>
      </c>
      <c r="C567" s="166" t="s">
        <v>607</v>
      </c>
      <c r="D567" s="81" t="s">
        <v>607</v>
      </c>
      <c r="E567" s="69">
        <v>10</v>
      </c>
      <c r="F567" s="70">
        <v>326</v>
      </c>
      <c r="G567" s="71">
        <f t="shared" si="30"/>
        <v>147.717754899938</v>
      </c>
      <c r="H567" s="72">
        <f t="shared" si="31"/>
        <v>147.717754899938</v>
      </c>
      <c r="I567" s="41">
        <v>564</v>
      </c>
      <c r="J567" s="46">
        <f t="shared" si="29"/>
        <v>-3</v>
      </c>
      <c r="O567" s="105">
        <v>326</v>
      </c>
      <c r="P567" s="103">
        <f>-(($U$2^2-O567^2)^(1/2))+$U$2</f>
        <v>62.0048426292077</v>
      </c>
    </row>
    <row r="568" spans="2:16">
      <c r="B568" s="24">
        <v>562</v>
      </c>
      <c r="C568" s="166" t="s">
        <v>608</v>
      </c>
      <c r="D568" s="81" t="s">
        <v>608</v>
      </c>
      <c r="E568" s="69">
        <v>10</v>
      </c>
      <c r="F568" s="70">
        <v>325</v>
      </c>
      <c r="G568" s="71">
        <f t="shared" si="30"/>
        <v>147.414555548897</v>
      </c>
      <c r="H568" s="72">
        <f t="shared" si="31"/>
        <v>147.414555548897</v>
      </c>
      <c r="I568" s="41">
        <v>565</v>
      </c>
      <c r="J568" s="46">
        <f t="shared" si="29"/>
        <v>-3</v>
      </c>
      <c r="O568" s="105">
        <v>325</v>
      </c>
      <c r="P568" s="103">
        <f>-(($U$2^2-O568^2)^(1/2))+$U$2</f>
        <v>61.6108664799615</v>
      </c>
    </row>
    <row r="569" spans="2:16">
      <c r="B569" s="24">
        <v>563</v>
      </c>
      <c r="C569" s="166" t="s">
        <v>609</v>
      </c>
      <c r="D569" s="81" t="s">
        <v>609</v>
      </c>
      <c r="E569" s="69">
        <v>10</v>
      </c>
      <c r="F569" s="70">
        <v>324</v>
      </c>
      <c r="G569" s="71">
        <f t="shared" si="30"/>
        <v>147.112431500606</v>
      </c>
      <c r="H569" s="72">
        <f t="shared" si="31"/>
        <v>147.112431500606</v>
      </c>
      <c r="I569" s="41">
        <v>566</v>
      </c>
      <c r="J569" s="46">
        <f t="shared" si="29"/>
        <v>-3</v>
      </c>
      <c r="O569" s="105">
        <v>324</v>
      </c>
      <c r="P569" s="103">
        <f>-(($U$2^2-O569^2)^(1/2))+$U$2</f>
        <v>61.2182875752512</v>
      </c>
    </row>
    <row r="570" spans="2:16">
      <c r="B570" s="24">
        <v>564</v>
      </c>
      <c r="C570" s="166" t="s">
        <v>610</v>
      </c>
      <c r="D570" s="81" t="s">
        <v>610</v>
      </c>
      <c r="E570" s="69">
        <v>10</v>
      </c>
      <c r="F570" s="70">
        <v>323</v>
      </c>
      <c r="G570" s="71">
        <f t="shared" si="30"/>
        <v>146.811381224038</v>
      </c>
      <c r="H570" s="72">
        <f t="shared" si="31"/>
        <v>146.811381224038</v>
      </c>
      <c r="I570" s="41">
        <v>567</v>
      </c>
      <c r="J570" s="46">
        <f t="shared" si="29"/>
        <v>-3</v>
      </c>
      <c r="O570" s="105">
        <v>323</v>
      </c>
      <c r="P570" s="103">
        <f>-(($U$2^2-O570^2)^(1/2))+$U$2</f>
        <v>60.8271039256666</v>
      </c>
    </row>
    <row r="571" spans="2:16">
      <c r="B571" s="24">
        <v>565</v>
      </c>
      <c r="C571" s="166" t="s">
        <v>611</v>
      </c>
      <c r="D571" s="81" t="s">
        <v>611</v>
      </c>
      <c r="E571" s="69">
        <v>10</v>
      </c>
      <c r="F571" s="70">
        <v>322</v>
      </c>
      <c r="G571" s="71">
        <f t="shared" si="30"/>
        <v>146.511403196497</v>
      </c>
      <c r="H571" s="72">
        <f t="shared" si="31"/>
        <v>146.511403196497</v>
      </c>
      <c r="I571" s="41">
        <v>568</v>
      </c>
      <c r="J571" s="46">
        <f t="shared" si="29"/>
        <v>-3</v>
      </c>
      <c r="O571" s="105">
        <v>322</v>
      </c>
      <c r="P571" s="103">
        <f>-(($U$2^2-O571^2)^(1/2))+$U$2</f>
        <v>60.4373135526228</v>
      </c>
    </row>
    <row r="572" spans="2:16">
      <c r="B572" s="24">
        <v>566</v>
      </c>
      <c r="C572" s="166" t="s">
        <v>612</v>
      </c>
      <c r="D572" s="81" t="s">
        <v>612</v>
      </c>
      <c r="E572" s="69">
        <v>10</v>
      </c>
      <c r="F572" s="70">
        <v>321</v>
      </c>
      <c r="G572" s="71">
        <f t="shared" si="30"/>
        <v>146.212495903575</v>
      </c>
      <c r="H572" s="72">
        <f t="shared" si="31"/>
        <v>146.212495903575</v>
      </c>
      <c r="I572" s="41">
        <v>569</v>
      </c>
      <c r="J572" s="46">
        <f t="shared" si="29"/>
        <v>-3</v>
      </c>
      <c r="O572" s="105">
        <v>321</v>
      </c>
      <c r="P572" s="103">
        <f>-(($U$2^2-O572^2)^(1/2))+$U$2</f>
        <v>60.0489144883014</v>
      </c>
    </row>
    <row r="573" spans="2:16">
      <c r="B573" s="24">
        <v>567</v>
      </c>
      <c r="C573" s="166" t="s">
        <v>613</v>
      </c>
      <c r="D573" s="81" t="s">
        <v>613</v>
      </c>
      <c r="E573" s="69">
        <v>10</v>
      </c>
      <c r="F573" s="70">
        <v>320</v>
      </c>
      <c r="G573" s="71">
        <f t="shared" si="30"/>
        <v>145.914657839103</v>
      </c>
      <c r="H573" s="72">
        <f t="shared" si="31"/>
        <v>145.914657839103</v>
      </c>
      <c r="I573" s="41">
        <v>570</v>
      </c>
      <c r="J573" s="46">
        <f t="shared" si="29"/>
        <v>-3</v>
      </c>
      <c r="O573" s="105">
        <v>320</v>
      </c>
      <c r="P573" s="103">
        <f>-(($U$2^2-O573^2)^(1/2))+$U$2</f>
        <v>59.6619047755922</v>
      </c>
    </row>
    <row r="574" spans="2:16">
      <c r="B574" s="24">
        <v>568</v>
      </c>
      <c r="C574" s="166" t="s">
        <v>614</v>
      </c>
      <c r="D574" s="81" t="s">
        <v>614</v>
      </c>
      <c r="E574" s="69">
        <v>10</v>
      </c>
      <c r="F574" s="70">
        <v>319</v>
      </c>
      <c r="G574" s="71">
        <f t="shared" si="30"/>
        <v>145.617887505107</v>
      </c>
      <c r="H574" s="72">
        <f t="shared" si="31"/>
        <v>145.617887505107</v>
      </c>
      <c r="I574" s="41">
        <v>571</v>
      </c>
      <c r="J574" s="46">
        <f t="shared" si="29"/>
        <v>-3</v>
      </c>
      <c r="O574" s="105">
        <v>319</v>
      </c>
      <c r="P574" s="103">
        <f>-(($U$2^2-O574^2)^(1/2))+$U$2</f>
        <v>59.2762824680351</v>
      </c>
    </row>
    <row r="575" ht="16.5" spans="2:16">
      <c r="B575" s="24">
        <v>569</v>
      </c>
      <c r="C575" s="166" t="s">
        <v>615</v>
      </c>
      <c r="D575" s="81" t="s">
        <v>615</v>
      </c>
      <c r="E575" s="69">
        <v>10</v>
      </c>
      <c r="F575" s="70">
        <v>318</v>
      </c>
      <c r="G575" s="71">
        <f t="shared" si="30"/>
        <v>145.322183411767</v>
      </c>
      <c r="H575" s="72">
        <f t="shared" si="31"/>
        <v>145.322183411767</v>
      </c>
      <c r="I575" s="41">
        <v>572</v>
      </c>
      <c r="J575" s="46">
        <f t="shared" si="29"/>
        <v>-3</v>
      </c>
      <c r="O575" s="105">
        <v>318</v>
      </c>
      <c r="P575" s="103">
        <f>-(($U$2^2-O575^2)^(1/2))+$U$2</f>
        <v>58.8920456297624</v>
      </c>
    </row>
    <row r="576" spans="2:16">
      <c r="B576" s="24">
        <v>570</v>
      </c>
      <c r="C576" s="166" t="s">
        <v>616</v>
      </c>
      <c r="D576" s="81" t="s">
        <v>616</v>
      </c>
      <c r="E576" s="69">
        <v>10</v>
      </c>
      <c r="F576" s="70">
        <v>317</v>
      </c>
      <c r="G576" s="71">
        <f t="shared" si="30"/>
        <v>145.027544077372</v>
      </c>
      <c r="H576" s="72">
        <f t="shared" si="31"/>
        <v>145.027544077372</v>
      </c>
      <c r="I576" s="41">
        <v>573</v>
      </c>
      <c r="J576" s="46">
        <f t="shared" si="29"/>
        <v>-3</v>
      </c>
      <c r="O576" s="105">
        <v>317</v>
      </c>
      <c r="P576" s="103">
        <f>-(($U$2^2-O576^2)^(1/2))+$U$2</f>
        <v>58.5091923354424</v>
      </c>
    </row>
    <row r="577" spans="2:16">
      <c r="B577" s="24">
        <v>571</v>
      </c>
      <c r="C577" s="166" t="s">
        <v>617</v>
      </c>
      <c r="D577" s="81" t="s">
        <v>617</v>
      </c>
      <c r="E577" s="69">
        <v>10</v>
      </c>
      <c r="F577" s="70">
        <v>316</v>
      </c>
      <c r="G577" s="71">
        <f t="shared" si="30"/>
        <v>144.733968028272</v>
      </c>
      <c r="H577" s="72">
        <f t="shared" si="31"/>
        <v>144.733968028272</v>
      </c>
      <c r="I577" s="41">
        <v>574</v>
      </c>
      <c r="J577" s="46">
        <f t="shared" si="29"/>
        <v>-3</v>
      </c>
      <c r="O577" s="105">
        <v>316</v>
      </c>
      <c r="P577" s="103">
        <f>-(($U$2^2-O577^2)^(1/2))+$U$2</f>
        <v>58.1277206702226</v>
      </c>
    </row>
    <row r="578" spans="2:16">
      <c r="B578" s="24">
        <v>572</v>
      </c>
      <c r="C578" s="166" t="s">
        <v>618</v>
      </c>
      <c r="D578" s="81" t="s">
        <v>618</v>
      </c>
      <c r="E578" s="69">
        <v>10</v>
      </c>
      <c r="F578" s="70">
        <v>315</v>
      </c>
      <c r="G578" s="71">
        <f t="shared" si="30"/>
        <v>144.441453798843</v>
      </c>
      <c r="H578" s="72">
        <f t="shared" si="31"/>
        <v>144.441453798843</v>
      </c>
      <c r="I578" s="41">
        <v>575</v>
      </c>
      <c r="J578" s="46">
        <f t="shared" si="29"/>
        <v>-3</v>
      </c>
      <c r="O578" s="105">
        <v>315</v>
      </c>
      <c r="P578" s="103">
        <f>-(($U$2^2-O578^2)^(1/2))+$U$2</f>
        <v>57.7476287296736</v>
      </c>
    </row>
    <row r="579" spans="2:16">
      <c r="B579" s="24">
        <v>573</v>
      </c>
      <c r="C579" s="166" t="s">
        <v>619</v>
      </c>
      <c r="D579" s="81" t="s">
        <v>619</v>
      </c>
      <c r="E579" s="69">
        <v>10</v>
      </c>
      <c r="F579" s="70">
        <v>314</v>
      </c>
      <c r="G579" s="71">
        <f t="shared" si="30"/>
        <v>144.149999931436</v>
      </c>
      <c r="H579" s="72">
        <f t="shared" si="31"/>
        <v>144.149999931436</v>
      </c>
      <c r="I579" s="41">
        <v>576</v>
      </c>
      <c r="J579" s="46">
        <f t="shared" si="29"/>
        <v>-3</v>
      </c>
      <c r="O579" s="105">
        <v>314</v>
      </c>
      <c r="P579" s="103">
        <f>-(($U$2^2-O579^2)^(1/2))+$U$2</f>
        <v>57.3689146197332</v>
      </c>
    </row>
    <row r="580" spans="2:16">
      <c r="B580" s="24">
        <v>574</v>
      </c>
      <c r="C580" s="166" t="s">
        <v>620</v>
      </c>
      <c r="D580" s="81" t="s">
        <v>620</v>
      </c>
      <c r="E580" s="69">
        <v>10</v>
      </c>
      <c r="F580" s="70">
        <v>313</v>
      </c>
      <c r="G580" s="71">
        <f t="shared" si="30"/>
        <v>143.859604976341</v>
      </c>
      <c r="H580" s="72">
        <f t="shared" si="31"/>
        <v>143.859604976341</v>
      </c>
      <c r="I580" s="41">
        <v>577</v>
      </c>
      <c r="J580" s="46">
        <f t="shared" ref="J580:J643" si="32">B580-I580</f>
        <v>-3</v>
      </c>
      <c r="O580" s="105">
        <v>313</v>
      </c>
      <c r="P580" s="103">
        <f>-(($U$2^2-O580^2)^(1/2))+$U$2</f>
        <v>56.9915764566523</v>
      </c>
    </row>
    <row r="581" spans="2:16">
      <c r="B581" s="24">
        <v>575</v>
      </c>
      <c r="C581" s="166" t="s">
        <v>621</v>
      </c>
      <c r="D581" s="81" t="s">
        <v>621</v>
      </c>
      <c r="E581" s="69">
        <v>10</v>
      </c>
      <c r="F581" s="70">
        <v>312</v>
      </c>
      <c r="G581" s="71">
        <f t="shared" si="30"/>
        <v>143.570267491739</v>
      </c>
      <c r="H581" s="72">
        <f t="shared" si="31"/>
        <v>143.570267491739</v>
      </c>
      <c r="I581" s="41">
        <v>578</v>
      </c>
      <c r="J581" s="46">
        <f t="shared" si="32"/>
        <v>-3</v>
      </c>
      <c r="O581" s="105">
        <v>312</v>
      </c>
      <c r="P581" s="103">
        <f>-(($U$2^2-O581^2)^(1/2))+$U$2</f>
        <v>56.6156123669389</v>
      </c>
    </row>
    <row r="582" spans="2:16">
      <c r="B582" s="24">
        <v>576</v>
      </c>
      <c r="C582" s="166" t="s">
        <v>622</v>
      </c>
      <c r="D582" s="81" t="s">
        <v>622</v>
      </c>
      <c r="E582" s="69">
        <v>10</v>
      </c>
      <c r="F582" s="70">
        <v>311</v>
      </c>
      <c r="G582" s="71">
        <f t="shared" si="30"/>
        <v>143.281986043668</v>
      </c>
      <c r="H582" s="72">
        <f t="shared" si="31"/>
        <v>143.281986043668</v>
      </c>
      <c r="I582" s="41">
        <v>579</v>
      </c>
      <c r="J582" s="46">
        <f t="shared" si="32"/>
        <v>-3</v>
      </c>
      <c r="O582" s="105">
        <v>311</v>
      </c>
      <c r="P582" s="103">
        <f>-(($U$2^2-O582^2)^(1/2))+$U$2</f>
        <v>56.2410204873049</v>
      </c>
    </row>
    <row r="583" spans="2:16">
      <c r="B583" s="24">
        <v>577</v>
      </c>
      <c r="C583" s="166" t="s">
        <v>623</v>
      </c>
      <c r="D583" s="81" t="s">
        <v>623</v>
      </c>
      <c r="E583" s="69">
        <v>10</v>
      </c>
      <c r="F583" s="70">
        <v>310</v>
      </c>
      <c r="G583" s="71">
        <f t="shared" si="30"/>
        <v>142.994759205974</v>
      </c>
      <c r="H583" s="72">
        <f t="shared" si="31"/>
        <v>142.994759205974</v>
      </c>
      <c r="I583" s="41">
        <v>580</v>
      </c>
      <c r="J583" s="46">
        <f t="shared" si="32"/>
        <v>-3</v>
      </c>
      <c r="O583" s="105">
        <v>310</v>
      </c>
      <c r="P583" s="103">
        <f>-(($U$2^2-O583^2)^(1/2))+$U$2</f>
        <v>55.8677989646117</v>
      </c>
    </row>
    <row r="584" spans="2:16">
      <c r="B584" s="24">
        <v>578</v>
      </c>
      <c r="C584" s="166" t="s">
        <v>624</v>
      </c>
      <c r="D584" s="81" t="s">
        <v>624</v>
      </c>
      <c r="E584" s="69">
        <v>10</v>
      </c>
      <c r="F584" s="70">
        <v>309</v>
      </c>
      <c r="G584" s="71">
        <f t="shared" si="30"/>
        <v>142.708585560273</v>
      </c>
      <c r="H584" s="72">
        <f t="shared" si="31"/>
        <v>142.708585560273</v>
      </c>
      <c r="I584" s="41">
        <v>581</v>
      </c>
      <c r="J584" s="46">
        <f t="shared" si="32"/>
        <v>-3</v>
      </c>
      <c r="O584" s="105">
        <v>309</v>
      </c>
      <c r="P584" s="103">
        <f>-(($U$2^2-O584^2)^(1/2))+$U$2</f>
        <v>55.495945955817</v>
      </c>
    </row>
    <row r="585" spans="2:16">
      <c r="B585" s="24">
        <v>579</v>
      </c>
      <c r="C585" s="166" t="s">
        <v>625</v>
      </c>
      <c r="D585" s="81" t="s">
        <v>625</v>
      </c>
      <c r="E585" s="69">
        <v>10</v>
      </c>
      <c r="F585" s="70">
        <v>308</v>
      </c>
      <c r="G585" s="71">
        <f t="shared" si="30"/>
        <v>142.423463695911</v>
      </c>
      <c r="H585" s="72">
        <f t="shared" si="31"/>
        <v>142.423463695911</v>
      </c>
      <c r="I585" s="41">
        <v>582</v>
      </c>
      <c r="J585" s="46">
        <f t="shared" si="32"/>
        <v>-3</v>
      </c>
      <c r="O585" s="105">
        <v>308</v>
      </c>
      <c r="P585" s="103">
        <f>-(($U$2^2-O585^2)^(1/2))+$U$2</f>
        <v>55.1254596279221</v>
      </c>
    </row>
    <row r="586" spans="2:16">
      <c r="B586" s="24">
        <v>580</v>
      </c>
      <c r="C586" s="166" t="s">
        <v>626</v>
      </c>
      <c r="D586" s="81" t="s">
        <v>626</v>
      </c>
      <c r="E586" s="69">
        <v>10</v>
      </c>
      <c r="F586" s="70">
        <v>307</v>
      </c>
      <c r="G586" s="71">
        <f t="shared" si="30"/>
        <v>142.139392209923</v>
      </c>
      <c r="H586" s="72">
        <f t="shared" si="31"/>
        <v>142.139392209923</v>
      </c>
      <c r="I586" s="41">
        <v>583</v>
      </c>
      <c r="J586" s="46">
        <f t="shared" si="32"/>
        <v>-3</v>
      </c>
      <c r="O586" s="105">
        <v>307</v>
      </c>
      <c r="P586" s="103">
        <f>-(($U$2^2-O586^2)^(1/2))+$U$2</f>
        <v>54.7563381579191</v>
      </c>
    </row>
    <row r="587" spans="2:16">
      <c r="B587" s="24">
        <v>581</v>
      </c>
      <c r="C587" s="166" t="s">
        <v>627</v>
      </c>
      <c r="D587" s="81" t="s">
        <v>627</v>
      </c>
      <c r="E587" s="69">
        <v>10</v>
      </c>
      <c r="F587" s="70">
        <v>306</v>
      </c>
      <c r="G587" s="71">
        <f t="shared" si="30"/>
        <v>141.856369706993</v>
      </c>
      <c r="H587" s="72">
        <f t="shared" si="31"/>
        <v>141.856369706993</v>
      </c>
      <c r="I587" s="41">
        <v>584</v>
      </c>
      <c r="J587" s="46">
        <f t="shared" si="32"/>
        <v>-3</v>
      </c>
      <c r="O587" s="105">
        <v>306</v>
      </c>
      <c r="P587" s="103">
        <f>-(($U$2^2-O587^2)^(1/2))+$U$2</f>
        <v>54.388579732739</v>
      </c>
    </row>
    <row r="588" spans="2:16">
      <c r="B588" s="24">
        <v>582</v>
      </c>
      <c r="C588" s="166" t="s">
        <v>628</v>
      </c>
      <c r="D588" s="81" t="s">
        <v>628</v>
      </c>
      <c r="E588" s="69">
        <v>10</v>
      </c>
      <c r="F588" s="70">
        <v>305</v>
      </c>
      <c r="G588" s="71">
        <f t="shared" si="30"/>
        <v>141.574394799413</v>
      </c>
      <c r="H588" s="72">
        <f t="shared" si="31"/>
        <v>141.574394799413</v>
      </c>
      <c r="I588" s="41">
        <v>585</v>
      </c>
      <c r="J588" s="46">
        <f t="shared" si="32"/>
        <v>-3</v>
      </c>
      <c r="O588" s="105">
        <v>305</v>
      </c>
      <c r="P588" s="103">
        <f>-(($U$2^2-O588^2)^(1/2))+$U$2</f>
        <v>54.0221825491999</v>
      </c>
    </row>
    <row r="589" spans="2:16">
      <c r="B589" s="24">
        <v>583</v>
      </c>
      <c r="C589" s="166" t="s">
        <v>629</v>
      </c>
      <c r="D589" s="81" t="s">
        <v>629</v>
      </c>
      <c r="E589" s="69">
        <v>10</v>
      </c>
      <c r="F589" s="70">
        <v>304</v>
      </c>
      <c r="G589" s="71">
        <f t="shared" si="30"/>
        <v>141.293466107047</v>
      </c>
      <c r="H589" s="72">
        <f t="shared" si="31"/>
        <v>141.293466107047</v>
      </c>
      <c r="I589" s="41">
        <v>586</v>
      </c>
      <c r="J589" s="46">
        <f t="shared" si="32"/>
        <v>-3</v>
      </c>
      <c r="O589" s="105">
        <v>304</v>
      </c>
      <c r="P589" s="103">
        <f>-(($U$2^2-O589^2)^(1/2))+$U$2</f>
        <v>53.6571448139559</v>
      </c>
    </row>
    <row r="590" ht="16.5" spans="2:16">
      <c r="B590" s="24">
        <v>584</v>
      </c>
      <c r="C590" s="166" t="s">
        <v>630</v>
      </c>
      <c r="D590" s="81" t="s">
        <v>630</v>
      </c>
      <c r="E590" s="69">
        <v>10</v>
      </c>
      <c r="F590" s="70">
        <v>303</v>
      </c>
      <c r="G590" s="71">
        <f t="shared" si="30"/>
        <v>141.013582257286</v>
      </c>
      <c r="H590" s="72">
        <f t="shared" si="31"/>
        <v>141.013582257286</v>
      </c>
      <c r="I590" s="41">
        <v>587</v>
      </c>
      <c r="J590" s="46">
        <f t="shared" si="32"/>
        <v>-3</v>
      </c>
      <c r="O590" s="105">
        <v>303</v>
      </c>
      <c r="P590" s="103">
        <f>-(($U$2^2-O590^2)^(1/2))+$U$2</f>
        <v>53.2934647434465</v>
      </c>
    </row>
    <row r="591" spans="2:16">
      <c r="B591" s="24">
        <v>585</v>
      </c>
      <c r="C591" s="166" t="s">
        <v>631</v>
      </c>
      <c r="D591" s="81" t="s">
        <v>631</v>
      </c>
      <c r="E591" s="69">
        <v>10</v>
      </c>
      <c r="F591" s="70">
        <v>302</v>
      </c>
      <c r="G591" s="71">
        <f t="shared" si="30"/>
        <v>140.734741885016</v>
      </c>
      <c r="H591" s="72">
        <f t="shared" si="31"/>
        <v>140.734741885016</v>
      </c>
      <c r="I591" s="41">
        <v>588</v>
      </c>
      <c r="J591" s="46">
        <f t="shared" si="32"/>
        <v>-3</v>
      </c>
      <c r="O591" s="105">
        <v>302</v>
      </c>
      <c r="P591" s="103">
        <f>-(($U$2^2-O591^2)^(1/2))+$U$2</f>
        <v>52.9311405638455</v>
      </c>
    </row>
    <row r="592" spans="2:16">
      <c r="B592" s="24">
        <v>586</v>
      </c>
      <c r="C592" s="166" t="s">
        <v>632</v>
      </c>
      <c r="D592" s="81" t="s">
        <v>632</v>
      </c>
      <c r="E592" s="69">
        <v>10</v>
      </c>
      <c r="F592" s="70">
        <v>301</v>
      </c>
      <c r="G592" s="71">
        <f t="shared" si="30"/>
        <v>140.456943632574</v>
      </c>
      <c r="H592" s="72">
        <f t="shared" si="31"/>
        <v>140.456943632574</v>
      </c>
      <c r="I592" s="41">
        <v>589</v>
      </c>
      <c r="J592" s="46">
        <f t="shared" si="32"/>
        <v>-3</v>
      </c>
      <c r="O592" s="105">
        <v>301</v>
      </c>
      <c r="P592" s="103">
        <f>-(($U$2^2-O592^2)^(1/2))+$U$2</f>
        <v>52.5701705110117</v>
      </c>
    </row>
    <row r="593" spans="2:16">
      <c r="B593" s="24">
        <v>587</v>
      </c>
      <c r="C593" s="166" t="s">
        <v>633</v>
      </c>
      <c r="D593" s="81" t="s">
        <v>633</v>
      </c>
      <c r="E593" s="69">
        <v>10</v>
      </c>
      <c r="F593" s="70">
        <v>300</v>
      </c>
      <c r="G593" s="71">
        <f t="shared" si="30"/>
        <v>140.180186149714</v>
      </c>
      <c r="H593" s="72">
        <f t="shared" si="31"/>
        <v>140.180186149714</v>
      </c>
      <c r="I593" s="41">
        <v>590</v>
      </c>
      <c r="J593" s="46">
        <f t="shared" si="32"/>
        <v>-3</v>
      </c>
      <c r="O593" s="105">
        <v>300</v>
      </c>
      <c r="P593" s="103">
        <f>-(($U$2^2-O593^2)^(1/2))+$U$2</f>
        <v>52.2105528304393</v>
      </c>
    </row>
    <row r="594" spans="2:16">
      <c r="B594" s="24">
        <v>588</v>
      </c>
      <c r="C594" s="166" t="s">
        <v>634</v>
      </c>
      <c r="D594" s="81" t="s">
        <v>634</v>
      </c>
      <c r="E594" s="69">
        <v>10</v>
      </c>
      <c r="F594" s="70">
        <v>299</v>
      </c>
      <c r="G594" s="71">
        <f t="shared" si="30"/>
        <v>139.904468093565</v>
      </c>
      <c r="H594" s="72">
        <f t="shared" si="31"/>
        <v>139.904468093565</v>
      </c>
      <c r="I594" s="41">
        <v>591</v>
      </c>
      <c r="J594" s="46">
        <f t="shared" si="32"/>
        <v>-3</v>
      </c>
      <c r="O594" s="105">
        <v>299</v>
      </c>
      <c r="P594" s="103">
        <f>-(($U$2^2-O594^2)^(1/2))+$U$2</f>
        <v>51.852285777208</v>
      </c>
    </row>
    <row r="595" spans="2:16">
      <c r="B595" s="24">
        <v>589</v>
      </c>
      <c r="C595" s="166" t="s">
        <v>635</v>
      </c>
      <c r="D595" s="81" t="s">
        <v>635</v>
      </c>
      <c r="E595" s="69">
        <v>10</v>
      </c>
      <c r="F595" s="70">
        <v>298</v>
      </c>
      <c r="G595" s="71">
        <f t="shared" si="30"/>
        <v>139.629788128599</v>
      </c>
      <c r="H595" s="72">
        <f t="shared" si="31"/>
        <v>139.629788128599</v>
      </c>
      <c r="I595" s="41">
        <v>592</v>
      </c>
      <c r="J595" s="46">
        <f t="shared" si="32"/>
        <v>-3</v>
      </c>
      <c r="O595" s="105">
        <v>298</v>
      </c>
      <c r="P595" s="103">
        <f>-(($U$2^2-O595^2)^(1/2))+$U$2</f>
        <v>51.4953676159348</v>
      </c>
    </row>
    <row r="596" spans="2:16">
      <c r="B596" s="24">
        <v>590</v>
      </c>
      <c r="C596" s="166" t="s">
        <v>636</v>
      </c>
      <c r="D596" s="81" t="s">
        <v>636</v>
      </c>
      <c r="E596" s="69">
        <v>10</v>
      </c>
      <c r="F596" s="70">
        <v>297</v>
      </c>
      <c r="G596" s="71">
        <f t="shared" si="30"/>
        <v>139.356144926586</v>
      </c>
      <c r="H596" s="72">
        <f t="shared" si="31"/>
        <v>139.356144926586</v>
      </c>
      <c r="I596" s="41">
        <v>593</v>
      </c>
      <c r="J596" s="46">
        <f t="shared" si="32"/>
        <v>-3</v>
      </c>
      <c r="O596" s="105">
        <v>297</v>
      </c>
      <c r="P596" s="103">
        <f>-(($U$2^2-O596^2)^(1/2))+$U$2</f>
        <v>51.1397966207259</v>
      </c>
    </row>
    <row r="597" spans="2:16">
      <c r="B597" s="24">
        <v>591</v>
      </c>
      <c r="C597" s="166" t="s">
        <v>637</v>
      </c>
      <c r="D597" s="81" t="s">
        <v>637</v>
      </c>
      <c r="E597" s="69">
        <v>10</v>
      </c>
      <c r="F597" s="70">
        <v>296</v>
      </c>
      <c r="G597" s="71">
        <f t="shared" si="30"/>
        <v>139.083537166566</v>
      </c>
      <c r="H597" s="72">
        <f t="shared" si="31"/>
        <v>139.083537166566</v>
      </c>
      <c r="I597" s="41">
        <v>594</v>
      </c>
      <c r="J597" s="46">
        <f t="shared" si="32"/>
        <v>-3</v>
      </c>
      <c r="O597" s="105">
        <v>296</v>
      </c>
      <c r="P597" s="103">
        <f>-(($U$2^2-O597^2)^(1/2))+$U$2</f>
        <v>50.7855710751277</v>
      </c>
    </row>
    <row r="598" spans="2:16">
      <c r="B598" s="24">
        <v>592</v>
      </c>
      <c r="C598" s="166" t="s">
        <v>638</v>
      </c>
      <c r="D598" s="81" t="s">
        <v>638</v>
      </c>
      <c r="E598" s="69">
        <v>10</v>
      </c>
      <c r="F598" s="70">
        <v>295</v>
      </c>
      <c r="G598" s="71">
        <f t="shared" si="30"/>
        <v>138.811963534804</v>
      </c>
      <c r="H598" s="72">
        <f t="shared" si="31"/>
        <v>138.811963534804</v>
      </c>
      <c r="I598" s="41">
        <v>595</v>
      </c>
      <c r="J598" s="46">
        <f t="shared" si="32"/>
        <v>-3</v>
      </c>
      <c r="O598" s="105">
        <v>295</v>
      </c>
      <c r="P598" s="103">
        <f>-(($U$2^2-O598^2)^(1/2))+$U$2</f>
        <v>50.4326892720801</v>
      </c>
    </row>
    <row r="599" spans="2:16">
      <c r="B599" s="24">
        <v>593</v>
      </c>
      <c r="C599" s="166" t="s">
        <v>639</v>
      </c>
      <c r="D599" s="81" t="s">
        <v>639</v>
      </c>
      <c r="E599" s="69">
        <v>10</v>
      </c>
      <c r="F599" s="70">
        <v>294</v>
      </c>
      <c r="G599" s="71">
        <f t="shared" si="30"/>
        <v>138.541422724761</v>
      </c>
      <c r="H599" s="72">
        <f t="shared" si="31"/>
        <v>138.541422724761</v>
      </c>
      <c r="I599" s="41">
        <v>596</v>
      </c>
      <c r="J599" s="46">
        <f t="shared" si="32"/>
        <v>-3</v>
      </c>
      <c r="O599" s="105">
        <v>294</v>
      </c>
      <c r="P599" s="103">
        <f>-(($U$2^2-O599^2)^(1/2))+$U$2</f>
        <v>50.0811495138685</v>
      </c>
    </row>
    <row r="600" spans="2:16">
      <c r="B600" s="24">
        <v>594</v>
      </c>
      <c r="C600" s="166" t="s">
        <v>640</v>
      </c>
      <c r="D600" s="81" t="s">
        <v>640</v>
      </c>
      <c r="E600" s="69">
        <v>10</v>
      </c>
      <c r="F600" s="70">
        <v>293</v>
      </c>
      <c r="G600" s="71">
        <f t="shared" si="30"/>
        <v>138.271913437052</v>
      </c>
      <c r="H600" s="72">
        <f t="shared" si="31"/>
        <v>138.271913437052</v>
      </c>
      <c r="I600" s="41">
        <v>597</v>
      </c>
      <c r="J600" s="46">
        <f t="shared" si="32"/>
        <v>-3</v>
      </c>
      <c r="O600" s="105">
        <v>293</v>
      </c>
      <c r="P600" s="103">
        <f>-(($U$2^2-O600^2)^(1/2))+$U$2</f>
        <v>49.7309501120777</v>
      </c>
    </row>
    <row r="601" spans="2:16">
      <c r="B601" s="24">
        <v>595</v>
      </c>
      <c r="C601" s="166" t="s">
        <v>641</v>
      </c>
      <c r="D601" s="81" t="s">
        <v>641</v>
      </c>
      <c r="E601" s="69">
        <v>10</v>
      </c>
      <c r="F601" s="70">
        <v>292</v>
      </c>
      <c r="G601" s="71">
        <f t="shared" si="30"/>
        <v>138.003434379412</v>
      </c>
      <c r="H601" s="72">
        <f t="shared" si="31"/>
        <v>138.003434379412</v>
      </c>
      <c r="I601" s="41">
        <v>598</v>
      </c>
      <c r="J601" s="46">
        <f t="shared" si="32"/>
        <v>-3</v>
      </c>
      <c r="O601" s="105">
        <v>292</v>
      </c>
      <c r="P601" s="103">
        <f>-(($U$2^2-O601^2)^(1/2))+$U$2</f>
        <v>49.3820893875447</v>
      </c>
    </row>
    <row r="602" ht="16.5" spans="2:16">
      <c r="B602" s="24">
        <v>596</v>
      </c>
      <c r="C602" s="166" t="s">
        <v>642</v>
      </c>
      <c r="D602" s="81" t="s">
        <v>642</v>
      </c>
      <c r="E602" s="69">
        <v>10</v>
      </c>
      <c r="F602" s="70">
        <v>291</v>
      </c>
      <c r="G602" s="71">
        <f t="shared" si="30"/>
        <v>137.735984266665</v>
      </c>
      <c r="H602" s="72">
        <f t="shared" si="31"/>
        <v>137.735984266665</v>
      </c>
      <c r="I602" s="41">
        <v>599</v>
      </c>
      <c r="J602" s="46">
        <f t="shared" si="32"/>
        <v>-3</v>
      </c>
      <c r="O602" s="105">
        <v>291</v>
      </c>
      <c r="P602" s="103">
        <f>-(($U$2^2-O602^2)^(1/2))+$U$2</f>
        <v>49.0345656703132</v>
      </c>
    </row>
    <row r="603" spans="2:16">
      <c r="B603" s="24">
        <v>597</v>
      </c>
      <c r="C603" s="166" t="s">
        <v>643</v>
      </c>
      <c r="D603" s="81" t="s">
        <v>643</v>
      </c>
      <c r="E603" s="69">
        <v>10</v>
      </c>
      <c r="F603" s="70">
        <v>290</v>
      </c>
      <c r="G603" s="71">
        <f t="shared" ref="G603:G666" si="33">H603</f>
        <v>137.469561820679</v>
      </c>
      <c r="H603" s="72">
        <f t="shared" ref="H603:H666" si="34">P603*($Q$91-$Q$892)/($P$91-$P$892)+$Q$892-$P$892*($Q$91-$Q$892)/($P$91-$P$892)</f>
        <v>137.469561820679</v>
      </c>
      <c r="I603" s="41">
        <v>600</v>
      </c>
      <c r="J603" s="46">
        <f t="shared" si="32"/>
        <v>-3</v>
      </c>
      <c r="O603" s="105">
        <v>290</v>
      </c>
      <c r="P603" s="103">
        <f>-(($U$2^2-O603^2)^(1/2))+$U$2</f>
        <v>48.6883772995873</v>
      </c>
    </row>
    <row r="604" spans="2:16">
      <c r="B604" s="24">
        <v>598</v>
      </c>
      <c r="C604" s="166" t="s">
        <v>644</v>
      </c>
      <c r="D604" s="81" t="s">
        <v>644</v>
      </c>
      <c r="E604" s="69">
        <v>10</v>
      </c>
      <c r="F604" s="70">
        <v>289</v>
      </c>
      <c r="G604" s="71">
        <f t="shared" si="33"/>
        <v>137.204165770343</v>
      </c>
      <c r="H604" s="72">
        <f t="shared" si="34"/>
        <v>137.204165770343</v>
      </c>
      <c r="I604" s="41">
        <v>601</v>
      </c>
      <c r="J604" s="46">
        <f t="shared" si="32"/>
        <v>-3</v>
      </c>
      <c r="O604" s="105">
        <v>289</v>
      </c>
      <c r="P604" s="103">
        <f>-(($U$2^2-O604^2)^(1/2))+$U$2</f>
        <v>48.3435226236863</v>
      </c>
    </row>
    <row r="605" spans="2:16">
      <c r="B605" s="24">
        <v>599</v>
      </c>
      <c r="C605" s="166" t="s">
        <v>645</v>
      </c>
      <c r="D605" s="81" t="s">
        <v>645</v>
      </c>
      <c r="E605" s="69">
        <v>10</v>
      </c>
      <c r="F605" s="70">
        <v>288</v>
      </c>
      <c r="G605" s="71">
        <f t="shared" si="33"/>
        <v>136.939794851523</v>
      </c>
      <c r="H605" s="72">
        <f t="shared" si="34"/>
        <v>136.939794851523</v>
      </c>
      <c r="I605" s="41">
        <v>602</v>
      </c>
      <c r="J605" s="46">
        <f t="shared" si="32"/>
        <v>-3</v>
      </c>
      <c r="O605" s="105">
        <v>288</v>
      </c>
      <c r="P605" s="103">
        <f>-(($U$2^2-O605^2)^(1/2))+$U$2</f>
        <v>48</v>
      </c>
    </row>
    <row r="606" spans="2:16">
      <c r="B606" s="24">
        <v>600</v>
      </c>
      <c r="C606" s="166" t="s">
        <v>646</v>
      </c>
      <c r="D606" s="81" t="s">
        <v>646</v>
      </c>
      <c r="E606" s="69">
        <v>10</v>
      </c>
      <c r="F606" s="70">
        <v>287</v>
      </c>
      <c r="G606" s="71">
        <f t="shared" si="33"/>
        <v>136.676447807031</v>
      </c>
      <c r="H606" s="72">
        <f t="shared" si="34"/>
        <v>136.676447807031</v>
      </c>
      <c r="I606" s="41">
        <v>603</v>
      </c>
      <c r="J606" s="46">
        <f t="shared" si="32"/>
        <v>-3</v>
      </c>
      <c r="O606" s="105">
        <v>287</v>
      </c>
      <c r="P606" s="103">
        <f>-(($U$2^2-O606^2)^(1/2))+$U$2</f>
        <v>47.6578077949436</v>
      </c>
    </row>
    <row r="607" spans="2:16">
      <c r="B607" s="24">
        <v>601</v>
      </c>
      <c r="C607" s="166" t="s">
        <v>647</v>
      </c>
      <c r="D607" s="81" t="s">
        <v>647</v>
      </c>
      <c r="E607" s="69">
        <v>10</v>
      </c>
      <c r="F607" s="70">
        <v>286</v>
      </c>
      <c r="G607" s="71">
        <f t="shared" si="33"/>
        <v>136.414123386592</v>
      </c>
      <c r="H607" s="72">
        <f t="shared" si="34"/>
        <v>136.414123386592</v>
      </c>
      <c r="I607" s="41">
        <v>604</v>
      </c>
      <c r="J607" s="46">
        <f t="shared" si="32"/>
        <v>-3</v>
      </c>
      <c r="O607" s="105">
        <v>286</v>
      </c>
      <c r="P607" s="103">
        <f>-(($U$2^2-O607^2)^(1/2))+$U$2</f>
        <v>47.3169443839134</v>
      </c>
    </row>
    <row r="608" spans="2:16">
      <c r="B608" s="24">
        <v>602</v>
      </c>
      <c r="C608" s="166" t="s">
        <v>648</v>
      </c>
      <c r="D608" s="81" t="s">
        <v>648</v>
      </c>
      <c r="E608" s="69">
        <v>10</v>
      </c>
      <c r="F608" s="70">
        <v>285</v>
      </c>
      <c r="G608" s="71">
        <f t="shared" si="33"/>
        <v>136.152820346808</v>
      </c>
      <c r="H608" s="72">
        <f t="shared" si="34"/>
        <v>136.152820346808</v>
      </c>
      <c r="I608" s="41">
        <v>605</v>
      </c>
      <c r="J608" s="46">
        <f t="shared" si="32"/>
        <v>-3</v>
      </c>
      <c r="O608" s="105">
        <v>285</v>
      </c>
      <c r="P608" s="103">
        <f>-(($U$2^2-O608^2)^(1/2))+$U$2</f>
        <v>46.9774081512436</v>
      </c>
    </row>
    <row r="609" spans="2:16">
      <c r="B609" s="24">
        <v>603</v>
      </c>
      <c r="C609" s="166" t="s">
        <v>649</v>
      </c>
      <c r="D609" s="81" t="s">
        <v>649</v>
      </c>
      <c r="E609" s="69">
        <v>10</v>
      </c>
      <c r="F609" s="70">
        <v>284</v>
      </c>
      <c r="G609" s="71">
        <f t="shared" si="33"/>
        <v>135.892537451127</v>
      </c>
      <c r="H609" s="72">
        <f t="shared" si="34"/>
        <v>135.892537451127</v>
      </c>
      <c r="I609" s="41">
        <v>606</v>
      </c>
      <c r="J609" s="46">
        <f t="shared" si="32"/>
        <v>-3</v>
      </c>
      <c r="O609" s="105">
        <v>284</v>
      </c>
      <c r="P609" s="103">
        <f>-(($U$2^2-O609^2)^(1/2))+$U$2</f>
        <v>46.6391974901612</v>
      </c>
    </row>
    <row r="610" spans="2:16">
      <c r="B610" s="24">
        <v>604</v>
      </c>
      <c r="C610" s="166" t="s">
        <v>650</v>
      </c>
      <c r="D610" s="81" t="s">
        <v>650</v>
      </c>
      <c r="E610" s="69">
        <v>10</v>
      </c>
      <c r="F610" s="70">
        <v>283</v>
      </c>
      <c r="G610" s="71">
        <f t="shared" si="33"/>
        <v>135.633273469806</v>
      </c>
      <c r="H610" s="72">
        <f t="shared" si="34"/>
        <v>135.633273469806</v>
      </c>
      <c r="I610" s="41">
        <v>607</v>
      </c>
      <c r="J610" s="46">
        <f t="shared" si="32"/>
        <v>-3</v>
      </c>
      <c r="O610" s="105">
        <v>283</v>
      </c>
      <c r="P610" s="103">
        <f>-(($U$2^2-O610^2)^(1/2))+$U$2</f>
        <v>46.3023108027444</v>
      </c>
    </row>
    <row r="611" spans="2:16">
      <c r="B611" s="24">
        <v>605</v>
      </c>
      <c r="C611" s="166" t="s">
        <v>651</v>
      </c>
      <c r="D611" s="81" t="s">
        <v>651</v>
      </c>
      <c r="E611" s="69">
        <v>10</v>
      </c>
      <c r="F611" s="70">
        <v>282</v>
      </c>
      <c r="G611" s="71">
        <f t="shared" si="33"/>
        <v>135.375027179882</v>
      </c>
      <c r="H611" s="72">
        <f t="shared" si="34"/>
        <v>135.375027179882</v>
      </c>
      <c r="I611" s="41">
        <v>608</v>
      </c>
      <c r="J611" s="46">
        <f t="shared" si="32"/>
        <v>-3</v>
      </c>
      <c r="O611" s="105">
        <v>282</v>
      </c>
      <c r="P611" s="103">
        <f>-(($U$2^2-O611^2)^(1/2))+$U$2</f>
        <v>45.9667464998785</v>
      </c>
    </row>
    <row r="612" spans="2:16">
      <c r="B612" s="24">
        <v>606</v>
      </c>
      <c r="C612" s="166" t="s">
        <v>652</v>
      </c>
      <c r="D612" s="81" t="s">
        <v>652</v>
      </c>
      <c r="E612" s="69">
        <v>10</v>
      </c>
      <c r="F612" s="70">
        <v>281</v>
      </c>
      <c r="G612" s="71">
        <f t="shared" si="33"/>
        <v>135.117797365136</v>
      </c>
      <c r="H612" s="72">
        <f t="shared" si="34"/>
        <v>135.117797365136</v>
      </c>
      <c r="I612" s="41">
        <v>609</v>
      </c>
      <c r="J612" s="46">
        <f t="shared" si="32"/>
        <v>-3</v>
      </c>
      <c r="O612" s="105">
        <v>281</v>
      </c>
      <c r="P612" s="103">
        <f>-(($U$2^2-O612^2)^(1/2))+$U$2</f>
        <v>45.6325030012139</v>
      </c>
    </row>
    <row r="613" spans="2:16">
      <c r="B613" s="24">
        <v>607</v>
      </c>
      <c r="C613" s="166" t="s">
        <v>653</v>
      </c>
      <c r="D613" s="81" t="s">
        <v>653</v>
      </c>
      <c r="E613" s="69">
        <v>10</v>
      </c>
      <c r="F613" s="70">
        <v>280</v>
      </c>
      <c r="G613" s="71">
        <f t="shared" si="33"/>
        <v>134.861582816064</v>
      </c>
      <c r="H613" s="72">
        <f t="shared" si="34"/>
        <v>134.861582816064</v>
      </c>
      <c r="I613" s="41">
        <v>610</v>
      </c>
      <c r="J613" s="46">
        <f t="shared" si="32"/>
        <v>-3</v>
      </c>
      <c r="O613" s="105">
        <v>280</v>
      </c>
      <c r="P613" s="103">
        <f>-(($U$2^2-O613^2)^(1/2))+$U$2</f>
        <v>45.2995787351236</v>
      </c>
    </row>
    <row r="614" spans="2:16">
      <c r="B614" s="24">
        <v>608</v>
      </c>
      <c r="C614" s="166" t="s">
        <v>654</v>
      </c>
      <c r="D614" s="81" t="s">
        <v>654</v>
      </c>
      <c r="E614" s="69">
        <v>10</v>
      </c>
      <c r="F614" s="70">
        <v>279</v>
      </c>
      <c r="G614" s="71">
        <f t="shared" si="33"/>
        <v>134.606382329841</v>
      </c>
      <c r="H614" s="72">
        <f t="shared" si="34"/>
        <v>134.606382329841</v>
      </c>
      <c r="I614" s="41">
        <v>611</v>
      </c>
      <c r="J614" s="46">
        <f t="shared" si="32"/>
        <v>-3</v>
      </c>
      <c r="O614" s="105">
        <v>279</v>
      </c>
      <c r="P614" s="103">
        <f>-(($U$2^2-O614^2)^(1/2))+$U$2</f>
        <v>44.9679721386618</v>
      </c>
    </row>
    <row r="615" spans="2:16">
      <c r="B615" s="24">
        <v>609</v>
      </c>
      <c r="C615" s="166" t="s">
        <v>655</v>
      </c>
      <c r="D615" s="81" t="s">
        <v>655</v>
      </c>
      <c r="E615" s="69">
        <v>10</v>
      </c>
      <c r="F615" s="70">
        <v>278</v>
      </c>
      <c r="G615" s="71">
        <f t="shared" si="33"/>
        <v>134.35219471029</v>
      </c>
      <c r="H615" s="72">
        <f t="shared" si="34"/>
        <v>134.35219471029</v>
      </c>
      <c r="I615" s="41">
        <v>612</v>
      </c>
      <c r="J615" s="46">
        <f t="shared" si="32"/>
        <v>-3</v>
      </c>
      <c r="O615" s="105">
        <v>278</v>
      </c>
      <c r="P615" s="103">
        <f>-(($U$2^2-O615^2)^(1/2))+$U$2</f>
        <v>44.6376816575215</v>
      </c>
    </row>
    <row r="616" spans="2:16">
      <c r="B616" s="24">
        <v>610</v>
      </c>
      <c r="C616" s="166" t="s">
        <v>656</v>
      </c>
      <c r="D616" s="81" t="s">
        <v>656</v>
      </c>
      <c r="E616" s="69">
        <v>10</v>
      </c>
      <c r="F616" s="70">
        <v>277</v>
      </c>
      <c r="G616" s="71">
        <f t="shared" si="33"/>
        <v>134.099018767853</v>
      </c>
      <c r="H616" s="72">
        <f t="shared" si="34"/>
        <v>134.099018767853</v>
      </c>
      <c r="I616" s="41">
        <v>613</v>
      </c>
      <c r="J616" s="46">
        <f t="shared" si="32"/>
        <v>-3</v>
      </c>
      <c r="O616" s="105">
        <v>277</v>
      </c>
      <c r="P616" s="103">
        <f>-(($U$2^2-O616^2)^(1/2))+$U$2</f>
        <v>44.3087057459938</v>
      </c>
    </row>
    <row r="617" spans="2:16">
      <c r="B617" s="24">
        <v>611</v>
      </c>
      <c r="C617" s="166" t="s">
        <v>657</v>
      </c>
      <c r="D617" s="81" t="s">
        <v>657</v>
      </c>
      <c r="E617" s="69">
        <v>10</v>
      </c>
      <c r="F617" s="70">
        <v>276</v>
      </c>
      <c r="G617" s="71">
        <f t="shared" si="33"/>
        <v>133.846853319555</v>
      </c>
      <c r="H617" s="72">
        <f t="shared" si="34"/>
        <v>133.846853319555</v>
      </c>
      <c r="I617" s="41">
        <v>614</v>
      </c>
      <c r="J617" s="46">
        <f t="shared" si="32"/>
        <v>-3</v>
      </c>
      <c r="O617" s="105">
        <v>276</v>
      </c>
      <c r="P617" s="103">
        <f>-(($U$2^2-O617^2)^(1/2))+$U$2</f>
        <v>43.9810428669271</v>
      </c>
    </row>
    <row r="618" spans="2:16">
      <c r="B618" s="24">
        <v>612</v>
      </c>
      <c r="C618" s="166" t="s">
        <v>658</v>
      </c>
      <c r="D618" s="81" t="s">
        <v>658</v>
      </c>
      <c r="E618" s="69">
        <v>10</v>
      </c>
      <c r="F618" s="70">
        <v>275</v>
      </c>
      <c r="G618" s="71">
        <f t="shared" si="33"/>
        <v>133.595697188978</v>
      </c>
      <c r="H618" s="72">
        <f t="shared" si="34"/>
        <v>133.595697188978</v>
      </c>
      <c r="I618" s="41">
        <v>615</v>
      </c>
      <c r="J618" s="46">
        <f t="shared" si="32"/>
        <v>-3</v>
      </c>
      <c r="O618" s="105">
        <v>275</v>
      </c>
      <c r="P618" s="103">
        <f>-(($U$2^2-O618^2)^(1/2))+$U$2</f>
        <v>43.654691491686</v>
      </c>
    </row>
    <row r="619" spans="2:16">
      <c r="B619" s="24">
        <v>613</v>
      </c>
      <c r="C619" s="166" t="s">
        <v>659</v>
      </c>
      <c r="D619" s="81" t="s">
        <v>659</v>
      </c>
      <c r="E619" s="69">
        <v>10</v>
      </c>
      <c r="F619" s="70">
        <v>274</v>
      </c>
      <c r="G619" s="71">
        <f t="shared" si="33"/>
        <v>133.345549206225</v>
      </c>
      <c r="H619" s="72">
        <f t="shared" si="34"/>
        <v>133.345549206225</v>
      </c>
      <c r="I619" s="41">
        <v>616</v>
      </c>
      <c r="J619" s="46">
        <f t="shared" si="32"/>
        <v>-3</v>
      </c>
      <c r="O619" s="105">
        <v>274</v>
      </c>
      <c r="P619" s="103">
        <f>-(($U$2^2-O619^2)^(1/2))+$U$2</f>
        <v>43.3296501001115</v>
      </c>
    </row>
    <row r="620" spans="2:16">
      <c r="B620" s="24">
        <v>614</v>
      </c>
      <c r="C620" s="166" t="s">
        <v>660</v>
      </c>
      <c r="D620" s="81" t="s">
        <v>660</v>
      </c>
      <c r="E620" s="69">
        <v>10</v>
      </c>
      <c r="F620" s="70">
        <v>273</v>
      </c>
      <c r="G620" s="71">
        <f t="shared" si="33"/>
        <v>133.096408207892</v>
      </c>
      <c r="H620" s="72">
        <f t="shared" si="34"/>
        <v>133.096408207892</v>
      </c>
      <c r="I620" s="41">
        <v>617</v>
      </c>
      <c r="J620" s="46">
        <f t="shared" si="32"/>
        <v>-3</v>
      </c>
      <c r="O620" s="105">
        <v>273</v>
      </c>
      <c r="P620" s="103">
        <f>-(($U$2^2-O620^2)^(1/2))+$U$2</f>
        <v>43.0059171804811</v>
      </c>
    </row>
    <row r="621" spans="2:16">
      <c r="B621" s="24">
        <v>615</v>
      </c>
      <c r="C621" s="166" t="s">
        <v>661</v>
      </c>
      <c r="D621" s="81" t="s">
        <v>661</v>
      </c>
      <c r="E621" s="69">
        <v>10</v>
      </c>
      <c r="F621" s="70">
        <v>272</v>
      </c>
      <c r="G621" s="71">
        <f t="shared" si="33"/>
        <v>132.848273037038</v>
      </c>
      <c r="H621" s="72">
        <f t="shared" si="34"/>
        <v>132.848273037038</v>
      </c>
      <c r="I621" s="41">
        <v>618</v>
      </c>
      <c r="J621" s="46">
        <f t="shared" si="32"/>
        <v>-3</v>
      </c>
      <c r="O621" s="105">
        <v>272</v>
      </c>
      <c r="P621" s="103">
        <f>-(($U$2^2-O621^2)^(1/2))+$U$2</f>
        <v>42.6834912294686</v>
      </c>
    </row>
    <row r="622" spans="2:16">
      <c r="B622" s="24">
        <v>616</v>
      </c>
      <c r="C622" s="166" t="s">
        <v>662</v>
      </c>
      <c r="D622" s="81" t="s">
        <v>662</v>
      </c>
      <c r="E622" s="69">
        <v>10</v>
      </c>
      <c r="F622" s="70">
        <v>271</v>
      </c>
      <c r="G622" s="71">
        <f t="shared" si="33"/>
        <v>132.601142543152</v>
      </c>
      <c r="H622" s="72">
        <f t="shared" si="34"/>
        <v>132.601142543152</v>
      </c>
      <c r="I622" s="41">
        <v>619</v>
      </c>
      <c r="J622" s="46">
        <f t="shared" si="32"/>
        <v>-3</v>
      </c>
      <c r="O622" s="105">
        <v>271</v>
      </c>
      <c r="P622" s="103">
        <f>-(($U$2^2-O622^2)^(1/2))+$U$2</f>
        <v>42.3623707521052</v>
      </c>
    </row>
    <row r="623" spans="2:16">
      <c r="B623" s="24">
        <v>617</v>
      </c>
      <c r="C623" s="166" t="s">
        <v>663</v>
      </c>
      <c r="D623" s="81" t="s">
        <v>663</v>
      </c>
      <c r="E623" s="69">
        <v>10</v>
      </c>
      <c r="F623" s="70">
        <v>270</v>
      </c>
      <c r="G623" s="71">
        <f t="shared" si="33"/>
        <v>132.355015582126</v>
      </c>
      <c r="H623" s="72">
        <f t="shared" si="34"/>
        <v>132.355015582126</v>
      </c>
      <c r="I623" s="41">
        <v>620</v>
      </c>
      <c r="J623" s="46">
        <f t="shared" si="32"/>
        <v>-3</v>
      </c>
      <c r="O623" s="105">
        <v>270</v>
      </c>
      <c r="P623" s="103">
        <f>-(($U$2^2-O623^2)^(1/2))+$U$2</f>
        <v>42.0425542617406</v>
      </c>
    </row>
    <row r="624" spans="2:16">
      <c r="B624" s="24">
        <v>618</v>
      </c>
      <c r="C624" s="166" t="s">
        <v>664</v>
      </c>
      <c r="D624" s="81" t="s">
        <v>664</v>
      </c>
      <c r="E624" s="69">
        <v>10</v>
      </c>
      <c r="F624" s="70">
        <v>269</v>
      </c>
      <c r="G624" s="71">
        <f t="shared" si="33"/>
        <v>132.109891016223</v>
      </c>
      <c r="H624" s="72">
        <f t="shared" si="34"/>
        <v>132.109891016223</v>
      </c>
      <c r="I624" s="41">
        <v>621</v>
      </c>
      <c r="J624" s="46">
        <f t="shared" si="32"/>
        <v>-3</v>
      </c>
      <c r="O624" s="105">
        <v>269</v>
      </c>
      <c r="P624" s="103">
        <f>-(($U$2^2-O624^2)^(1/2))+$U$2</f>
        <v>41.7240402800041</v>
      </c>
    </row>
    <row r="625" spans="2:16">
      <c r="B625" s="24">
        <v>619</v>
      </c>
      <c r="C625" s="166" t="s">
        <v>665</v>
      </c>
      <c r="D625" s="81" t="s">
        <v>665</v>
      </c>
      <c r="E625" s="69">
        <v>10</v>
      </c>
      <c r="F625" s="70">
        <v>268</v>
      </c>
      <c r="G625" s="71">
        <f t="shared" si="33"/>
        <v>131.86576771405</v>
      </c>
      <c r="H625" s="72">
        <f t="shared" si="34"/>
        <v>131.86576771405</v>
      </c>
      <c r="I625" s="41">
        <v>622</v>
      </c>
      <c r="J625" s="46">
        <f t="shared" si="32"/>
        <v>-3</v>
      </c>
      <c r="O625" s="105">
        <v>268</v>
      </c>
      <c r="P625" s="103">
        <f>-(($U$2^2-O625^2)^(1/2))+$U$2</f>
        <v>41.4068273367662</v>
      </c>
    </row>
    <row r="626" spans="2:16">
      <c r="B626" s="24">
        <v>620</v>
      </c>
      <c r="C626" s="166" t="s">
        <v>666</v>
      </c>
      <c r="D626" s="81" t="s">
        <v>666</v>
      </c>
      <c r="E626" s="69">
        <v>10</v>
      </c>
      <c r="F626" s="70">
        <v>267</v>
      </c>
      <c r="G626" s="71">
        <f t="shared" si="33"/>
        <v>131.622644550525</v>
      </c>
      <c r="H626" s="72">
        <f t="shared" si="34"/>
        <v>131.622644550525</v>
      </c>
      <c r="I626" s="41">
        <v>623</v>
      </c>
      <c r="J626" s="46">
        <f t="shared" si="32"/>
        <v>-3</v>
      </c>
      <c r="O626" s="105">
        <v>267</v>
      </c>
      <c r="P626" s="103">
        <f>-(($U$2^2-O626^2)^(1/2))+$U$2</f>
        <v>41.0909139701004</v>
      </c>
    </row>
    <row r="627" spans="2:16">
      <c r="B627" s="24">
        <v>621</v>
      </c>
      <c r="C627" s="166" t="s">
        <v>667</v>
      </c>
      <c r="D627" s="81" t="s">
        <v>667</v>
      </c>
      <c r="E627" s="69">
        <v>10</v>
      </c>
      <c r="F627" s="70">
        <v>266</v>
      </c>
      <c r="G627" s="71">
        <f t="shared" si="33"/>
        <v>131.380520406851</v>
      </c>
      <c r="H627" s="72">
        <f t="shared" si="34"/>
        <v>131.380520406851</v>
      </c>
      <c r="I627" s="41">
        <v>624</v>
      </c>
      <c r="J627" s="46">
        <f t="shared" si="32"/>
        <v>-3</v>
      </c>
      <c r="O627" s="105">
        <v>266</v>
      </c>
      <c r="P627" s="103">
        <f>-(($U$2^2-O627^2)^(1/2))+$U$2</f>
        <v>40.7762987262455</v>
      </c>
    </row>
    <row r="628" spans="2:16">
      <c r="B628" s="24">
        <v>622</v>
      </c>
      <c r="C628" s="166" t="s">
        <v>668</v>
      </c>
      <c r="D628" s="81" t="s">
        <v>668</v>
      </c>
      <c r="E628" s="69">
        <v>10</v>
      </c>
      <c r="F628" s="70">
        <v>265</v>
      </c>
      <c r="G628" s="71">
        <f t="shared" si="33"/>
        <v>131.139394170485</v>
      </c>
      <c r="H628" s="72">
        <f t="shared" si="34"/>
        <v>131.139394170485</v>
      </c>
      <c r="I628" s="41">
        <v>625</v>
      </c>
      <c r="J628" s="46">
        <f t="shared" si="32"/>
        <v>-3</v>
      </c>
      <c r="O628" s="105">
        <v>265</v>
      </c>
      <c r="P628" s="103">
        <f>-(($U$2^2-O628^2)^(1/2))+$U$2</f>
        <v>40.4629801595685</v>
      </c>
    </row>
    <row r="629" spans="2:16">
      <c r="B629" s="24">
        <v>623</v>
      </c>
      <c r="C629" s="166" t="s">
        <v>669</v>
      </c>
      <c r="D629" s="81" t="s">
        <v>669</v>
      </c>
      <c r="E629" s="69">
        <v>10</v>
      </c>
      <c r="F629" s="70">
        <v>264</v>
      </c>
      <c r="G629" s="71">
        <f t="shared" si="33"/>
        <v>130.899264735113</v>
      </c>
      <c r="H629" s="72">
        <f t="shared" si="34"/>
        <v>130.899264735113</v>
      </c>
      <c r="I629" s="41">
        <v>626</v>
      </c>
      <c r="J629" s="46">
        <f t="shared" si="32"/>
        <v>-3</v>
      </c>
      <c r="O629" s="105">
        <v>264</v>
      </c>
      <c r="P629" s="103">
        <f>-(($U$2^2-O629^2)^(1/2))+$U$2</f>
        <v>40.1509568325267</v>
      </c>
    </row>
    <row r="630" spans="2:16">
      <c r="B630" s="24">
        <v>624</v>
      </c>
      <c r="C630" s="166" t="s">
        <v>670</v>
      </c>
      <c r="D630" s="81" t="s">
        <v>670</v>
      </c>
      <c r="E630" s="69">
        <v>10</v>
      </c>
      <c r="F630" s="70">
        <v>263</v>
      </c>
      <c r="G630" s="71">
        <f t="shared" si="33"/>
        <v>130.660131000616</v>
      </c>
      <c r="H630" s="72">
        <f t="shared" si="34"/>
        <v>130.660131000616</v>
      </c>
      <c r="I630" s="41">
        <v>627</v>
      </c>
      <c r="J630" s="46">
        <f t="shared" si="32"/>
        <v>-3</v>
      </c>
      <c r="O630" s="105">
        <v>263</v>
      </c>
      <c r="P630" s="103">
        <f>-(($U$2^2-O630^2)^(1/2))+$U$2</f>
        <v>39.8402273156313</v>
      </c>
    </row>
    <row r="631" spans="2:16">
      <c r="B631" s="24">
        <v>625</v>
      </c>
      <c r="C631" s="166" t="s">
        <v>671</v>
      </c>
      <c r="D631" s="81" t="s">
        <v>671</v>
      </c>
      <c r="E631" s="69">
        <v>10</v>
      </c>
      <c r="F631" s="70">
        <v>262</v>
      </c>
      <c r="G631" s="71">
        <f t="shared" si="33"/>
        <v>130.421991873047</v>
      </c>
      <c r="H631" s="72">
        <f t="shared" si="34"/>
        <v>130.421991873047</v>
      </c>
      <c r="I631" s="41">
        <v>628</v>
      </c>
      <c r="J631" s="46">
        <f t="shared" si="32"/>
        <v>-3</v>
      </c>
      <c r="O631" s="105">
        <v>262</v>
      </c>
      <c r="P631" s="103">
        <f>-(($U$2^2-O631^2)^(1/2))+$U$2</f>
        <v>39.5307901874105</v>
      </c>
    </row>
    <row r="632" spans="2:16">
      <c r="B632" s="24">
        <v>626</v>
      </c>
      <c r="C632" s="166" t="s">
        <v>672</v>
      </c>
      <c r="D632" s="81" t="s">
        <v>672</v>
      </c>
      <c r="E632" s="69">
        <v>10</v>
      </c>
      <c r="F632" s="70">
        <v>261</v>
      </c>
      <c r="G632" s="71">
        <f t="shared" si="33"/>
        <v>130.1848462646</v>
      </c>
      <c r="H632" s="72">
        <f t="shared" si="34"/>
        <v>130.1848462646</v>
      </c>
      <c r="I632" s="41">
        <v>629</v>
      </c>
      <c r="J632" s="46">
        <f t="shared" si="32"/>
        <v>-3</v>
      </c>
      <c r="O632" s="105">
        <v>261</v>
      </c>
      <c r="P632" s="103">
        <f>-(($U$2^2-O632^2)^(1/2))+$U$2</f>
        <v>39.2226440343734</v>
      </c>
    </row>
    <row r="633" spans="2:16">
      <c r="B633" s="24">
        <v>627</v>
      </c>
      <c r="C633" s="166" t="s">
        <v>673</v>
      </c>
      <c r="D633" s="81" t="s">
        <v>673</v>
      </c>
      <c r="E633" s="69">
        <v>10</v>
      </c>
      <c r="F633" s="70">
        <v>260</v>
      </c>
      <c r="G633" s="71">
        <f t="shared" si="33"/>
        <v>129.948693093584</v>
      </c>
      <c r="H633" s="72">
        <f t="shared" si="34"/>
        <v>129.948693093584</v>
      </c>
      <c r="I633" s="41">
        <v>630</v>
      </c>
      <c r="J633" s="46">
        <f t="shared" si="32"/>
        <v>-3</v>
      </c>
      <c r="O633" s="105">
        <v>260</v>
      </c>
      <c r="P633" s="103">
        <f>-(($U$2^2-O633^2)^(1/2))+$U$2</f>
        <v>38.9157874509738</v>
      </c>
    </row>
    <row r="634" spans="2:16">
      <c r="B634" s="24">
        <v>628</v>
      </c>
      <c r="C634" s="166" t="s">
        <v>674</v>
      </c>
      <c r="D634" s="81" t="s">
        <v>674</v>
      </c>
      <c r="E634" s="69">
        <v>10</v>
      </c>
      <c r="F634" s="70">
        <v>259</v>
      </c>
      <c r="G634" s="71">
        <f t="shared" si="33"/>
        <v>129.713531284393</v>
      </c>
      <c r="H634" s="72">
        <f t="shared" si="34"/>
        <v>129.713531284393</v>
      </c>
      <c r="I634" s="41">
        <v>631</v>
      </c>
      <c r="J634" s="46">
        <f t="shared" si="32"/>
        <v>-3</v>
      </c>
      <c r="O634" s="105">
        <v>259</v>
      </c>
      <c r="P634" s="103">
        <f>-(($U$2^2-O634^2)^(1/2))+$U$2</f>
        <v>38.6102190395743</v>
      </c>
    </row>
    <row r="635" spans="2:16">
      <c r="B635" s="24">
        <v>629</v>
      </c>
      <c r="C635" s="166" t="s">
        <v>675</v>
      </c>
      <c r="D635" s="81" t="s">
        <v>675</v>
      </c>
      <c r="E635" s="69">
        <v>10</v>
      </c>
      <c r="F635" s="70">
        <v>258</v>
      </c>
      <c r="G635" s="71">
        <f t="shared" si="33"/>
        <v>129.479359767482</v>
      </c>
      <c r="H635" s="72">
        <f t="shared" si="34"/>
        <v>129.479359767482</v>
      </c>
      <c r="I635" s="41">
        <v>632</v>
      </c>
      <c r="J635" s="46">
        <f t="shared" si="32"/>
        <v>-3</v>
      </c>
      <c r="O635" s="105">
        <v>258</v>
      </c>
      <c r="P635" s="103">
        <f>-(($U$2^2-O635^2)^(1/2))+$U$2</f>
        <v>38.3059374104113</v>
      </c>
    </row>
    <row r="636" spans="2:16">
      <c r="B636" s="24">
        <v>630</v>
      </c>
      <c r="C636" s="166" t="s">
        <v>676</v>
      </c>
      <c r="D636" s="81" t="s">
        <v>676</v>
      </c>
      <c r="E636" s="69">
        <v>10</v>
      </c>
      <c r="F636" s="70">
        <v>257</v>
      </c>
      <c r="G636" s="71">
        <f t="shared" si="33"/>
        <v>129.246177479337</v>
      </c>
      <c r="H636" s="72">
        <f t="shared" si="34"/>
        <v>129.246177479337</v>
      </c>
      <c r="I636" s="41">
        <v>633</v>
      </c>
      <c r="J636" s="46">
        <f t="shared" si="32"/>
        <v>-3</v>
      </c>
      <c r="O636" s="105">
        <v>257</v>
      </c>
      <c r="P636" s="103">
        <f>-(($U$2^2-O636^2)^(1/2))+$U$2</f>
        <v>38.0029411815591</v>
      </c>
    </row>
    <row r="637" spans="2:16">
      <c r="B637" s="24">
        <v>631</v>
      </c>
      <c r="C637" s="166" t="s">
        <v>677</v>
      </c>
      <c r="D637" s="81" t="s">
        <v>677</v>
      </c>
      <c r="E637" s="69">
        <v>10</v>
      </c>
      <c r="F637" s="70">
        <v>256</v>
      </c>
      <c r="G637" s="71">
        <f t="shared" si="33"/>
        <v>129.01398336245</v>
      </c>
      <c r="H637" s="72">
        <f t="shared" si="34"/>
        <v>129.01398336245</v>
      </c>
      <c r="I637" s="41">
        <v>634</v>
      </c>
      <c r="J637" s="46">
        <f t="shared" si="32"/>
        <v>-3</v>
      </c>
      <c r="O637" s="105">
        <v>256</v>
      </c>
      <c r="P637" s="103">
        <f>-(($U$2^2-O637^2)^(1/2))+$U$2</f>
        <v>37.7012289788959</v>
      </c>
    </row>
    <row r="638" spans="2:16">
      <c r="B638" s="24">
        <v>632</v>
      </c>
      <c r="C638" s="166" t="s">
        <v>678</v>
      </c>
      <c r="D638" s="81" t="s">
        <v>678</v>
      </c>
      <c r="E638" s="69">
        <v>10</v>
      </c>
      <c r="F638" s="70">
        <v>255</v>
      </c>
      <c r="G638" s="71">
        <f t="shared" si="33"/>
        <v>128.782776365293</v>
      </c>
      <c r="H638" s="72">
        <f t="shared" si="34"/>
        <v>128.782776365293</v>
      </c>
      <c r="I638" s="41">
        <v>635</v>
      </c>
      <c r="J638" s="46">
        <f t="shared" si="32"/>
        <v>-3</v>
      </c>
      <c r="O638" s="105">
        <v>255</v>
      </c>
      <c r="P638" s="103">
        <f>-(($U$2^2-O638^2)^(1/2))+$U$2</f>
        <v>37.4007994360682</v>
      </c>
    </row>
    <row r="639" spans="2:16">
      <c r="B639" s="24">
        <v>633</v>
      </c>
      <c r="C639" s="166" t="s">
        <v>679</v>
      </c>
      <c r="D639" s="81" t="s">
        <v>679</v>
      </c>
      <c r="E639" s="69">
        <v>10</v>
      </c>
      <c r="F639" s="70">
        <v>254</v>
      </c>
      <c r="G639" s="71">
        <f t="shared" si="33"/>
        <v>128.552555442287</v>
      </c>
      <c r="H639" s="72">
        <f t="shared" si="34"/>
        <v>128.552555442287</v>
      </c>
      <c r="I639" s="41">
        <v>636</v>
      </c>
      <c r="J639" s="46">
        <f t="shared" si="32"/>
        <v>-3</v>
      </c>
      <c r="O639" s="105">
        <v>254</v>
      </c>
      <c r="P639" s="103">
        <f>-(($U$2^2-O639^2)^(1/2))+$U$2</f>
        <v>37.1016511944567</v>
      </c>
    </row>
    <row r="640" spans="2:16">
      <c r="B640" s="24">
        <v>634</v>
      </c>
      <c r="C640" s="166" t="s">
        <v>680</v>
      </c>
      <c r="D640" s="81" t="s">
        <v>680</v>
      </c>
      <c r="E640" s="69">
        <v>10</v>
      </c>
      <c r="F640" s="70">
        <v>253</v>
      </c>
      <c r="G640" s="71">
        <f t="shared" si="33"/>
        <v>128.323319553783</v>
      </c>
      <c r="H640" s="72">
        <f t="shared" si="34"/>
        <v>128.323319553783</v>
      </c>
      <c r="I640" s="41">
        <v>637</v>
      </c>
      <c r="J640" s="46">
        <f t="shared" si="32"/>
        <v>-3</v>
      </c>
      <c r="O640" s="105">
        <v>253</v>
      </c>
      <c r="P640" s="103">
        <f>-(($U$2^2-O640^2)^(1/2))+$U$2</f>
        <v>36.8037829031429</v>
      </c>
    </row>
    <row r="641" spans="2:16">
      <c r="B641" s="24">
        <v>635</v>
      </c>
      <c r="C641" s="166" t="s">
        <v>681</v>
      </c>
      <c r="D641" s="81" t="s">
        <v>681</v>
      </c>
      <c r="E641" s="69">
        <v>10</v>
      </c>
      <c r="F641" s="70">
        <v>252</v>
      </c>
      <c r="G641" s="71">
        <f t="shared" si="33"/>
        <v>128.095067666028</v>
      </c>
      <c r="H641" s="72">
        <f t="shared" si="34"/>
        <v>128.095067666028</v>
      </c>
      <c r="I641" s="41">
        <v>638</v>
      </c>
      <c r="J641" s="46">
        <f t="shared" si="32"/>
        <v>-3</v>
      </c>
      <c r="O641" s="105">
        <v>252</v>
      </c>
      <c r="P641" s="103">
        <f>-(($U$2^2-O641^2)^(1/2))+$U$2</f>
        <v>36.507193218874</v>
      </c>
    </row>
    <row r="642" spans="2:16">
      <c r="B642" s="24">
        <v>636</v>
      </c>
      <c r="C642" s="166" t="s">
        <v>682</v>
      </c>
      <c r="D642" s="81" t="s">
        <v>682</v>
      </c>
      <c r="E642" s="69">
        <v>10</v>
      </c>
      <c r="F642" s="70">
        <v>251</v>
      </c>
      <c r="G642" s="71">
        <f t="shared" si="33"/>
        <v>127.867798751147</v>
      </c>
      <c r="H642" s="72">
        <f t="shared" si="34"/>
        <v>127.867798751147</v>
      </c>
      <c r="I642" s="41">
        <v>639</v>
      </c>
      <c r="J642" s="46">
        <f t="shared" si="32"/>
        <v>-3</v>
      </c>
      <c r="O642" s="105">
        <v>251</v>
      </c>
      <c r="P642" s="103">
        <f>-(($U$2^2-O642^2)^(1/2))+$U$2</f>
        <v>36.2118808060305</v>
      </c>
    </row>
    <row r="643" spans="2:16">
      <c r="B643" s="24">
        <v>637</v>
      </c>
      <c r="C643" s="166" t="s">
        <v>683</v>
      </c>
      <c r="D643" s="81" t="s">
        <v>683</v>
      </c>
      <c r="E643" s="69">
        <v>10</v>
      </c>
      <c r="F643" s="70">
        <v>250</v>
      </c>
      <c r="G643" s="71">
        <f t="shared" si="33"/>
        <v>127.641511787109</v>
      </c>
      <c r="H643" s="72">
        <f t="shared" si="34"/>
        <v>127.641511787109</v>
      </c>
      <c r="I643" s="41">
        <v>640</v>
      </c>
      <c r="J643" s="46">
        <f t="shared" si="32"/>
        <v>-3</v>
      </c>
      <c r="O643" s="105">
        <v>250</v>
      </c>
      <c r="P643" s="103">
        <f>-(($U$2^2-O643^2)^(1/2))+$U$2</f>
        <v>35.9178443365921</v>
      </c>
    </row>
    <row r="644" spans="2:16">
      <c r="B644" s="24">
        <v>638</v>
      </c>
      <c r="C644" s="166" t="s">
        <v>684</v>
      </c>
      <c r="D644" s="81" t="s">
        <v>684</v>
      </c>
      <c r="E644" s="69">
        <v>10</v>
      </c>
      <c r="F644" s="70">
        <v>249</v>
      </c>
      <c r="G644" s="71">
        <f t="shared" si="33"/>
        <v>127.416205757711</v>
      </c>
      <c r="H644" s="72">
        <f t="shared" si="34"/>
        <v>127.416205757711</v>
      </c>
      <c r="I644" s="41">
        <v>641</v>
      </c>
      <c r="J644" s="46">
        <f t="shared" ref="J644:J707" si="35">B644-I644</f>
        <v>-3</v>
      </c>
      <c r="O644" s="105">
        <v>249</v>
      </c>
      <c r="P644" s="103">
        <f>-(($U$2^2-O644^2)^(1/2))+$U$2</f>
        <v>35.6250824901052</v>
      </c>
    </row>
    <row r="645" spans="2:16">
      <c r="B645" s="24">
        <v>639</v>
      </c>
      <c r="C645" s="166" t="s">
        <v>685</v>
      </c>
      <c r="D645" s="81" t="s">
        <v>685</v>
      </c>
      <c r="E645" s="69">
        <v>10</v>
      </c>
      <c r="F645" s="70">
        <v>248</v>
      </c>
      <c r="G645" s="71">
        <f t="shared" si="33"/>
        <v>127.191879652544</v>
      </c>
      <c r="H645" s="72">
        <f t="shared" si="34"/>
        <v>127.191879652544</v>
      </c>
      <c r="I645" s="41">
        <v>642</v>
      </c>
      <c r="J645" s="46">
        <f t="shared" si="35"/>
        <v>-3</v>
      </c>
      <c r="O645" s="105">
        <v>248</v>
      </c>
      <c r="P645" s="103">
        <f>-(($U$2^2-O645^2)^(1/2))+$U$2</f>
        <v>35.3335939536494</v>
      </c>
    </row>
    <row r="646" ht="16.5" spans="2:16">
      <c r="B646" s="24">
        <v>640</v>
      </c>
      <c r="C646" s="166" t="s">
        <v>686</v>
      </c>
      <c r="D646" s="81" t="s">
        <v>686</v>
      </c>
      <c r="E646" s="69">
        <v>10</v>
      </c>
      <c r="F646" s="70">
        <v>247</v>
      </c>
      <c r="G646" s="71">
        <f t="shared" si="33"/>
        <v>126.968532466973</v>
      </c>
      <c r="H646" s="72">
        <f t="shared" si="34"/>
        <v>126.968532466973</v>
      </c>
      <c r="I646" s="41">
        <v>643</v>
      </c>
      <c r="J646" s="46">
        <f t="shared" si="35"/>
        <v>-3</v>
      </c>
      <c r="O646" s="105">
        <v>247</v>
      </c>
      <c r="P646" s="103">
        <f>-(($U$2^2-O646^2)^(1/2))+$U$2</f>
        <v>35.0433774218059</v>
      </c>
    </row>
    <row r="647" spans="2:16">
      <c r="B647" s="24">
        <v>641</v>
      </c>
      <c r="C647" s="166" t="s">
        <v>687</v>
      </c>
      <c r="D647" s="81" t="s">
        <v>687</v>
      </c>
      <c r="E647" s="69">
        <v>10</v>
      </c>
      <c r="F647" s="70">
        <v>246</v>
      </c>
      <c r="G647" s="71">
        <f t="shared" si="33"/>
        <v>126.746163202111</v>
      </c>
      <c r="H647" s="72">
        <f t="shared" si="34"/>
        <v>126.746163202111</v>
      </c>
      <c r="I647" s="41">
        <v>644</v>
      </c>
      <c r="J647" s="46">
        <f t="shared" si="35"/>
        <v>-3</v>
      </c>
      <c r="O647" s="105">
        <v>246</v>
      </c>
      <c r="P647" s="103">
        <f>-(($U$2^2-O647^2)^(1/2))+$U$2</f>
        <v>34.7544315966242</v>
      </c>
    </row>
    <row r="648" spans="2:16">
      <c r="B648" s="24">
        <v>642</v>
      </c>
      <c r="C648" s="166" t="s">
        <v>688</v>
      </c>
      <c r="D648" s="81" t="s">
        <v>688</v>
      </c>
      <c r="E648" s="69">
        <v>10</v>
      </c>
      <c r="F648" s="70">
        <v>245</v>
      </c>
      <c r="G648" s="71">
        <f t="shared" si="33"/>
        <v>126.524770864794</v>
      </c>
      <c r="H648" s="72">
        <f t="shared" si="34"/>
        <v>126.524770864794</v>
      </c>
      <c r="I648" s="41">
        <v>645</v>
      </c>
      <c r="J648" s="46">
        <f t="shared" si="35"/>
        <v>-3</v>
      </c>
      <c r="O648" s="105">
        <v>245</v>
      </c>
      <c r="P648" s="103">
        <f>-(($U$2^2-O648^2)^(1/2))+$U$2</f>
        <v>34.4667551875908</v>
      </c>
    </row>
    <row r="649" spans="2:16">
      <c r="B649" s="24">
        <v>643</v>
      </c>
      <c r="C649" s="166" t="s">
        <v>689</v>
      </c>
      <c r="D649" s="81" t="s">
        <v>689</v>
      </c>
      <c r="E649" s="69">
        <v>10</v>
      </c>
      <c r="F649" s="70">
        <v>244</v>
      </c>
      <c r="G649" s="71">
        <f t="shared" si="33"/>
        <v>126.304354467558</v>
      </c>
      <c r="H649" s="72">
        <f t="shared" si="34"/>
        <v>126.304354467558</v>
      </c>
      <c r="I649" s="41">
        <v>646</v>
      </c>
      <c r="J649" s="46">
        <f t="shared" si="35"/>
        <v>-3</v>
      </c>
      <c r="O649" s="105">
        <v>244</v>
      </c>
      <c r="P649" s="103">
        <f>-(($U$2^2-O649^2)^(1/2))+$U$2</f>
        <v>34.1803469115976</v>
      </c>
    </row>
    <row r="650" spans="2:16">
      <c r="B650" s="24">
        <v>644</v>
      </c>
      <c r="C650" s="166" t="s">
        <v>690</v>
      </c>
      <c r="D650" s="81" t="s">
        <v>690</v>
      </c>
      <c r="E650" s="69">
        <v>10</v>
      </c>
      <c r="F650" s="70">
        <v>243</v>
      </c>
      <c r="G650" s="71">
        <f t="shared" si="33"/>
        <v>126.084913028611</v>
      </c>
      <c r="H650" s="72">
        <f t="shared" si="34"/>
        <v>126.084913028611</v>
      </c>
      <c r="I650" s="41">
        <v>647</v>
      </c>
      <c r="J650" s="46">
        <f t="shared" si="35"/>
        <v>-3</v>
      </c>
      <c r="O650" s="105">
        <v>243</v>
      </c>
      <c r="P650" s="103">
        <f>-(($U$2^2-O650^2)^(1/2))+$U$2</f>
        <v>33.8952054929091</v>
      </c>
    </row>
    <row r="651" spans="2:16">
      <c r="B651" s="24">
        <v>645</v>
      </c>
      <c r="C651" s="166" t="s">
        <v>691</v>
      </c>
      <c r="D651" s="81" t="s">
        <v>691</v>
      </c>
      <c r="E651" s="69">
        <v>10</v>
      </c>
      <c r="F651" s="70">
        <v>242</v>
      </c>
      <c r="G651" s="71">
        <f t="shared" si="33"/>
        <v>125.866445571815</v>
      </c>
      <c r="H651" s="72">
        <f t="shared" si="34"/>
        <v>125.866445571815</v>
      </c>
      <c r="I651" s="41">
        <v>648</v>
      </c>
      <c r="J651" s="46">
        <f t="shared" si="35"/>
        <v>-3</v>
      </c>
      <c r="O651" s="105">
        <v>242</v>
      </c>
      <c r="P651" s="103">
        <f>-(($U$2^2-O651^2)^(1/2))+$U$2</f>
        <v>33.6113296631328</v>
      </c>
    </row>
    <row r="652" spans="2:16">
      <c r="B652" s="24">
        <v>646</v>
      </c>
      <c r="C652" s="166" t="s">
        <v>692</v>
      </c>
      <c r="D652" s="81" t="s">
        <v>692</v>
      </c>
      <c r="E652" s="69">
        <v>10</v>
      </c>
      <c r="F652" s="70">
        <v>241</v>
      </c>
      <c r="G652" s="71">
        <f t="shared" si="33"/>
        <v>125.648951126654</v>
      </c>
      <c r="H652" s="72">
        <f t="shared" si="34"/>
        <v>125.648951126654</v>
      </c>
      <c r="I652" s="41">
        <v>649</v>
      </c>
      <c r="J652" s="46">
        <f t="shared" si="35"/>
        <v>-3</v>
      </c>
      <c r="O652" s="105">
        <v>241</v>
      </c>
      <c r="P652" s="103">
        <f>-(($U$2^2-O652^2)^(1/2))+$U$2</f>
        <v>33.3287181611869</v>
      </c>
    </row>
    <row r="653" spans="2:16">
      <c r="B653" s="24">
        <v>647</v>
      </c>
      <c r="C653" s="166" t="s">
        <v>693</v>
      </c>
      <c r="D653" s="81" t="s">
        <v>693</v>
      </c>
      <c r="E653" s="69">
        <v>10</v>
      </c>
      <c r="F653" s="70">
        <v>240</v>
      </c>
      <c r="G653" s="71">
        <f t="shared" si="33"/>
        <v>125.43242872822</v>
      </c>
      <c r="H653" s="72">
        <f t="shared" si="34"/>
        <v>125.43242872822</v>
      </c>
      <c r="I653" s="41">
        <v>650</v>
      </c>
      <c r="J653" s="46">
        <f t="shared" si="35"/>
        <v>-3</v>
      </c>
      <c r="O653" s="105">
        <v>240</v>
      </c>
      <c r="P653" s="103">
        <f>-(($U$2^2-O653^2)^(1/2))+$U$2</f>
        <v>33.04736973327</v>
      </c>
    </row>
    <row r="654" spans="2:16">
      <c r="B654" s="24">
        <v>648</v>
      </c>
      <c r="C654" s="166" t="s">
        <v>694</v>
      </c>
      <c r="D654" s="81" t="s">
        <v>694</v>
      </c>
      <c r="E654" s="69">
        <v>10</v>
      </c>
      <c r="F654" s="70">
        <v>239</v>
      </c>
      <c r="G654" s="71">
        <f t="shared" si="33"/>
        <v>125.21687741718</v>
      </c>
      <c r="H654" s="72">
        <f t="shared" si="34"/>
        <v>125.21687741718</v>
      </c>
      <c r="I654" s="41">
        <v>651</v>
      </c>
      <c r="J654" s="46">
        <f t="shared" si="35"/>
        <v>-3</v>
      </c>
      <c r="O654" s="105">
        <v>239</v>
      </c>
      <c r="P654" s="103">
        <f>-(($U$2^2-O654^2)^(1/2))+$U$2</f>
        <v>32.7672831328306</v>
      </c>
    </row>
    <row r="655" spans="2:16">
      <c r="B655" s="24">
        <v>649</v>
      </c>
      <c r="C655" s="166" t="s">
        <v>695</v>
      </c>
      <c r="D655" s="81" t="s">
        <v>695</v>
      </c>
      <c r="E655" s="69">
        <v>10</v>
      </c>
      <c r="F655" s="70">
        <v>238</v>
      </c>
      <c r="G655" s="71">
        <f t="shared" si="33"/>
        <v>125.00229623976</v>
      </c>
      <c r="H655" s="72">
        <f t="shared" si="34"/>
        <v>125.00229623976</v>
      </c>
      <c r="I655" s="41">
        <v>652</v>
      </c>
      <c r="J655" s="46">
        <f t="shared" si="35"/>
        <v>-3</v>
      </c>
      <c r="O655" s="105">
        <v>238</v>
      </c>
      <c r="P655" s="103">
        <f>-(($U$2^2-O655^2)^(1/2))+$U$2</f>
        <v>32.4884571205366</v>
      </c>
    </row>
    <row r="656" spans="2:16">
      <c r="B656" s="24">
        <v>650</v>
      </c>
      <c r="C656" s="166" t="s">
        <v>696</v>
      </c>
      <c r="D656" s="81" t="s">
        <v>696</v>
      </c>
      <c r="E656" s="69">
        <v>10</v>
      </c>
      <c r="F656" s="70">
        <v>237</v>
      </c>
      <c r="G656" s="71">
        <f t="shared" si="33"/>
        <v>124.788684247716</v>
      </c>
      <c r="H656" s="72">
        <f t="shared" si="34"/>
        <v>124.788684247716</v>
      </c>
      <c r="I656" s="41">
        <v>653</v>
      </c>
      <c r="J656" s="46">
        <f t="shared" si="35"/>
        <v>-3</v>
      </c>
      <c r="O656" s="105">
        <v>237</v>
      </c>
      <c r="P656" s="103">
        <f>-(($U$2^2-O656^2)^(1/2))+$U$2</f>
        <v>32.2108904642453</v>
      </c>
    </row>
    <row r="657" spans="2:16">
      <c r="B657" s="24">
        <v>651</v>
      </c>
      <c r="C657" s="166" t="s">
        <v>697</v>
      </c>
      <c r="D657" s="81" t="s">
        <v>697</v>
      </c>
      <c r="E657" s="69">
        <v>10</v>
      </c>
      <c r="F657" s="70">
        <v>236</v>
      </c>
      <c r="G657" s="71">
        <f t="shared" si="33"/>
        <v>124.576040498317</v>
      </c>
      <c r="H657" s="72">
        <f t="shared" si="34"/>
        <v>124.576040498317</v>
      </c>
      <c r="I657" s="41">
        <v>654</v>
      </c>
      <c r="J657" s="46">
        <f t="shared" si="35"/>
        <v>-3</v>
      </c>
      <c r="O657" s="105">
        <v>236</v>
      </c>
      <c r="P657" s="103">
        <f>-(($U$2^2-O657^2)^(1/2))+$U$2</f>
        <v>31.9345819389736</v>
      </c>
    </row>
    <row r="658" ht="16.5" spans="2:16">
      <c r="B658" s="24">
        <v>652</v>
      </c>
      <c r="C658" s="166" t="s">
        <v>698</v>
      </c>
      <c r="D658" s="81" t="s">
        <v>698</v>
      </c>
      <c r="E658" s="69">
        <v>10</v>
      </c>
      <c r="F658" s="70">
        <v>235</v>
      </c>
      <c r="G658" s="71">
        <f t="shared" si="33"/>
        <v>124.364364054318</v>
      </c>
      <c r="H658" s="72">
        <f t="shared" si="34"/>
        <v>124.364364054318</v>
      </c>
      <c r="I658" s="41">
        <v>655</v>
      </c>
      <c r="J658" s="46">
        <f t="shared" si="35"/>
        <v>-3</v>
      </c>
      <c r="O658" s="105">
        <v>235</v>
      </c>
      <c r="P658" s="103">
        <f>-(($U$2^2-O658^2)^(1/2))+$U$2</f>
        <v>31.6595303268682</v>
      </c>
    </row>
    <row r="659" spans="2:16">
      <c r="B659" s="24">
        <v>653</v>
      </c>
      <c r="C659" s="166" t="s">
        <v>699</v>
      </c>
      <c r="D659" s="81" t="s">
        <v>699</v>
      </c>
      <c r="E659" s="69">
        <v>10</v>
      </c>
      <c r="F659" s="70">
        <v>234</v>
      </c>
      <c r="G659" s="71">
        <f t="shared" si="33"/>
        <v>124.153653983937</v>
      </c>
      <c r="H659" s="72">
        <f t="shared" si="34"/>
        <v>124.153653983937</v>
      </c>
      <c r="I659" s="41">
        <v>656</v>
      </c>
      <c r="J659" s="46">
        <f t="shared" si="35"/>
        <v>-3</v>
      </c>
      <c r="O659" s="105">
        <v>234</v>
      </c>
      <c r="P659" s="103">
        <f>-(($U$2^2-O659^2)^(1/2))+$U$2</f>
        <v>31.3857344171765</v>
      </c>
    </row>
    <row r="660" spans="2:16">
      <c r="B660" s="24">
        <v>654</v>
      </c>
      <c r="C660" s="166" t="s">
        <v>700</v>
      </c>
      <c r="D660" s="81" t="s">
        <v>700</v>
      </c>
      <c r="E660" s="69">
        <v>10</v>
      </c>
      <c r="F660" s="70">
        <v>233</v>
      </c>
      <c r="G660" s="71">
        <f t="shared" si="33"/>
        <v>123.943909360835</v>
      </c>
      <c r="H660" s="72">
        <f t="shared" si="34"/>
        <v>123.943909360835</v>
      </c>
      <c r="I660" s="41">
        <v>657</v>
      </c>
      <c r="J660" s="46">
        <f t="shared" si="35"/>
        <v>-3</v>
      </c>
      <c r="O660" s="105">
        <v>233</v>
      </c>
      <c r="P660" s="103">
        <f>-(($U$2^2-O660^2)^(1/2))+$U$2</f>
        <v>31.1131930062174</v>
      </c>
    </row>
    <row r="661" spans="2:16">
      <c r="B661" s="24">
        <v>655</v>
      </c>
      <c r="C661" s="166" t="s">
        <v>701</v>
      </c>
      <c r="D661" s="81" t="s">
        <v>701</v>
      </c>
      <c r="E661" s="69">
        <v>10</v>
      </c>
      <c r="F661" s="70">
        <v>232</v>
      </c>
      <c r="G661" s="71">
        <f t="shared" si="33"/>
        <v>123.735129264095</v>
      </c>
      <c r="H661" s="72">
        <f t="shared" si="34"/>
        <v>123.735129264095</v>
      </c>
      <c r="I661" s="41">
        <v>658</v>
      </c>
      <c r="J661" s="46">
        <f t="shared" si="35"/>
        <v>-3</v>
      </c>
      <c r="O661" s="105">
        <v>232</v>
      </c>
      <c r="P661" s="103">
        <f>-(($U$2^2-O661^2)^(1/2))+$U$2</f>
        <v>30.841904897352</v>
      </c>
    </row>
    <row r="662" spans="2:16">
      <c r="B662" s="24">
        <v>656</v>
      </c>
      <c r="C662" s="166" t="s">
        <v>702</v>
      </c>
      <c r="D662" s="81" t="s">
        <v>702</v>
      </c>
      <c r="E662" s="69">
        <v>10</v>
      </c>
      <c r="F662" s="70">
        <v>231</v>
      </c>
      <c r="G662" s="71">
        <f t="shared" si="33"/>
        <v>123.527312778194</v>
      </c>
      <c r="H662" s="72">
        <f t="shared" si="34"/>
        <v>123.527312778194</v>
      </c>
      <c r="I662" s="41">
        <v>659</v>
      </c>
      <c r="J662" s="46">
        <f t="shared" si="35"/>
        <v>-3</v>
      </c>
      <c r="O662" s="105">
        <v>231</v>
      </c>
      <c r="P662" s="103">
        <f>-(($U$2^2-O662^2)^(1/2))+$U$2</f>
        <v>30.5718689009557</v>
      </c>
    </row>
    <row r="663" spans="2:16">
      <c r="B663" s="24">
        <v>657</v>
      </c>
      <c r="C663" s="166" t="s">
        <v>703</v>
      </c>
      <c r="D663" s="81" t="s">
        <v>703</v>
      </c>
      <c r="E663" s="69">
        <v>10</v>
      </c>
      <c r="F663" s="70">
        <v>230</v>
      </c>
      <c r="G663" s="71">
        <f t="shared" si="33"/>
        <v>123.320458992988</v>
      </c>
      <c r="H663" s="72">
        <f t="shared" si="34"/>
        <v>123.320458992988</v>
      </c>
      <c r="I663" s="41">
        <v>660</v>
      </c>
      <c r="J663" s="46">
        <f t="shared" si="35"/>
        <v>-3</v>
      </c>
      <c r="O663" s="105">
        <v>230</v>
      </c>
      <c r="P663" s="103">
        <f>-(($U$2^2-O663^2)^(1/2))+$U$2</f>
        <v>30.3030838343885</v>
      </c>
    </row>
    <row r="664" spans="2:16">
      <c r="B664" s="24">
        <v>658</v>
      </c>
      <c r="C664" s="166" t="s">
        <v>704</v>
      </c>
      <c r="D664" s="81" t="s">
        <v>704</v>
      </c>
      <c r="E664" s="69">
        <v>10</v>
      </c>
      <c r="F664" s="70">
        <v>229</v>
      </c>
      <c r="G664" s="71">
        <f t="shared" si="33"/>
        <v>123.114567003685</v>
      </c>
      <c r="H664" s="72">
        <f t="shared" si="34"/>
        <v>123.114567003685</v>
      </c>
      <c r="I664" s="41">
        <v>661</v>
      </c>
      <c r="J664" s="46">
        <f t="shared" si="35"/>
        <v>-3</v>
      </c>
      <c r="O664" s="105">
        <v>229</v>
      </c>
      <c r="P664" s="103">
        <f>-(($U$2^2-O664^2)^(1/2))+$U$2</f>
        <v>30.0355485219682</v>
      </c>
    </row>
    <row r="665" spans="2:16">
      <c r="B665" s="24">
        <v>659</v>
      </c>
      <c r="C665" s="166" t="s">
        <v>705</v>
      </c>
      <c r="D665" s="81" t="s">
        <v>705</v>
      </c>
      <c r="E665" s="69">
        <v>10</v>
      </c>
      <c r="F665" s="70">
        <v>228</v>
      </c>
      <c r="G665" s="71">
        <f t="shared" si="33"/>
        <v>122.909635910826</v>
      </c>
      <c r="H665" s="72">
        <f t="shared" si="34"/>
        <v>122.909635910826</v>
      </c>
      <c r="I665" s="41">
        <v>662</v>
      </c>
      <c r="J665" s="46">
        <f t="shared" si="35"/>
        <v>-3</v>
      </c>
      <c r="O665" s="105">
        <v>228</v>
      </c>
      <c r="P665" s="103">
        <f>-(($U$2^2-O665^2)^(1/2))+$U$2</f>
        <v>29.7692617949413</v>
      </c>
    </row>
    <row r="666" spans="2:16">
      <c r="B666" s="24">
        <v>660</v>
      </c>
      <c r="C666" s="166" t="s">
        <v>706</v>
      </c>
      <c r="D666" s="81" t="s">
        <v>706</v>
      </c>
      <c r="E666" s="69">
        <v>10</v>
      </c>
      <c r="F666" s="70">
        <v>227</v>
      </c>
      <c r="G666" s="71">
        <f t="shared" si="33"/>
        <v>122.705664820264</v>
      </c>
      <c r="H666" s="72">
        <f t="shared" si="34"/>
        <v>122.705664820264</v>
      </c>
      <c r="I666" s="41">
        <v>663</v>
      </c>
      <c r="J666" s="46">
        <f t="shared" si="35"/>
        <v>-3</v>
      </c>
      <c r="O666" s="105">
        <v>227</v>
      </c>
      <c r="P666" s="103">
        <f>-(($U$2^2-O666^2)^(1/2))+$U$2</f>
        <v>29.5042224914557</v>
      </c>
    </row>
    <row r="667" spans="2:16">
      <c r="B667" s="24">
        <v>661</v>
      </c>
      <c r="C667" s="166" t="s">
        <v>707</v>
      </c>
      <c r="D667" s="81" t="s">
        <v>707</v>
      </c>
      <c r="E667" s="69">
        <v>10</v>
      </c>
      <c r="F667" s="70">
        <v>226</v>
      </c>
      <c r="G667" s="71">
        <f t="shared" ref="G667:G730" si="36">H667</f>
        <v>122.502652843141</v>
      </c>
      <c r="H667" s="72">
        <f t="shared" ref="H667:H730" si="37">P667*($Q$91-$Q$892)/($P$91-$P$892)+$Q$892-$P$892*($Q$91-$Q$892)/($P$91-$P$892)</f>
        <v>122.502652843141</v>
      </c>
      <c r="I667" s="41">
        <v>664</v>
      </c>
      <c r="J667" s="46">
        <f t="shared" si="35"/>
        <v>-3</v>
      </c>
      <c r="O667" s="105">
        <v>226</v>
      </c>
      <c r="P667" s="103">
        <f>-(($U$2^2-O667^2)^(1/2))+$U$2</f>
        <v>29.240429456533</v>
      </c>
    </row>
    <row r="668" spans="2:16">
      <c r="B668" s="24">
        <v>662</v>
      </c>
      <c r="C668" s="166" t="s">
        <v>708</v>
      </c>
      <c r="D668" s="81" t="s">
        <v>708</v>
      </c>
      <c r="E668" s="69">
        <v>10</v>
      </c>
      <c r="F668" s="70">
        <v>225</v>
      </c>
      <c r="G668" s="71">
        <f t="shared" si="36"/>
        <v>122.300599095869</v>
      </c>
      <c r="H668" s="72">
        <f t="shared" si="37"/>
        <v>122.300599095869</v>
      </c>
      <c r="I668" s="41">
        <v>665</v>
      </c>
      <c r="J668" s="46">
        <f t="shared" si="35"/>
        <v>-3</v>
      </c>
      <c r="O668" s="105">
        <v>225</v>
      </c>
      <c r="P668" s="103">
        <f>-(($U$2^2-O668^2)^(1/2))+$U$2</f>
        <v>28.9778815420409</v>
      </c>
    </row>
    <row r="669" spans="2:16">
      <c r="B669" s="24">
        <v>663</v>
      </c>
      <c r="C669" s="166" t="s">
        <v>709</v>
      </c>
      <c r="D669" s="81" t="s">
        <v>709</v>
      </c>
      <c r="E669" s="69">
        <v>10</v>
      </c>
      <c r="F669" s="70">
        <v>224</v>
      </c>
      <c r="G669" s="71">
        <f t="shared" si="36"/>
        <v>122.099502700106</v>
      </c>
      <c r="H669" s="72">
        <f t="shared" si="37"/>
        <v>122.099502700106</v>
      </c>
      <c r="I669" s="41">
        <v>666</v>
      </c>
      <c r="J669" s="46">
        <f t="shared" si="35"/>
        <v>-3</v>
      </c>
      <c r="O669" s="105">
        <v>224</v>
      </c>
      <c r="P669" s="103">
        <f>-(($U$2^2-O669^2)^(1/2))+$U$2</f>
        <v>28.7165776066665</v>
      </c>
    </row>
    <row r="670" spans="2:16">
      <c r="B670" s="24">
        <v>664</v>
      </c>
      <c r="C670" s="166" t="s">
        <v>710</v>
      </c>
      <c r="D670" s="81" t="s">
        <v>710</v>
      </c>
      <c r="E670" s="69">
        <v>10</v>
      </c>
      <c r="F670" s="70">
        <v>223</v>
      </c>
      <c r="G670" s="71">
        <f t="shared" si="36"/>
        <v>121.899362782739</v>
      </c>
      <c r="H670" s="72">
        <f t="shared" si="37"/>
        <v>121.899362782739</v>
      </c>
      <c r="I670" s="41">
        <v>667</v>
      </c>
      <c r="J670" s="46">
        <f t="shared" si="35"/>
        <v>-3</v>
      </c>
      <c r="O670" s="105">
        <v>223</v>
      </c>
      <c r="P670" s="103">
        <f>-(($U$2^2-O670^2)^(1/2))+$U$2</f>
        <v>28.4565165158891</v>
      </c>
    </row>
    <row r="671" spans="2:16">
      <c r="B671" s="24">
        <v>665</v>
      </c>
      <c r="C671" s="166" t="s">
        <v>711</v>
      </c>
      <c r="D671" s="81" t="s">
        <v>711</v>
      </c>
      <c r="E671" s="69">
        <v>10</v>
      </c>
      <c r="F671" s="70">
        <v>222</v>
      </c>
      <c r="G671" s="71">
        <f t="shared" si="36"/>
        <v>121.700178475861</v>
      </c>
      <c r="H671" s="72">
        <f t="shared" si="37"/>
        <v>121.700178475861</v>
      </c>
      <c r="I671" s="41">
        <v>668</v>
      </c>
      <c r="J671" s="46">
        <f t="shared" si="35"/>
        <v>-3</v>
      </c>
      <c r="O671" s="105">
        <v>222</v>
      </c>
      <c r="P671" s="103">
        <f>-(($U$2^2-O671^2)^(1/2))+$U$2</f>
        <v>28.1976971419534</v>
      </c>
    </row>
    <row r="672" spans="2:16">
      <c r="B672" s="24">
        <v>666</v>
      </c>
      <c r="C672" s="166" t="s">
        <v>712</v>
      </c>
      <c r="D672" s="81" t="s">
        <v>712</v>
      </c>
      <c r="E672" s="69">
        <v>10</v>
      </c>
      <c r="F672" s="70">
        <v>221</v>
      </c>
      <c r="G672" s="71">
        <f t="shared" si="36"/>
        <v>121.501948916751</v>
      </c>
      <c r="H672" s="72">
        <f t="shared" si="37"/>
        <v>121.501948916751</v>
      </c>
      <c r="I672" s="41">
        <v>669</v>
      </c>
      <c r="J672" s="46">
        <f t="shared" si="35"/>
        <v>-3</v>
      </c>
      <c r="O672" s="105">
        <v>221</v>
      </c>
      <c r="P672" s="103">
        <f>-(($U$2^2-O672^2)^(1/2))+$U$2</f>
        <v>27.9401183638432</v>
      </c>
    </row>
    <row r="673" spans="2:16">
      <c r="B673" s="24">
        <v>667</v>
      </c>
      <c r="C673" s="166" t="s">
        <v>713</v>
      </c>
      <c r="D673" s="81" t="s">
        <v>713</v>
      </c>
      <c r="E673" s="69">
        <v>10</v>
      </c>
      <c r="F673" s="70">
        <v>220</v>
      </c>
      <c r="G673" s="71">
        <f t="shared" si="36"/>
        <v>121.304673247855</v>
      </c>
      <c r="H673" s="72">
        <f t="shared" si="37"/>
        <v>121.304673247855</v>
      </c>
      <c r="I673" s="41">
        <v>670</v>
      </c>
      <c r="J673" s="46">
        <f t="shared" si="35"/>
        <v>-3</v>
      </c>
      <c r="O673" s="105">
        <v>220</v>
      </c>
      <c r="P673" s="103">
        <f>-(($U$2^2-O673^2)^(1/2))+$U$2</f>
        <v>27.6837790672548</v>
      </c>
    </row>
    <row r="674" spans="2:16">
      <c r="B674" s="24">
        <v>668</v>
      </c>
      <c r="C674" s="166" t="s">
        <v>714</v>
      </c>
      <c r="D674" s="81" t="s">
        <v>714</v>
      </c>
      <c r="E674" s="69">
        <v>10</v>
      </c>
      <c r="F674" s="70">
        <v>219</v>
      </c>
      <c r="G674" s="71">
        <f t="shared" si="36"/>
        <v>121.108350616763</v>
      </c>
      <c r="H674" s="72">
        <f t="shared" si="37"/>
        <v>121.108350616763</v>
      </c>
      <c r="I674" s="41">
        <v>671</v>
      </c>
      <c r="J674" s="46">
        <f t="shared" si="35"/>
        <v>-3</v>
      </c>
      <c r="O674" s="105">
        <v>219</v>
      </c>
      <c r="P674" s="103">
        <f>-(($U$2^2-O674^2)^(1/2))+$U$2</f>
        <v>27.4286781445712</v>
      </c>
    </row>
    <row r="675" spans="2:16">
      <c r="B675" s="24">
        <v>669</v>
      </c>
      <c r="C675" s="166" t="s">
        <v>715</v>
      </c>
      <c r="D675" s="81" t="s">
        <v>715</v>
      </c>
      <c r="E675" s="69">
        <v>10</v>
      </c>
      <c r="F675" s="70">
        <v>218</v>
      </c>
      <c r="G675" s="71">
        <f t="shared" si="36"/>
        <v>120.912980176192</v>
      </c>
      <c r="H675" s="72">
        <f t="shared" si="37"/>
        <v>120.912980176192</v>
      </c>
      <c r="I675" s="41">
        <v>672</v>
      </c>
      <c r="J675" s="46">
        <f t="shared" si="35"/>
        <v>-3</v>
      </c>
      <c r="O675" s="105">
        <v>218</v>
      </c>
      <c r="P675" s="103">
        <f>-(($U$2^2-O675^2)^(1/2))+$U$2</f>
        <v>27.174814494836</v>
      </c>
    </row>
    <row r="676" spans="2:16">
      <c r="B676" s="24">
        <v>670</v>
      </c>
      <c r="C676" s="166" t="s">
        <v>716</v>
      </c>
      <c r="D676" s="81" t="s">
        <v>716</v>
      </c>
      <c r="E676" s="69">
        <v>10</v>
      </c>
      <c r="F676" s="70">
        <v>217</v>
      </c>
      <c r="G676" s="71">
        <f t="shared" si="36"/>
        <v>120.718561083966</v>
      </c>
      <c r="H676" s="72">
        <f t="shared" si="37"/>
        <v>120.718561083966</v>
      </c>
      <c r="I676" s="41">
        <v>673</v>
      </c>
      <c r="J676" s="46">
        <f t="shared" si="35"/>
        <v>-3</v>
      </c>
      <c r="O676" s="105">
        <v>217</v>
      </c>
      <c r="P676" s="103">
        <f>-(($U$2^2-O676^2)^(1/2))+$U$2</f>
        <v>26.9221870237278</v>
      </c>
    </row>
    <row r="677" spans="2:16">
      <c r="B677" s="24">
        <v>671</v>
      </c>
      <c r="C677" s="166" t="s">
        <v>717</v>
      </c>
      <c r="D677" s="81" t="s">
        <v>717</v>
      </c>
      <c r="E677" s="69">
        <v>10</v>
      </c>
      <c r="F677" s="70">
        <v>216</v>
      </c>
      <c r="G677" s="71">
        <f t="shared" si="36"/>
        <v>120.525092502995</v>
      </c>
      <c r="H677" s="72">
        <f t="shared" si="37"/>
        <v>120.525092502995</v>
      </c>
      <c r="I677" s="41">
        <v>674</v>
      </c>
      <c r="J677" s="46">
        <f t="shared" si="35"/>
        <v>-3</v>
      </c>
      <c r="O677" s="105">
        <v>216</v>
      </c>
      <c r="P677" s="103">
        <f>-(($U$2^2-O677^2)^(1/2))+$U$2</f>
        <v>26.6707946435347</v>
      </c>
    </row>
    <row r="678" spans="2:16">
      <c r="B678" s="24">
        <v>672</v>
      </c>
      <c r="C678" s="166" t="s">
        <v>718</v>
      </c>
      <c r="D678" s="81" t="s">
        <v>718</v>
      </c>
      <c r="E678" s="69">
        <v>10</v>
      </c>
      <c r="F678" s="70">
        <v>215</v>
      </c>
      <c r="G678" s="71">
        <f t="shared" si="36"/>
        <v>120.332573601255</v>
      </c>
      <c r="H678" s="72">
        <f t="shared" si="37"/>
        <v>120.332573601255</v>
      </c>
      <c r="I678" s="41">
        <v>675</v>
      </c>
      <c r="J678" s="46">
        <f t="shared" si="35"/>
        <v>-3</v>
      </c>
      <c r="O678" s="105">
        <v>215</v>
      </c>
      <c r="P678" s="103">
        <f>-(($U$2^2-O678^2)^(1/2))+$U$2</f>
        <v>26.4206362731289</v>
      </c>
    </row>
    <row r="679" spans="2:16">
      <c r="B679" s="24">
        <v>673</v>
      </c>
      <c r="C679" s="166" t="s">
        <v>719</v>
      </c>
      <c r="D679" s="81" t="s">
        <v>719</v>
      </c>
      <c r="E679" s="69">
        <v>10</v>
      </c>
      <c r="F679" s="70">
        <v>214</v>
      </c>
      <c r="G679" s="71">
        <f t="shared" si="36"/>
        <v>120.141003551772</v>
      </c>
      <c r="H679" s="72">
        <f t="shared" si="37"/>
        <v>120.141003551772</v>
      </c>
      <c r="I679" s="41">
        <v>676</v>
      </c>
      <c r="J679" s="46">
        <f t="shared" si="35"/>
        <v>-3</v>
      </c>
      <c r="O679" s="105">
        <v>214</v>
      </c>
      <c r="P679" s="103">
        <f>-(($U$2^2-O679^2)^(1/2))+$U$2</f>
        <v>26.1717108379419</v>
      </c>
    </row>
    <row r="680" spans="2:16">
      <c r="B680" s="24">
        <v>674</v>
      </c>
      <c r="C680" s="166" t="s">
        <v>720</v>
      </c>
      <c r="D680" s="81" t="s">
        <v>720</v>
      </c>
      <c r="E680" s="69">
        <v>10</v>
      </c>
      <c r="F680" s="70">
        <v>213</v>
      </c>
      <c r="G680" s="71">
        <f t="shared" si="36"/>
        <v>119.950381532599</v>
      </c>
      <c r="H680" s="72">
        <f t="shared" si="37"/>
        <v>119.950381532599</v>
      </c>
      <c r="I680" s="41">
        <v>677</v>
      </c>
      <c r="J680" s="46">
        <f t="shared" si="35"/>
        <v>-3</v>
      </c>
      <c r="O680" s="105">
        <v>213</v>
      </c>
      <c r="P680" s="103">
        <f>-(($U$2^2-O680^2)^(1/2))+$U$2</f>
        <v>25.9240172699392</v>
      </c>
    </row>
    <row r="681" spans="2:16">
      <c r="B681" s="24">
        <v>675</v>
      </c>
      <c r="C681" s="166" t="s">
        <v>721</v>
      </c>
      <c r="D681" s="81" t="s">
        <v>721</v>
      </c>
      <c r="E681" s="69">
        <v>10</v>
      </c>
      <c r="F681" s="70">
        <v>212</v>
      </c>
      <c r="G681" s="71">
        <f t="shared" si="36"/>
        <v>119.760706726799</v>
      </c>
      <c r="H681" s="72">
        <f t="shared" si="37"/>
        <v>119.760706726799</v>
      </c>
      <c r="I681" s="41">
        <v>678</v>
      </c>
      <c r="J681" s="46">
        <f t="shared" si="35"/>
        <v>-3</v>
      </c>
      <c r="O681" s="105">
        <v>212</v>
      </c>
      <c r="P681" s="103">
        <f>-(($U$2^2-O681^2)^(1/2))+$U$2</f>
        <v>25.677554507596</v>
      </c>
    </row>
    <row r="682" spans="2:16">
      <c r="B682" s="24">
        <v>676</v>
      </c>
      <c r="C682" s="166" t="s">
        <v>722</v>
      </c>
      <c r="D682" s="81" t="s">
        <v>722</v>
      </c>
      <c r="E682" s="69">
        <v>10</v>
      </c>
      <c r="F682" s="70">
        <v>211</v>
      </c>
      <c r="G682" s="71">
        <f t="shared" si="36"/>
        <v>119.571978322426</v>
      </c>
      <c r="H682" s="72">
        <f t="shared" si="37"/>
        <v>119.571978322426</v>
      </c>
      <c r="I682" s="41">
        <v>679</v>
      </c>
      <c r="J682" s="46">
        <f t="shared" si="35"/>
        <v>-3</v>
      </c>
      <c r="O682" s="105">
        <v>211</v>
      </c>
      <c r="P682" s="103">
        <f>-(($U$2^2-O682^2)^(1/2))+$U$2</f>
        <v>25.4323214958724</v>
      </c>
    </row>
    <row r="683" spans="2:16">
      <c r="B683" s="24">
        <v>677</v>
      </c>
      <c r="C683" s="166" t="s">
        <v>723</v>
      </c>
      <c r="D683" s="81" t="s">
        <v>723</v>
      </c>
      <c r="E683" s="69">
        <v>10</v>
      </c>
      <c r="F683" s="70">
        <v>210</v>
      </c>
      <c r="G683" s="71">
        <f t="shared" si="36"/>
        <v>119.384195512505</v>
      </c>
      <c r="H683" s="72">
        <f t="shared" si="37"/>
        <v>119.384195512505</v>
      </c>
      <c r="I683" s="41">
        <v>680</v>
      </c>
      <c r="J683" s="46">
        <f t="shared" si="35"/>
        <v>-3</v>
      </c>
      <c r="O683" s="105">
        <v>210</v>
      </c>
      <c r="P683" s="103">
        <f>-(($U$2^2-O683^2)^(1/2))+$U$2</f>
        <v>25.1883171861892</v>
      </c>
    </row>
    <row r="684" spans="2:16">
      <c r="B684" s="24">
        <v>678</v>
      </c>
      <c r="C684" s="166" t="s">
        <v>724</v>
      </c>
      <c r="D684" s="81" t="s">
        <v>724</v>
      </c>
      <c r="E684" s="69">
        <v>10</v>
      </c>
      <c r="F684" s="70">
        <v>209</v>
      </c>
      <c r="G684" s="71">
        <f t="shared" si="36"/>
        <v>119.197357495017</v>
      </c>
      <c r="H684" s="72">
        <f t="shared" si="37"/>
        <v>119.197357495017</v>
      </c>
      <c r="I684" s="41">
        <v>681</v>
      </c>
      <c r="J684" s="46">
        <f t="shared" si="35"/>
        <v>-3</v>
      </c>
      <c r="O684" s="105">
        <v>209</v>
      </c>
      <c r="P684" s="103">
        <f>-(($U$2^2-O684^2)^(1/2))+$U$2</f>
        <v>24.9455405364039</v>
      </c>
    </row>
    <row r="685" spans="2:16">
      <c r="B685" s="24">
        <v>679</v>
      </c>
      <c r="C685" s="166" t="s">
        <v>725</v>
      </c>
      <c r="D685" s="81" t="s">
        <v>725</v>
      </c>
      <c r="E685" s="69">
        <v>10</v>
      </c>
      <c r="F685" s="70">
        <v>208</v>
      </c>
      <c r="G685" s="71">
        <f t="shared" si="36"/>
        <v>119.011463472876</v>
      </c>
      <c r="H685" s="72">
        <f t="shared" si="37"/>
        <v>119.011463472876</v>
      </c>
      <c r="I685" s="41">
        <v>682</v>
      </c>
      <c r="J685" s="46">
        <f t="shared" si="35"/>
        <v>-3</v>
      </c>
      <c r="O685" s="105">
        <v>208</v>
      </c>
      <c r="P685" s="103">
        <f>-(($U$2^2-O685^2)^(1/2))+$U$2</f>
        <v>24.7039905107866</v>
      </c>
    </row>
    <row r="686" ht="16.5" spans="2:16">
      <c r="B686" s="24">
        <v>680</v>
      </c>
      <c r="C686" s="118" t="s">
        <v>726</v>
      </c>
      <c r="D686" s="81" t="s">
        <v>1347</v>
      </c>
      <c r="E686" s="69">
        <v>10</v>
      </c>
      <c r="F686" s="70">
        <v>207</v>
      </c>
      <c r="G686" s="71">
        <f t="shared" si="36"/>
        <v>118.826512653913</v>
      </c>
      <c r="H686" s="72">
        <f t="shared" si="37"/>
        <v>118.826512653913</v>
      </c>
      <c r="I686" s="41">
        <v>683</v>
      </c>
      <c r="J686" s="46">
        <f t="shared" si="35"/>
        <v>-3</v>
      </c>
      <c r="O686" s="105">
        <v>207</v>
      </c>
      <c r="P686" s="103">
        <f>-(($U$2^2-O686^2)^(1/2))+$U$2</f>
        <v>24.4636660799964</v>
      </c>
    </row>
    <row r="687" ht="16.5" spans="2:16">
      <c r="B687" s="24">
        <v>681</v>
      </c>
      <c r="C687" s="118" t="s">
        <v>727</v>
      </c>
      <c r="D687" s="81" t="s">
        <v>1348</v>
      </c>
      <c r="E687" s="69">
        <v>10</v>
      </c>
      <c r="F687" s="70">
        <v>206</v>
      </c>
      <c r="G687" s="71">
        <f t="shared" si="36"/>
        <v>118.642504250859</v>
      </c>
      <c r="H687" s="72">
        <f t="shared" si="37"/>
        <v>118.642504250859</v>
      </c>
      <c r="I687" s="41">
        <v>684</v>
      </c>
      <c r="J687" s="46">
        <f t="shared" si="35"/>
        <v>-3</v>
      </c>
      <c r="O687" s="105">
        <v>206</v>
      </c>
      <c r="P687" s="103">
        <f>-(($U$2^2-O687^2)^(1/2))+$U$2</f>
        <v>24.2245662210577</v>
      </c>
    </row>
    <row r="688" ht="16.5" spans="2:16">
      <c r="B688" s="24">
        <v>682</v>
      </c>
      <c r="C688" s="118" t="s">
        <v>728</v>
      </c>
      <c r="D688" s="81" t="s">
        <v>1349</v>
      </c>
      <c r="E688" s="69">
        <v>10</v>
      </c>
      <c r="F688" s="70">
        <v>205</v>
      </c>
      <c r="G688" s="71">
        <f t="shared" si="36"/>
        <v>118.459437481325</v>
      </c>
      <c r="H688" s="72">
        <f t="shared" si="37"/>
        <v>118.459437481325</v>
      </c>
      <c r="I688" s="41">
        <v>685</v>
      </c>
      <c r="J688" s="46">
        <f t="shared" si="35"/>
        <v>-3</v>
      </c>
      <c r="O688" s="105">
        <v>205</v>
      </c>
      <c r="P688" s="103">
        <f>-(($U$2^2-O688^2)^(1/2))+$U$2</f>
        <v>23.986689917337</v>
      </c>
    </row>
    <row r="689" ht="16.5" spans="2:16">
      <c r="B689" s="24">
        <v>683</v>
      </c>
      <c r="C689" s="118" t="s">
        <v>729</v>
      </c>
      <c r="D689" s="81" t="s">
        <v>1350</v>
      </c>
      <c r="E689" s="69">
        <v>10</v>
      </c>
      <c r="F689" s="70">
        <v>204</v>
      </c>
      <c r="G689" s="71">
        <f t="shared" si="36"/>
        <v>118.277311567784</v>
      </c>
      <c r="H689" s="72">
        <f t="shared" si="37"/>
        <v>118.277311567784</v>
      </c>
      <c r="I689" s="41">
        <v>686</v>
      </c>
      <c r="J689" s="46">
        <f t="shared" si="35"/>
        <v>-3</v>
      </c>
      <c r="O689" s="105">
        <v>204</v>
      </c>
      <c r="P689" s="103">
        <f>-(($U$2^2-O689^2)^(1/2))+$U$2</f>
        <v>23.7500361585197</v>
      </c>
    </row>
    <row r="690" ht="16.5" spans="2:16">
      <c r="B690" s="24">
        <v>684</v>
      </c>
      <c r="C690" s="118" t="s">
        <v>730</v>
      </c>
      <c r="D690" s="81" t="s">
        <v>1351</v>
      </c>
      <c r="E690" s="69">
        <v>10</v>
      </c>
      <c r="F690" s="70">
        <v>203</v>
      </c>
      <c r="G690" s="71">
        <f t="shared" si="36"/>
        <v>118.096125737556</v>
      </c>
      <c r="H690" s="72">
        <f t="shared" si="37"/>
        <v>118.096125737556</v>
      </c>
      <c r="I690" s="41">
        <v>687</v>
      </c>
      <c r="J690" s="46">
        <f t="shared" si="35"/>
        <v>-3</v>
      </c>
      <c r="O690" s="105">
        <v>203</v>
      </c>
      <c r="P690" s="103">
        <f>-(($U$2^2-O690^2)^(1/2))+$U$2</f>
        <v>23.5146039405871</v>
      </c>
    </row>
    <row r="691" ht="16.5" spans="2:16">
      <c r="B691" s="24">
        <v>685</v>
      </c>
      <c r="C691" s="118" t="s">
        <v>731</v>
      </c>
      <c r="D691" s="81" t="s">
        <v>1352</v>
      </c>
      <c r="E691" s="69">
        <v>10</v>
      </c>
      <c r="F691" s="70">
        <v>202</v>
      </c>
      <c r="G691" s="71">
        <f t="shared" si="36"/>
        <v>117.915879222787</v>
      </c>
      <c r="H691" s="72">
        <f t="shared" si="37"/>
        <v>117.915879222787</v>
      </c>
      <c r="I691" s="41">
        <v>688</v>
      </c>
      <c r="J691" s="46">
        <f t="shared" si="35"/>
        <v>-3</v>
      </c>
      <c r="O691" s="105">
        <v>202</v>
      </c>
      <c r="P691" s="103">
        <f>-(($U$2^2-O691^2)^(1/2))+$U$2</f>
        <v>23.2803922657935</v>
      </c>
    </row>
    <row r="692" ht="16.5" spans="2:16">
      <c r="B692" s="24">
        <v>686</v>
      </c>
      <c r="C692" s="118" t="s">
        <v>732</v>
      </c>
      <c r="D692" s="81" t="s">
        <v>1353</v>
      </c>
      <c r="E692" s="69">
        <v>10</v>
      </c>
      <c r="F692" s="70">
        <v>201</v>
      </c>
      <c r="G692" s="71">
        <f t="shared" si="36"/>
        <v>117.736571260435</v>
      </c>
      <c r="H692" s="72">
        <f t="shared" si="37"/>
        <v>117.736571260435</v>
      </c>
      <c r="I692" s="41">
        <v>689</v>
      </c>
      <c r="J692" s="46">
        <f t="shared" si="35"/>
        <v>-3</v>
      </c>
      <c r="O692" s="105">
        <v>201</v>
      </c>
      <c r="P692" s="103">
        <f>-(($U$2^2-O692^2)^(1/2))+$U$2</f>
        <v>23.0474001426437</v>
      </c>
    </row>
    <row r="693" ht="16.5" spans="2:16">
      <c r="B693" s="24">
        <v>687</v>
      </c>
      <c r="C693" s="118" t="s">
        <v>733</v>
      </c>
      <c r="D693" s="81" t="s">
        <v>1354</v>
      </c>
      <c r="E693" s="69">
        <v>10</v>
      </c>
      <c r="F693" s="70">
        <v>200</v>
      </c>
      <c r="G693" s="71">
        <f t="shared" si="36"/>
        <v>117.55820109225</v>
      </c>
      <c r="H693" s="72">
        <f t="shared" si="37"/>
        <v>117.55820109225</v>
      </c>
      <c r="I693" s="41">
        <v>690</v>
      </c>
      <c r="J693" s="46">
        <f t="shared" si="35"/>
        <v>-3</v>
      </c>
      <c r="O693" s="105">
        <v>200</v>
      </c>
      <c r="P693" s="103">
        <f>-(($U$2^2-O693^2)^(1/2))+$U$2</f>
        <v>22.8156265858704</v>
      </c>
    </row>
    <row r="694" ht="16.5" spans="2:16">
      <c r="B694" s="24">
        <v>688</v>
      </c>
      <c r="C694" s="118" t="s">
        <v>734</v>
      </c>
      <c r="D694" s="81" t="s">
        <v>1355</v>
      </c>
      <c r="E694" s="69">
        <v>10</v>
      </c>
      <c r="F694" s="70">
        <v>199</v>
      </c>
      <c r="G694" s="71">
        <f t="shared" si="36"/>
        <v>117.380767964757</v>
      </c>
      <c r="H694" s="72">
        <f t="shared" si="37"/>
        <v>117.380767964757</v>
      </c>
      <c r="I694" s="41">
        <v>691</v>
      </c>
      <c r="J694" s="46">
        <f t="shared" si="35"/>
        <v>-3</v>
      </c>
      <c r="O694" s="105">
        <v>199</v>
      </c>
      <c r="P694" s="103">
        <f>-(($U$2^2-O694^2)^(1/2))+$U$2</f>
        <v>22.5850706164124</v>
      </c>
    </row>
    <row r="695" ht="16.5" spans="2:16">
      <c r="B695" s="24">
        <v>689</v>
      </c>
      <c r="C695" s="118" t="s">
        <v>735</v>
      </c>
      <c r="D695" s="81" t="s">
        <v>1356</v>
      </c>
      <c r="E695" s="69">
        <v>10</v>
      </c>
      <c r="F695" s="70">
        <v>198</v>
      </c>
      <c r="G695" s="71">
        <f t="shared" si="36"/>
        <v>117.204271129242</v>
      </c>
      <c r="H695" s="72">
        <f t="shared" si="37"/>
        <v>117.204271129242</v>
      </c>
      <c r="I695" s="41">
        <v>692</v>
      </c>
      <c r="J695" s="46">
        <f t="shared" si="35"/>
        <v>-3</v>
      </c>
      <c r="O695" s="105">
        <v>198</v>
      </c>
      <c r="P695" s="103">
        <f>-(($U$2^2-O695^2)^(1/2))+$U$2</f>
        <v>22.3557312613916</v>
      </c>
    </row>
    <row r="696" ht="16.5" spans="2:16">
      <c r="B696" s="24">
        <v>690</v>
      </c>
      <c r="C696" s="118" t="s">
        <v>736</v>
      </c>
      <c r="D696" s="81" t="s">
        <v>1357</v>
      </c>
      <c r="E696" s="69">
        <v>10</v>
      </c>
      <c r="F696" s="70">
        <v>197</v>
      </c>
      <c r="G696" s="71">
        <f t="shared" si="36"/>
        <v>117.028709841731</v>
      </c>
      <c r="H696" s="72">
        <f t="shared" si="37"/>
        <v>117.028709841731</v>
      </c>
      <c r="I696" s="41">
        <v>693</v>
      </c>
      <c r="J696" s="46">
        <f t="shared" si="35"/>
        <v>-3</v>
      </c>
      <c r="O696" s="105">
        <v>197</v>
      </c>
      <c r="P696" s="103">
        <f>-(($U$2^2-O696^2)^(1/2))+$U$2</f>
        <v>22.1276075540923</v>
      </c>
    </row>
    <row r="697" ht="16.5" spans="2:16">
      <c r="B697" s="24">
        <v>691</v>
      </c>
      <c r="C697" s="118" t="s">
        <v>737</v>
      </c>
      <c r="D697" s="81" t="s">
        <v>1358</v>
      </c>
      <c r="E697" s="69">
        <v>10</v>
      </c>
      <c r="F697" s="70">
        <v>196</v>
      </c>
      <c r="G697" s="71">
        <f t="shared" si="36"/>
        <v>116.854083362977</v>
      </c>
      <c r="H697" s="72">
        <f t="shared" si="37"/>
        <v>116.854083362977</v>
      </c>
      <c r="I697" s="41">
        <v>694</v>
      </c>
      <c r="J697" s="46">
        <f t="shared" si="35"/>
        <v>-3</v>
      </c>
      <c r="O697" s="105">
        <v>196</v>
      </c>
      <c r="P697" s="103">
        <f>-(($U$2^2-O697^2)^(1/2))+$U$2</f>
        <v>21.9006985339383</v>
      </c>
    </row>
    <row r="698" ht="16.5" spans="2:16">
      <c r="B698" s="24">
        <v>692</v>
      </c>
      <c r="C698" s="118" t="s">
        <v>738</v>
      </c>
      <c r="D698" s="81" t="s">
        <v>1359</v>
      </c>
      <c r="E698" s="69">
        <v>10</v>
      </c>
      <c r="F698" s="70">
        <v>195</v>
      </c>
      <c r="G698" s="71">
        <f t="shared" si="36"/>
        <v>116.680390958441</v>
      </c>
      <c r="H698" s="72">
        <f t="shared" si="37"/>
        <v>116.680390958441</v>
      </c>
      <c r="I698" s="41">
        <v>695</v>
      </c>
      <c r="J698" s="46">
        <f t="shared" si="35"/>
        <v>-3</v>
      </c>
      <c r="O698" s="105">
        <v>195</v>
      </c>
      <c r="P698" s="103">
        <f>-(($U$2^2-O698^2)^(1/2))+$U$2</f>
        <v>21.6750032464722</v>
      </c>
    </row>
    <row r="699" ht="16.5" spans="2:16">
      <c r="B699" s="24">
        <v>693</v>
      </c>
      <c r="C699" s="118" t="s">
        <v>739</v>
      </c>
      <c r="D699" s="81" t="s">
        <v>1360</v>
      </c>
      <c r="E699" s="69">
        <v>10</v>
      </c>
      <c r="F699" s="70">
        <v>194</v>
      </c>
      <c r="G699" s="71">
        <f t="shared" si="36"/>
        <v>116.507631898274</v>
      </c>
      <c r="H699" s="72">
        <f t="shared" si="37"/>
        <v>116.507631898274</v>
      </c>
      <c r="I699" s="41">
        <v>696</v>
      </c>
      <c r="J699" s="46">
        <f t="shared" si="35"/>
        <v>-3</v>
      </c>
      <c r="O699" s="105">
        <v>194</v>
      </c>
      <c r="P699" s="103">
        <f>-(($U$2^2-O699^2)^(1/2))+$U$2</f>
        <v>21.4505207433334</v>
      </c>
    </row>
    <row r="700" ht="16.5" spans="2:16">
      <c r="B700" s="24">
        <v>694</v>
      </c>
      <c r="C700" s="118" t="s">
        <v>740</v>
      </c>
      <c r="D700" s="81" t="s">
        <v>1361</v>
      </c>
      <c r="E700" s="69">
        <v>10</v>
      </c>
      <c r="F700" s="70">
        <v>193</v>
      </c>
      <c r="G700" s="71">
        <f t="shared" si="36"/>
        <v>116.335805457308</v>
      </c>
      <c r="H700" s="72">
        <f t="shared" si="37"/>
        <v>116.335805457308</v>
      </c>
      <c r="I700" s="41">
        <v>697</v>
      </c>
      <c r="J700" s="46">
        <f t="shared" si="35"/>
        <v>-3</v>
      </c>
      <c r="O700" s="105">
        <v>193</v>
      </c>
      <c r="P700" s="103">
        <f>-(($U$2^2-O700^2)^(1/2))+$U$2</f>
        <v>21.2272500822376</v>
      </c>
    </row>
    <row r="701" ht="16.5" spans="2:16">
      <c r="B701" s="24">
        <v>695</v>
      </c>
      <c r="C701" s="118" t="s">
        <v>741</v>
      </c>
      <c r="D701" s="81" t="s">
        <v>1362</v>
      </c>
      <c r="E701" s="69">
        <v>10</v>
      </c>
      <c r="F701" s="70">
        <v>192</v>
      </c>
      <c r="G701" s="71">
        <f t="shared" si="36"/>
        <v>116.164910915029</v>
      </c>
      <c r="H701" s="72">
        <f t="shared" si="37"/>
        <v>116.164910915029</v>
      </c>
      <c r="I701" s="41">
        <v>698</v>
      </c>
      <c r="J701" s="46">
        <f t="shared" si="35"/>
        <v>-3</v>
      </c>
      <c r="O701" s="105">
        <v>192</v>
      </c>
      <c r="P701" s="103">
        <f>-(($U$2^2-O701^2)^(1/2))+$U$2</f>
        <v>21.0051903269547</v>
      </c>
    </row>
    <row r="702" ht="16.5" spans="2:16">
      <c r="B702" s="24">
        <v>696</v>
      </c>
      <c r="C702" s="118" t="s">
        <v>742</v>
      </c>
      <c r="D702" s="81" t="s">
        <v>1363</v>
      </c>
      <c r="E702" s="69">
        <v>10</v>
      </c>
      <c r="F702" s="70">
        <v>191</v>
      </c>
      <c r="G702" s="71">
        <f t="shared" si="36"/>
        <v>115.994947555572</v>
      </c>
      <c r="H702" s="72">
        <f t="shared" si="37"/>
        <v>115.994947555572</v>
      </c>
      <c r="I702" s="41">
        <v>699</v>
      </c>
      <c r="J702" s="46">
        <f t="shared" si="35"/>
        <v>-3</v>
      </c>
      <c r="O702" s="105">
        <v>191</v>
      </c>
      <c r="P702" s="103">
        <f>-(($U$2^2-O702^2)^(1/2))+$U$2</f>
        <v>20.7843405472893</v>
      </c>
    </row>
    <row r="703" ht="16.5" spans="2:16">
      <c r="B703" s="24">
        <v>697</v>
      </c>
      <c r="C703" s="118" t="s">
        <v>743</v>
      </c>
      <c r="D703" s="81" t="s">
        <v>1364</v>
      </c>
      <c r="E703" s="69">
        <v>10</v>
      </c>
      <c r="F703" s="70">
        <v>190</v>
      </c>
      <c r="G703" s="71">
        <f t="shared" si="36"/>
        <v>115.825914667695</v>
      </c>
      <c r="H703" s="72">
        <f t="shared" si="37"/>
        <v>115.825914667695</v>
      </c>
      <c r="I703" s="41">
        <v>700</v>
      </c>
      <c r="J703" s="46">
        <f t="shared" si="35"/>
        <v>-3</v>
      </c>
      <c r="O703" s="105">
        <v>190</v>
      </c>
      <c r="P703" s="103">
        <f>-(($U$2^2-O703^2)^(1/2))+$U$2</f>
        <v>20.5646998190585</v>
      </c>
    </row>
    <row r="704" ht="16.5" spans="2:16">
      <c r="B704" s="24">
        <v>698</v>
      </c>
      <c r="C704" s="118" t="s">
        <v>744</v>
      </c>
      <c r="D704" s="81" t="s">
        <v>1365</v>
      </c>
      <c r="E704" s="69">
        <v>10</v>
      </c>
      <c r="F704" s="70">
        <v>189</v>
      </c>
      <c r="G704" s="71">
        <f t="shared" si="36"/>
        <v>115.657811544771</v>
      </c>
      <c r="H704" s="72">
        <f t="shared" si="37"/>
        <v>115.657811544771</v>
      </c>
      <c r="I704" s="41">
        <v>701</v>
      </c>
      <c r="J704" s="46">
        <f t="shared" si="35"/>
        <v>-3</v>
      </c>
      <c r="O704" s="105">
        <v>189</v>
      </c>
      <c r="P704" s="103">
        <f>-(($U$2^2-O704^2)^(1/2))+$U$2</f>
        <v>20.3462672240729</v>
      </c>
    </row>
    <row r="705" ht="16.5" spans="2:16">
      <c r="B705" s="24">
        <v>699</v>
      </c>
      <c r="C705" s="118" t="s">
        <v>745</v>
      </c>
      <c r="D705" s="81" t="s">
        <v>1366</v>
      </c>
      <c r="E705" s="69">
        <v>10</v>
      </c>
      <c r="F705" s="70">
        <v>188</v>
      </c>
      <c r="G705" s="71">
        <f t="shared" si="36"/>
        <v>115.490637484768</v>
      </c>
      <c r="H705" s="72">
        <f t="shared" si="37"/>
        <v>115.490637484768</v>
      </c>
      <c r="I705" s="41">
        <v>702</v>
      </c>
      <c r="J705" s="46">
        <f t="shared" si="35"/>
        <v>-3</v>
      </c>
      <c r="O705" s="105">
        <v>188</v>
      </c>
      <c r="P705" s="103">
        <f>-(($U$2^2-O705^2)^(1/2))+$U$2</f>
        <v>20.1290418501147</v>
      </c>
    </row>
    <row r="706" ht="16.5" spans="2:16">
      <c r="B706" s="24">
        <v>700</v>
      </c>
      <c r="C706" s="118" t="s">
        <v>746</v>
      </c>
      <c r="D706" s="81" t="s">
        <v>1367</v>
      </c>
      <c r="E706" s="69">
        <v>10</v>
      </c>
      <c r="F706" s="70">
        <v>187</v>
      </c>
      <c r="G706" s="71">
        <f t="shared" si="36"/>
        <v>115.324391790236</v>
      </c>
      <c r="H706" s="72">
        <f t="shared" si="37"/>
        <v>115.324391790236</v>
      </c>
      <c r="I706" s="41">
        <v>703</v>
      </c>
      <c r="J706" s="46">
        <f t="shared" si="35"/>
        <v>-3</v>
      </c>
      <c r="O706" s="105">
        <v>187</v>
      </c>
      <c r="P706" s="103">
        <f>-(($U$2^2-O706^2)^(1/2))+$U$2</f>
        <v>19.9130227909187</v>
      </c>
    </row>
    <row r="707" ht="16.5" spans="2:16">
      <c r="B707" s="24">
        <v>701</v>
      </c>
      <c r="C707" s="118" t="s">
        <v>747</v>
      </c>
      <c r="D707" s="81" t="s">
        <v>1368</v>
      </c>
      <c r="E707" s="69">
        <v>10</v>
      </c>
      <c r="F707" s="70">
        <v>186</v>
      </c>
      <c r="G707" s="71">
        <f t="shared" si="36"/>
        <v>115.159073768288</v>
      </c>
      <c r="H707" s="72">
        <f t="shared" si="37"/>
        <v>115.159073768288</v>
      </c>
      <c r="I707" s="41">
        <v>704</v>
      </c>
      <c r="J707" s="46">
        <f t="shared" si="35"/>
        <v>-3</v>
      </c>
      <c r="O707" s="105">
        <v>186</v>
      </c>
      <c r="P707" s="103">
        <f>-(($U$2^2-O707^2)^(1/2))+$U$2</f>
        <v>19.6982091461517</v>
      </c>
    </row>
    <row r="708" ht="16.5" spans="2:16">
      <c r="B708" s="24">
        <v>702</v>
      </c>
      <c r="C708" s="118" t="s">
        <v>748</v>
      </c>
      <c r="D708" s="81" t="s">
        <v>1369</v>
      </c>
      <c r="E708" s="69">
        <v>10</v>
      </c>
      <c r="F708" s="70">
        <v>185</v>
      </c>
      <c r="G708" s="71">
        <f t="shared" si="36"/>
        <v>114.994682730589</v>
      </c>
      <c r="H708" s="72">
        <f t="shared" si="37"/>
        <v>114.994682730589</v>
      </c>
      <c r="I708" s="41">
        <v>705</v>
      </c>
      <c r="J708" s="46">
        <f t="shared" ref="J708:J771" si="38">B708-I708</f>
        <v>-3</v>
      </c>
      <c r="O708" s="105">
        <v>185</v>
      </c>
      <c r="P708" s="103">
        <f>-(($U$2^2-O708^2)^(1/2))+$U$2</f>
        <v>19.4846000213928</v>
      </c>
    </row>
    <row r="709" ht="16.5" spans="2:16">
      <c r="B709" s="24">
        <v>703</v>
      </c>
      <c r="C709" s="118" t="s">
        <v>749</v>
      </c>
      <c r="D709" s="81" t="s">
        <v>1370</v>
      </c>
      <c r="E709" s="69">
        <v>10</v>
      </c>
      <c r="F709" s="70">
        <v>184</v>
      </c>
      <c r="G709" s="71">
        <f t="shared" si="36"/>
        <v>114.831217993338</v>
      </c>
      <c r="H709" s="72">
        <f t="shared" si="37"/>
        <v>114.831217993338</v>
      </c>
      <c r="I709" s="41">
        <v>706</v>
      </c>
      <c r="J709" s="46">
        <f t="shared" si="38"/>
        <v>-3</v>
      </c>
      <c r="O709" s="105">
        <v>184</v>
      </c>
      <c r="P709" s="103">
        <f>-(($U$2^2-O709^2)^(1/2))+$U$2</f>
        <v>19.2721945281135</v>
      </c>
    </row>
    <row r="710" ht="16.5" spans="2:16">
      <c r="B710" s="24">
        <v>704</v>
      </c>
      <c r="C710" s="118" t="s">
        <v>750</v>
      </c>
      <c r="D710" s="81" t="s">
        <v>1371</v>
      </c>
      <c r="E710" s="69">
        <v>10</v>
      </c>
      <c r="F710" s="70">
        <v>183</v>
      </c>
      <c r="G710" s="71">
        <f t="shared" si="36"/>
        <v>114.668678877253</v>
      </c>
      <c r="H710" s="72">
        <f t="shared" si="37"/>
        <v>114.668678877253</v>
      </c>
      <c r="I710" s="41">
        <v>707</v>
      </c>
      <c r="J710" s="46">
        <f t="shared" si="38"/>
        <v>-3</v>
      </c>
      <c r="O710" s="105">
        <v>183</v>
      </c>
      <c r="P710" s="103">
        <f>-(($U$2^2-O710^2)^(1/2))+$U$2</f>
        <v>19.0609917836581</v>
      </c>
    </row>
    <row r="711" ht="16.5" spans="2:16">
      <c r="B711" s="24">
        <v>705</v>
      </c>
      <c r="C711" s="118" t="s">
        <v>751</v>
      </c>
      <c r="D711" s="81" t="s">
        <v>1372</v>
      </c>
      <c r="E711" s="69">
        <v>10</v>
      </c>
      <c r="F711" s="70">
        <v>182</v>
      </c>
      <c r="G711" s="71">
        <f t="shared" si="36"/>
        <v>114.507064707559</v>
      </c>
      <c r="H711" s="72">
        <f t="shared" si="37"/>
        <v>114.507064707559</v>
      </c>
      <c r="I711" s="41">
        <v>708</v>
      </c>
      <c r="J711" s="46">
        <f t="shared" si="38"/>
        <v>-3</v>
      </c>
      <c r="O711" s="105">
        <v>182</v>
      </c>
      <c r="P711" s="103">
        <f>-(($U$2^2-O711^2)^(1/2))+$U$2</f>
        <v>18.8509909112247</v>
      </c>
    </row>
    <row r="712" ht="16.5" spans="2:16">
      <c r="B712" s="24">
        <v>706</v>
      </c>
      <c r="C712" s="118" t="s">
        <v>752</v>
      </c>
      <c r="D712" s="81" t="s">
        <v>1373</v>
      </c>
      <c r="E712" s="69">
        <v>10</v>
      </c>
      <c r="F712" s="70">
        <v>181</v>
      </c>
      <c r="G712" s="71">
        <f t="shared" si="36"/>
        <v>114.346374813968</v>
      </c>
      <c r="H712" s="72">
        <f t="shared" si="37"/>
        <v>114.346374813968</v>
      </c>
      <c r="I712" s="41">
        <v>709</v>
      </c>
      <c r="J712" s="46">
        <f t="shared" si="38"/>
        <v>-3</v>
      </c>
      <c r="O712" s="105">
        <v>181</v>
      </c>
      <c r="P712" s="103">
        <f>-(($U$2^2-O712^2)^(1/2))+$U$2</f>
        <v>18.6421910398458</v>
      </c>
    </row>
    <row r="713" ht="16.5" spans="2:16">
      <c r="B713" s="24">
        <v>707</v>
      </c>
      <c r="C713" s="118" t="s">
        <v>753</v>
      </c>
      <c r="D713" s="81" t="s">
        <v>1374</v>
      </c>
      <c r="E713" s="69">
        <v>10</v>
      </c>
      <c r="F713" s="70">
        <v>180</v>
      </c>
      <c r="G713" s="71">
        <f t="shared" si="36"/>
        <v>114.186608530671</v>
      </c>
      <c r="H713" s="72">
        <f t="shared" si="37"/>
        <v>114.186608530671</v>
      </c>
      <c r="I713" s="41">
        <v>710</v>
      </c>
      <c r="J713" s="46">
        <f t="shared" si="38"/>
        <v>-3</v>
      </c>
      <c r="O713" s="105">
        <v>180</v>
      </c>
      <c r="P713" s="103">
        <f>-(($U$2^2-O713^2)^(1/2))+$U$2</f>
        <v>18.4345913043688</v>
      </c>
    </row>
    <row r="714" ht="16.5" spans="2:16">
      <c r="B714" s="24">
        <v>708</v>
      </c>
      <c r="C714" s="118" t="s">
        <v>754</v>
      </c>
      <c r="D714" s="81" t="s">
        <v>1375</v>
      </c>
      <c r="E714" s="69">
        <v>10</v>
      </c>
      <c r="F714" s="70">
        <v>179</v>
      </c>
      <c r="G714" s="71">
        <f t="shared" si="36"/>
        <v>114.027765196317</v>
      </c>
      <c r="H714" s="72">
        <f t="shared" si="37"/>
        <v>114.027765196317</v>
      </c>
      <c r="I714" s="41">
        <v>711</v>
      </c>
      <c r="J714" s="46">
        <f t="shared" si="38"/>
        <v>-3</v>
      </c>
      <c r="O714" s="105">
        <v>179</v>
      </c>
      <c r="P714" s="103">
        <f>-(($U$2^2-O714^2)^(1/2))+$U$2</f>
        <v>18.2281908454379</v>
      </c>
    </row>
    <row r="715" ht="16.5" spans="2:16">
      <c r="B715" s="24">
        <v>709</v>
      </c>
      <c r="C715" s="118" t="s">
        <v>755</v>
      </c>
      <c r="D715" s="81" t="s">
        <v>1376</v>
      </c>
      <c r="E715" s="69">
        <v>10</v>
      </c>
      <c r="F715" s="70">
        <v>178</v>
      </c>
      <c r="G715" s="71">
        <f t="shared" si="36"/>
        <v>113.869844154001</v>
      </c>
      <c r="H715" s="72">
        <f t="shared" si="37"/>
        <v>113.869844154001</v>
      </c>
      <c r="I715" s="41">
        <v>712</v>
      </c>
      <c r="J715" s="46">
        <f t="shared" si="38"/>
        <v>-3</v>
      </c>
      <c r="O715" s="105">
        <v>178</v>
      </c>
      <c r="P715" s="103">
        <f>-(($U$2^2-O715^2)^(1/2))+$U$2</f>
        <v>18.0229888094743</v>
      </c>
    </row>
    <row r="716" ht="16.5" spans="2:16">
      <c r="B716" s="24">
        <v>710</v>
      </c>
      <c r="C716" s="118" t="s">
        <v>756</v>
      </c>
      <c r="D716" s="81" t="s">
        <v>1377</v>
      </c>
      <c r="E716" s="69">
        <v>10</v>
      </c>
      <c r="F716" s="70">
        <v>177</v>
      </c>
      <c r="G716" s="71">
        <f t="shared" si="36"/>
        <v>113.712844751253</v>
      </c>
      <c r="H716" s="72">
        <f t="shared" si="37"/>
        <v>113.712844751253</v>
      </c>
      <c r="I716" s="41">
        <v>713</v>
      </c>
      <c r="J716" s="46">
        <f t="shared" si="38"/>
        <v>-3</v>
      </c>
      <c r="O716" s="105">
        <v>177</v>
      </c>
      <c r="P716" s="103">
        <f>-(($U$2^2-O716^2)^(1/2))+$U$2</f>
        <v>17.8189843486587</v>
      </c>
    </row>
    <row r="717" ht="16.5" spans="2:16">
      <c r="B717" s="24">
        <v>711</v>
      </c>
      <c r="C717" s="118" t="s">
        <v>757</v>
      </c>
      <c r="D717" s="81" t="s">
        <v>1378</v>
      </c>
      <c r="E717" s="69">
        <v>10</v>
      </c>
      <c r="F717" s="70">
        <v>176</v>
      </c>
      <c r="G717" s="71">
        <f t="shared" si="36"/>
        <v>113.556766340018</v>
      </c>
      <c r="H717" s="72">
        <f t="shared" si="37"/>
        <v>113.556766340018</v>
      </c>
      <c r="I717" s="41">
        <v>714</v>
      </c>
      <c r="J717" s="46">
        <f t="shared" si="38"/>
        <v>-3</v>
      </c>
      <c r="O717" s="105">
        <v>176</v>
      </c>
      <c r="P717" s="103">
        <f>-(($U$2^2-O717^2)^(1/2))+$U$2</f>
        <v>17.6161766209117</v>
      </c>
    </row>
    <row r="718" ht="16.5" spans="2:16">
      <c r="B718" s="24">
        <v>712</v>
      </c>
      <c r="C718" s="118" t="s">
        <v>758</v>
      </c>
      <c r="D718" s="81" t="s">
        <v>1379</v>
      </c>
      <c r="E718" s="69">
        <v>10</v>
      </c>
      <c r="F718" s="70">
        <v>175</v>
      </c>
      <c r="G718" s="71">
        <f t="shared" si="36"/>
        <v>113.401608276645</v>
      </c>
      <c r="H718" s="72">
        <f t="shared" si="37"/>
        <v>113.401608276645</v>
      </c>
      <c r="I718" s="41">
        <v>715</v>
      </c>
      <c r="J718" s="46">
        <f t="shared" si="38"/>
        <v>-3</v>
      </c>
      <c r="O718" s="105">
        <v>175</v>
      </c>
      <c r="P718" s="103">
        <f>-(($U$2^2-O718^2)^(1/2))+$U$2</f>
        <v>17.4145647898766</v>
      </c>
    </row>
    <row r="719" ht="16.5" spans="2:16">
      <c r="B719" s="24">
        <v>713</v>
      </c>
      <c r="C719" s="118" t="s">
        <v>759</v>
      </c>
      <c r="D719" s="81" t="s">
        <v>1380</v>
      </c>
      <c r="E719" s="69">
        <v>10</v>
      </c>
      <c r="F719" s="70">
        <v>174</v>
      </c>
      <c r="G719" s="71">
        <f t="shared" si="36"/>
        <v>113.247369921875</v>
      </c>
      <c r="H719" s="72">
        <f t="shared" si="37"/>
        <v>113.247369921875</v>
      </c>
      <c r="I719" s="41">
        <v>716</v>
      </c>
      <c r="J719" s="46">
        <f t="shared" si="38"/>
        <v>-3</v>
      </c>
      <c r="O719" s="105">
        <v>174</v>
      </c>
      <c r="P719" s="103">
        <f>-(($U$2^2-O719^2)^(1/2))+$U$2</f>
        <v>17.2141480249004</v>
      </c>
    </row>
    <row r="720" ht="16.5" spans="2:16">
      <c r="B720" s="24">
        <v>714</v>
      </c>
      <c r="C720" s="118" t="s">
        <v>760</v>
      </c>
      <c r="D720" s="81" t="s">
        <v>1381</v>
      </c>
      <c r="E720" s="69">
        <v>10</v>
      </c>
      <c r="F720" s="70">
        <v>173</v>
      </c>
      <c r="G720" s="71">
        <f t="shared" si="36"/>
        <v>113.094050640822</v>
      </c>
      <c r="H720" s="72">
        <f t="shared" si="37"/>
        <v>113.094050640822</v>
      </c>
      <c r="I720" s="41">
        <v>717</v>
      </c>
      <c r="J720" s="46">
        <f t="shared" si="38"/>
        <v>-3</v>
      </c>
      <c r="O720" s="105">
        <v>173</v>
      </c>
      <c r="P720" s="103">
        <f>-(($U$2^2-O720^2)^(1/2))+$U$2</f>
        <v>17.0149255010164</v>
      </c>
    </row>
    <row r="721" ht="16.5" spans="2:16">
      <c r="B721" s="24">
        <v>715</v>
      </c>
      <c r="C721" s="118" t="s">
        <v>761</v>
      </c>
      <c r="D721" s="81" t="s">
        <v>1382</v>
      </c>
      <c r="E721" s="69">
        <v>10</v>
      </c>
      <c r="F721" s="70">
        <v>172</v>
      </c>
      <c r="G721" s="71">
        <f t="shared" si="36"/>
        <v>112.941649802964</v>
      </c>
      <c r="H721" s="72">
        <f t="shared" si="37"/>
        <v>112.941649802964</v>
      </c>
      <c r="I721" s="41">
        <v>718</v>
      </c>
      <c r="J721" s="46">
        <f t="shared" si="38"/>
        <v>-3</v>
      </c>
      <c r="O721" s="105">
        <v>172</v>
      </c>
      <c r="P721" s="103">
        <f>-(($U$2^2-O721^2)^(1/2))+$U$2</f>
        <v>16.8168963989258</v>
      </c>
    </row>
    <row r="722" ht="16.5" spans="2:16">
      <c r="B722" s="24">
        <v>716</v>
      </c>
      <c r="C722" s="118" t="s">
        <v>762</v>
      </c>
      <c r="D722" s="81" t="s">
        <v>1383</v>
      </c>
      <c r="E722" s="69">
        <v>10</v>
      </c>
      <c r="F722" s="70">
        <v>171</v>
      </c>
      <c r="G722" s="71">
        <f t="shared" si="36"/>
        <v>112.790166782128</v>
      </c>
      <c r="H722" s="72">
        <f t="shared" si="37"/>
        <v>112.790166782128</v>
      </c>
      <c r="I722" s="41">
        <v>719</v>
      </c>
      <c r="J722" s="46">
        <f t="shared" si="38"/>
        <v>-3</v>
      </c>
      <c r="O722" s="105">
        <v>171</v>
      </c>
      <c r="P722" s="103">
        <f>-(($U$2^2-O722^2)^(1/2))+$U$2</f>
        <v>16.6200599049804</v>
      </c>
    </row>
    <row r="723" ht="16.5" spans="2:16">
      <c r="B723" s="24">
        <v>717</v>
      </c>
      <c r="C723" s="118" t="s">
        <v>763</v>
      </c>
      <c r="D723" s="81" t="s">
        <v>1384</v>
      </c>
      <c r="E723" s="69">
        <v>10</v>
      </c>
      <c r="F723" s="70">
        <v>170</v>
      </c>
      <c r="G723" s="71">
        <f t="shared" si="36"/>
        <v>112.639600956473</v>
      </c>
      <c r="H723" s="72">
        <f t="shared" si="37"/>
        <v>112.639600956473</v>
      </c>
      <c r="I723" s="41">
        <v>720</v>
      </c>
      <c r="J723" s="46">
        <f t="shared" si="38"/>
        <v>-3</v>
      </c>
      <c r="O723" s="105">
        <v>170</v>
      </c>
      <c r="P723" s="103">
        <f>-(($U$2^2-O723^2)^(1/2))+$U$2</f>
        <v>16.4244152111648</v>
      </c>
    </row>
    <row r="724" ht="16.5" spans="2:16">
      <c r="B724" s="24">
        <v>718</v>
      </c>
      <c r="C724" s="118" t="s">
        <v>764</v>
      </c>
      <c r="D724" s="81" t="s">
        <v>1385</v>
      </c>
      <c r="E724" s="69">
        <v>10</v>
      </c>
      <c r="F724" s="70">
        <v>169</v>
      </c>
      <c r="G724" s="71">
        <f t="shared" si="36"/>
        <v>112.489951708484</v>
      </c>
      <c r="H724" s="72">
        <f t="shared" si="37"/>
        <v>112.489951708484</v>
      </c>
      <c r="I724" s="41">
        <v>721</v>
      </c>
      <c r="J724" s="46">
        <f t="shared" si="38"/>
        <v>-3</v>
      </c>
      <c r="O724" s="105">
        <v>169</v>
      </c>
      <c r="P724" s="103">
        <f>-(($U$2^2-O724^2)^(1/2))+$U$2</f>
        <v>16.2299615150794</v>
      </c>
    </row>
    <row r="725" ht="16.5" spans="2:16">
      <c r="B725" s="24">
        <v>719</v>
      </c>
      <c r="C725" s="118" t="s">
        <v>765</v>
      </c>
      <c r="D725" s="81" t="s">
        <v>1386</v>
      </c>
      <c r="E725" s="69">
        <v>10</v>
      </c>
      <c r="F725" s="70">
        <v>168</v>
      </c>
      <c r="G725" s="71">
        <f t="shared" si="36"/>
        <v>112.34121842495</v>
      </c>
      <c r="H725" s="72">
        <f t="shared" si="37"/>
        <v>112.34121842495</v>
      </c>
      <c r="I725" s="41">
        <v>722</v>
      </c>
      <c r="J725" s="46">
        <f t="shared" si="38"/>
        <v>-3</v>
      </c>
      <c r="O725" s="105">
        <v>168</v>
      </c>
      <c r="P725" s="103">
        <f>-(($U$2^2-O725^2)^(1/2))+$U$2</f>
        <v>16.0366980199224</v>
      </c>
    </row>
    <row r="726" ht="16.5" spans="2:16">
      <c r="B726" s="24">
        <v>720</v>
      </c>
      <c r="C726" s="118" t="s">
        <v>766</v>
      </c>
      <c r="D726" s="81" t="s">
        <v>1387</v>
      </c>
      <c r="E726" s="69">
        <v>10</v>
      </c>
      <c r="F726" s="70">
        <v>167</v>
      </c>
      <c r="G726" s="71">
        <f t="shared" si="36"/>
        <v>112.193400496958</v>
      </c>
      <c r="H726" s="72">
        <f t="shared" si="37"/>
        <v>112.193400496958</v>
      </c>
      <c r="I726" s="41">
        <v>723</v>
      </c>
      <c r="J726" s="46">
        <f t="shared" si="38"/>
        <v>-3</v>
      </c>
      <c r="O726" s="105">
        <v>167</v>
      </c>
      <c r="P726" s="103">
        <f>-(($U$2^2-O726^2)^(1/2))+$U$2</f>
        <v>15.8446239344735</v>
      </c>
    </row>
    <row r="727" ht="16.5" spans="2:16">
      <c r="B727" s="24">
        <v>721</v>
      </c>
      <c r="C727" s="118" t="s">
        <v>767</v>
      </c>
      <c r="D727" s="81" t="s">
        <v>1388</v>
      </c>
      <c r="E727" s="69">
        <v>10</v>
      </c>
      <c r="F727" s="70">
        <v>166</v>
      </c>
      <c r="G727" s="71">
        <f t="shared" si="36"/>
        <v>112.046497319876</v>
      </c>
      <c r="H727" s="72">
        <f t="shared" si="37"/>
        <v>112.046497319876</v>
      </c>
      <c r="I727" s="41">
        <v>724</v>
      </c>
      <c r="J727" s="46">
        <f t="shared" si="38"/>
        <v>-3</v>
      </c>
      <c r="O727" s="105">
        <v>166</v>
      </c>
      <c r="P727" s="103">
        <f>-(($U$2^2-O727^2)^(1/2))+$U$2</f>
        <v>15.6537384730763</v>
      </c>
    </row>
    <row r="728" ht="16.5" spans="2:16">
      <c r="B728" s="24">
        <v>722</v>
      </c>
      <c r="C728" s="118" t="s">
        <v>768</v>
      </c>
      <c r="D728" s="81" t="s">
        <v>1389</v>
      </c>
      <c r="E728" s="69">
        <v>10</v>
      </c>
      <c r="F728" s="70">
        <v>165</v>
      </c>
      <c r="G728" s="71">
        <f t="shared" si="36"/>
        <v>111.900508293341</v>
      </c>
      <c r="H728" s="72">
        <f t="shared" si="37"/>
        <v>111.900508293341</v>
      </c>
      <c r="I728" s="41">
        <v>725</v>
      </c>
      <c r="J728" s="46">
        <f t="shared" si="38"/>
        <v>-3</v>
      </c>
      <c r="O728" s="105">
        <v>165</v>
      </c>
      <c r="P728" s="103">
        <f>-(($U$2^2-O728^2)^(1/2))+$U$2</f>
        <v>15.4640408556218</v>
      </c>
    </row>
    <row r="729" ht="16.5" spans="2:16">
      <c r="B729" s="24">
        <v>723</v>
      </c>
      <c r="C729" s="118" t="s">
        <v>769</v>
      </c>
      <c r="D729" s="81" t="s">
        <v>1390</v>
      </c>
      <c r="E729" s="69">
        <v>10</v>
      </c>
      <c r="F729" s="70">
        <v>164</v>
      </c>
      <c r="G729" s="71">
        <f t="shared" si="36"/>
        <v>111.755432821248</v>
      </c>
      <c r="H729" s="72">
        <f t="shared" si="37"/>
        <v>111.755432821248</v>
      </c>
      <c r="I729" s="41">
        <v>726</v>
      </c>
      <c r="J729" s="46">
        <f t="shared" si="38"/>
        <v>-3</v>
      </c>
      <c r="O729" s="105">
        <v>164</v>
      </c>
      <c r="P729" s="103">
        <f>-(($U$2^2-O729^2)^(1/2))+$U$2</f>
        <v>15.2755303075318</v>
      </c>
    </row>
    <row r="730" ht="16.5" spans="2:16">
      <c r="B730" s="24">
        <v>724</v>
      </c>
      <c r="C730" s="118" t="s">
        <v>770</v>
      </c>
      <c r="D730" s="81" t="s">
        <v>1391</v>
      </c>
      <c r="E730" s="69">
        <v>10</v>
      </c>
      <c r="F730" s="70">
        <v>163</v>
      </c>
      <c r="G730" s="71">
        <f t="shared" si="36"/>
        <v>111.611270311734</v>
      </c>
      <c r="H730" s="72">
        <f t="shared" si="37"/>
        <v>111.611270311734</v>
      </c>
      <c r="I730" s="41">
        <v>727</v>
      </c>
      <c r="J730" s="46">
        <f t="shared" si="38"/>
        <v>-3</v>
      </c>
      <c r="O730" s="105">
        <v>163</v>
      </c>
      <c r="P730" s="103">
        <f>-(($U$2^2-O730^2)^(1/2))+$U$2</f>
        <v>15.0882060597417</v>
      </c>
    </row>
    <row r="731" ht="16.5" spans="2:16">
      <c r="B731" s="24">
        <v>725</v>
      </c>
      <c r="C731" s="118" t="s">
        <v>771</v>
      </c>
      <c r="D731" s="81" t="s">
        <v>1392</v>
      </c>
      <c r="E731" s="69">
        <v>10</v>
      </c>
      <c r="F731" s="70">
        <v>162</v>
      </c>
      <c r="G731" s="71">
        <f t="shared" ref="G731:G794" si="39">H731</f>
        <v>111.468020177167</v>
      </c>
      <c r="H731" s="72">
        <f t="shared" ref="H731:H794" si="40">P731*($Q$91-$Q$892)/($P$91-$P$892)+$Q$892-$P$892*($Q$91-$Q$892)/($P$91-$P$892)</f>
        <v>111.468020177167</v>
      </c>
      <c r="I731" s="41">
        <v>728</v>
      </c>
      <c r="J731" s="46">
        <f t="shared" si="38"/>
        <v>-3</v>
      </c>
      <c r="O731" s="105">
        <v>162</v>
      </c>
      <c r="P731" s="103">
        <f>-(($U$2^2-O731^2)^(1/2))+$U$2</f>
        <v>14.9020673486851</v>
      </c>
    </row>
    <row r="732" ht="16.5" spans="2:16">
      <c r="B732" s="24">
        <v>726</v>
      </c>
      <c r="C732" s="118" t="s">
        <v>772</v>
      </c>
      <c r="D732" s="81" t="s">
        <v>1393</v>
      </c>
      <c r="E732" s="69">
        <v>10</v>
      </c>
      <c r="F732" s="70">
        <v>161</v>
      </c>
      <c r="G732" s="71">
        <f t="shared" si="39"/>
        <v>111.325681834132</v>
      </c>
      <c r="H732" s="72">
        <f t="shared" si="40"/>
        <v>111.325681834132</v>
      </c>
      <c r="I732" s="41">
        <v>729</v>
      </c>
      <c r="J732" s="46">
        <f t="shared" si="38"/>
        <v>-3</v>
      </c>
      <c r="O732" s="105">
        <v>161</v>
      </c>
      <c r="P732" s="103">
        <f>-(($U$2^2-O732^2)^(1/2))+$U$2</f>
        <v>14.7171134162768</v>
      </c>
    </row>
    <row r="733" ht="16.5" spans="2:16">
      <c r="B733" s="24">
        <v>727</v>
      </c>
      <c r="C733" s="118" t="s">
        <v>773</v>
      </c>
      <c r="D733" s="81" t="s">
        <v>1394</v>
      </c>
      <c r="E733" s="69">
        <v>10</v>
      </c>
      <c r="F733" s="70">
        <v>160</v>
      </c>
      <c r="G733" s="71">
        <f t="shared" si="39"/>
        <v>111.184254703425</v>
      </c>
      <c r="H733" s="72">
        <f t="shared" si="40"/>
        <v>111.184254703425</v>
      </c>
      <c r="I733" s="41">
        <v>730</v>
      </c>
      <c r="J733" s="46">
        <f t="shared" si="38"/>
        <v>-3</v>
      </c>
      <c r="O733" s="105">
        <v>160</v>
      </c>
      <c r="P733" s="103">
        <f>-(($U$2^2-O733^2)^(1/2))+$U$2</f>
        <v>14.5333435098968</v>
      </c>
    </row>
    <row r="734" ht="16.5" spans="2:16">
      <c r="B734" s="24">
        <v>728</v>
      </c>
      <c r="C734" s="118" t="s">
        <v>774</v>
      </c>
      <c r="D734" s="81" t="s">
        <v>1395</v>
      </c>
      <c r="E734" s="69">
        <v>10</v>
      </c>
      <c r="F734" s="70">
        <v>159</v>
      </c>
      <c r="G734" s="71">
        <f t="shared" si="39"/>
        <v>111.043738210029</v>
      </c>
      <c r="H734" s="72">
        <f t="shared" si="40"/>
        <v>111.043738210029</v>
      </c>
      <c r="I734" s="41">
        <v>731</v>
      </c>
      <c r="J734" s="46">
        <f t="shared" si="38"/>
        <v>-3</v>
      </c>
      <c r="O734" s="105">
        <v>159</v>
      </c>
      <c r="P734" s="103">
        <f>-(($U$2^2-O734^2)^(1/2))+$U$2</f>
        <v>14.3507568823744</v>
      </c>
    </row>
    <row r="735" ht="16.5" spans="2:16">
      <c r="B735" s="24">
        <v>729</v>
      </c>
      <c r="C735" s="118" t="s">
        <v>775</v>
      </c>
      <c r="D735" s="81" t="s">
        <v>1396</v>
      </c>
      <c r="E735" s="69">
        <v>10</v>
      </c>
      <c r="F735" s="70">
        <v>158</v>
      </c>
      <c r="G735" s="71">
        <f t="shared" si="39"/>
        <v>110.904131783114</v>
      </c>
      <c r="H735" s="72">
        <f t="shared" si="40"/>
        <v>110.904131783114</v>
      </c>
      <c r="I735" s="41">
        <v>732</v>
      </c>
      <c r="J735" s="46">
        <f t="shared" si="38"/>
        <v>-3</v>
      </c>
      <c r="O735" s="105">
        <v>158</v>
      </c>
      <c r="P735" s="103">
        <f>-(($U$2^2-O735^2)^(1/2))+$U$2</f>
        <v>14.1693527919726</v>
      </c>
    </row>
    <row r="736" ht="16.5" spans="2:16">
      <c r="B736" s="24">
        <v>730</v>
      </c>
      <c r="C736" s="118" t="s">
        <v>776</v>
      </c>
      <c r="D736" s="81" t="s">
        <v>1397</v>
      </c>
      <c r="E736" s="69">
        <v>10</v>
      </c>
      <c r="F736" s="70">
        <v>157</v>
      </c>
      <c r="G736" s="71">
        <f t="shared" si="39"/>
        <v>110.765434856017</v>
      </c>
      <c r="H736" s="72">
        <f t="shared" si="40"/>
        <v>110.765434856017</v>
      </c>
      <c r="I736" s="41">
        <v>733</v>
      </c>
      <c r="J736" s="46">
        <f t="shared" si="38"/>
        <v>-3</v>
      </c>
      <c r="O736" s="105">
        <v>157</v>
      </c>
      <c r="P736" s="103">
        <f>-(($U$2^2-O736^2)^(1/2))+$U$2</f>
        <v>13.9891305023718</v>
      </c>
    </row>
    <row r="737" ht="16.5" spans="2:16">
      <c r="B737" s="24">
        <v>731</v>
      </c>
      <c r="C737" s="118" t="s">
        <v>777</v>
      </c>
      <c r="D737" s="81" t="s">
        <v>1398</v>
      </c>
      <c r="E737" s="69">
        <v>10</v>
      </c>
      <c r="F737" s="70">
        <v>156</v>
      </c>
      <c r="G737" s="71">
        <f t="shared" si="39"/>
        <v>110.627646866232</v>
      </c>
      <c r="H737" s="72">
        <f t="shared" si="40"/>
        <v>110.627646866232</v>
      </c>
      <c r="I737" s="41">
        <v>734</v>
      </c>
      <c r="J737" s="46">
        <f t="shared" si="38"/>
        <v>-3</v>
      </c>
      <c r="O737" s="105">
        <v>156</v>
      </c>
      <c r="P737" s="103">
        <f>-(($U$2^2-O737^2)^(1/2))+$U$2</f>
        <v>13.8100892826548</v>
      </c>
    </row>
    <row r="738" ht="16.5" spans="2:16">
      <c r="B738" s="24">
        <v>732</v>
      </c>
      <c r="C738" s="118" t="s">
        <v>778</v>
      </c>
      <c r="D738" s="81" t="s">
        <v>1399</v>
      </c>
      <c r="E738" s="69">
        <v>10</v>
      </c>
      <c r="F738" s="70">
        <v>155</v>
      </c>
      <c r="G738" s="71">
        <f t="shared" si="39"/>
        <v>110.4907672554</v>
      </c>
      <c r="H738" s="72">
        <f t="shared" si="40"/>
        <v>110.4907672554</v>
      </c>
      <c r="I738" s="41">
        <v>735</v>
      </c>
      <c r="J738" s="46">
        <f t="shared" si="38"/>
        <v>-3</v>
      </c>
      <c r="O738" s="105">
        <v>155</v>
      </c>
      <c r="P738" s="103">
        <f>-(($U$2^2-O738^2)^(1/2))+$U$2</f>
        <v>13.6322284072909</v>
      </c>
    </row>
    <row r="739" ht="16.5" spans="2:16">
      <c r="B739" s="24">
        <v>733</v>
      </c>
      <c r="C739" s="118" t="s">
        <v>779</v>
      </c>
      <c r="D739" s="81" t="s">
        <v>1400</v>
      </c>
      <c r="E739" s="69">
        <v>10</v>
      </c>
      <c r="F739" s="70">
        <v>154</v>
      </c>
      <c r="G739" s="71">
        <f t="shared" si="39"/>
        <v>110.354795469295</v>
      </c>
      <c r="H739" s="72">
        <f t="shared" si="40"/>
        <v>110.354795469295</v>
      </c>
      <c r="I739" s="41">
        <v>736</v>
      </c>
      <c r="J739" s="46">
        <f t="shared" si="38"/>
        <v>-3</v>
      </c>
      <c r="O739" s="105">
        <v>154</v>
      </c>
      <c r="P739" s="103">
        <f>-(($U$2^2-O739^2)^(1/2))+$U$2</f>
        <v>13.4555471561208</v>
      </c>
    </row>
    <row r="740" ht="16.5" spans="2:16">
      <c r="B740" s="24">
        <v>734</v>
      </c>
      <c r="C740" s="118" t="s">
        <v>780</v>
      </c>
      <c r="D740" s="81" t="s">
        <v>1401</v>
      </c>
      <c r="E740" s="69">
        <v>10</v>
      </c>
      <c r="F740" s="70">
        <v>153</v>
      </c>
      <c r="G740" s="71">
        <f t="shared" si="39"/>
        <v>110.219730957813</v>
      </c>
      <c r="H740" s="72">
        <f t="shared" si="40"/>
        <v>110.219730957813</v>
      </c>
      <c r="I740" s="41">
        <v>737</v>
      </c>
      <c r="J740" s="46">
        <f t="shared" si="38"/>
        <v>-3</v>
      </c>
      <c r="O740" s="105">
        <v>153</v>
      </c>
      <c r="P740" s="103">
        <f>-(($U$2^2-O740^2)^(1/2))+$U$2</f>
        <v>13.2800448143417</v>
      </c>
    </row>
    <row r="741" ht="16.5" spans="2:16">
      <c r="B741" s="24">
        <v>735</v>
      </c>
      <c r="C741" s="118" t="s">
        <v>781</v>
      </c>
      <c r="D741" s="81" t="s">
        <v>1402</v>
      </c>
      <c r="E741" s="69">
        <v>10</v>
      </c>
      <c r="F741" s="70">
        <v>152</v>
      </c>
      <c r="G741" s="71">
        <f t="shared" si="39"/>
        <v>110.085573174961</v>
      </c>
      <c r="H741" s="72">
        <f t="shared" si="40"/>
        <v>110.085573174961</v>
      </c>
      <c r="I741" s="41">
        <v>738</v>
      </c>
      <c r="J741" s="46">
        <f t="shared" si="38"/>
        <v>-3</v>
      </c>
      <c r="O741" s="105">
        <v>152</v>
      </c>
      <c r="P741" s="103">
        <f>-(($U$2^2-O741^2)^(1/2))+$U$2</f>
        <v>13.1057206724918</v>
      </c>
    </row>
    <row r="742" ht="16.5" spans="2:16">
      <c r="B742" s="24">
        <v>736</v>
      </c>
      <c r="C742" s="118" t="s">
        <v>782</v>
      </c>
      <c r="D742" s="81" t="s">
        <v>1403</v>
      </c>
      <c r="E742" s="69">
        <v>10</v>
      </c>
      <c r="F742" s="70">
        <v>151</v>
      </c>
      <c r="G742" s="71">
        <f t="shared" si="39"/>
        <v>109.952321578843</v>
      </c>
      <c r="H742" s="72">
        <f t="shared" si="40"/>
        <v>109.952321578843</v>
      </c>
      <c r="I742" s="41">
        <v>739</v>
      </c>
      <c r="J742" s="46">
        <f t="shared" si="38"/>
        <v>-3</v>
      </c>
      <c r="O742" s="105">
        <v>151</v>
      </c>
      <c r="P742" s="103">
        <f>-(($U$2^2-O742^2)^(1/2))+$U$2</f>
        <v>12.9325740264354</v>
      </c>
    </row>
    <row r="743" ht="16.5" spans="2:16">
      <c r="B743" s="24">
        <v>737</v>
      </c>
      <c r="C743" s="118" t="s">
        <v>783</v>
      </c>
      <c r="D743" s="81" t="s">
        <v>1404</v>
      </c>
      <c r="E743" s="69">
        <v>10</v>
      </c>
      <c r="F743" s="70">
        <v>150</v>
      </c>
      <c r="G743" s="71">
        <f t="shared" si="39"/>
        <v>109.819975631655</v>
      </c>
      <c r="H743" s="72">
        <f t="shared" si="40"/>
        <v>109.819975631655</v>
      </c>
      <c r="I743" s="41">
        <v>740</v>
      </c>
      <c r="J743" s="46">
        <f t="shared" si="38"/>
        <v>-3</v>
      </c>
      <c r="O743" s="105">
        <v>150</v>
      </c>
      <c r="P743" s="103">
        <f>-(($U$2^2-O743^2)^(1/2))+$U$2</f>
        <v>12.7606041773486</v>
      </c>
    </row>
    <row r="744" ht="16.5" spans="2:16">
      <c r="B744" s="24">
        <v>738</v>
      </c>
      <c r="C744" s="118" t="s">
        <v>784</v>
      </c>
      <c r="D744" s="81" t="s">
        <v>784</v>
      </c>
      <c r="E744" s="69">
        <v>10</v>
      </c>
      <c r="F744" s="70">
        <v>149</v>
      </c>
      <c r="G744" s="71">
        <f t="shared" si="39"/>
        <v>109.688534799664</v>
      </c>
      <c r="H744" s="72">
        <f t="shared" si="40"/>
        <v>109.688534799664</v>
      </c>
      <c r="I744" s="41">
        <v>741</v>
      </c>
      <c r="J744" s="46">
        <f t="shared" si="38"/>
        <v>-3</v>
      </c>
      <c r="O744" s="105">
        <v>149</v>
      </c>
      <c r="P744" s="103">
        <f>-(($U$2^2-O744^2)^(1/2))+$U$2</f>
        <v>12.589810431704</v>
      </c>
    </row>
    <row r="745" ht="16.5" spans="2:16">
      <c r="B745" s="24">
        <v>739</v>
      </c>
      <c r="C745" s="118" t="s">
        <v>785</v>
      </c>
      <c r="D745" s="81" t="s">
        <v>785</v>
      </c>
      <c r="E745" s="69">
        <v>10</v>
      </c>
      <c r="F745" s="70">
        <v>148</v>
      </c>
      <c r="G745" s="71">
        <f t="shared" si="39"/>
        <v>109.557998553207</v>
      </c>
      <c r="H745" s="72">
        <f t="shared" si="40"/>
        <v>109.557998553207</v>
      </c>
      <c r="I745" s="41">
        <v>742</v>
      </c>
      <c r="J745" s="46">
        <f t="shared" si="38"/>
        <v>-3</v>
      </c>
      <c r="O745" s="105">
        <v>148</v>
      </c>
      <c r="P745" s="103">
        <f>-(($U$2^2-O745^2)^(1/2))+$U$2</f>
        <v>12.4201921012568</v>
      </c>
    </row>
    <row r="746" ht="16.5" spans="2:16">
      <c r="B746" s="24">
        <v>740</v>
      </c>
      <c r="C746" s="118" t="s">
        <v>786</v>
      </c>
      <c r="D746" s="81" t="s">
        <v>786</v>
      </c>
      <c r="E746" s="69">
        <v>10</v>
      </c>
      <c r="F746" s="70">
        <v>147</v>
      </c>
      <c r="G746" s="71">
        <f t="shared" si="39"/>
        <v>109.428366366673</v>
      </c>
      <c r="H746" s="72">
        <f t="shared" si="40"/>
        <v>109.428366366673</v>
      </c>
      <c r="I746" s="41">
        <v>743</v>
      </c>
      <c r="J746" s="46">
        <f t="shared" si="38"/>
        <v>-3</v>
      </c>
      <c r="O746" s="105">
        <v>147</v>
      </c>
      <c r="P746" s="103">
        <f>-(($U$2^2-O746^2)^(1/2))+$U$2</f>
        <v>12.2517485030302</v>
      </c>
    </row>
    <row r="747" ht="16.5" spans="2:16">
      <c r="B747" s="24">
        <v>741</v>
      </c>
      <c r="C747" s="118" t="s">
        <v>787</v>
      </c>
      <c r="D747" s="81" t="s">
        <v>1405</v>
      </c>
      <c r="E747" s="69">
        <v>10</v>
      </c>
      <c r="F747" s="70">
        <v>146</v>
      </c>
      <c r="G747" s="71">
        <f t="shared" si="39"/>
        <v>109.299637718492</v>
      </c>
      <c r="H747" s="72">
        <f t="shared" si="40"/>
        <v>109.299637718492</v>
      </c>
      <c r="I747" s="41">
        <v>744</v>
      </c>
      <c r="J747" s="46">
        <f t="shared" si="38"/>
        <v>-3</v>
      </c>
      <c r="O747" s="105">
        <v>146</v>
      </c>
      <c r="P747" s="103">
        <f>-(($U$2^2-O747^2)^(1/2))+$U$2</f>
        <v>12.0844789593006</v>
      </c>
    </row>
    <row r="748" ht="16.5" spans="2:16">
      <c r="B748" s="24">
        <v>742</v>
      </c>
      <c r="C748" s="118" t="s">
        <v>788</v>
      </c>
      <c r="D748" s="81" t="s">
        <v>1406</v>
      </c>
      <c r="E748" s="69">
        <v>10</v>
      </c>
      <c r="F748" s="70">
        <v>145</v>
      </c>
      <c r="G748" s="71">
        <f t="shared" si="39"/>
        <v>109.171812091131</v>
      </c>
      <c r="H748" s="72">
        <f t="shared" si="40"/>
        <v>109.171812091131</v>
      </c>
      <c r="I748" s="41">
        <v>745</v>
      </c>
      <c r="J748" s="46">
        <f t="shared" si="38"/>
        <v>-3</v>
      </c>
      <c r="O748" s="105">
        <v>145</v>
      </c>
      <c r="P748" s="103">
        <f>-(($U$2^2-O748^2)^(1/2))+$U$2</f>
        <v>11.9183827975843</v>
      </c>
    </row>
    <row r="749" ht="16.5" spans="2:16">
      <c r="B749" s="24">
        <v>743</v>
      </c>
      <c r="C749" s="118" t="s">
        <v>789</v>
      </c>
      <c r="D749" s="81" t="s">
        <v>1407</v>
      </c>
      <c r="E749" s="69">
        <v>10</v>
      </c>
      <c r="F749" s="70">
        <v>144</v>
      </c>
      <c r="G749" s="71">
        <f t="shared" si="39"/>
        <v>109.044888971075</v>
      </c>
      <c r="H749" s="72">
        <f t="shared" si="40"/>
        <v>109.044888971075</v>
      </c>
      <c r="I749" s="41">
        <v>746</v>
      </c>
      <c r="J749" s="46">
        <f t="shared" si="38"/>
        <v>-3</v>
      </c>
      <c r="O749" s="105">
        <v>144</v>
      </c>
      <c r="P749" s="103">
        <f>-(($U$2^2-O749^2)^(1/2))+$U$2</f>
        <v>11.7534593506232</v>
      </c>
    </row>
    <row r="750" ht="16.5" spans="2:16">
      <c r="B750" s="24">
        <v>744</v>
      </c>
      <c r="C750" s="118" t="s">
        <v>790</v>
      </c>
      <c r="D750" s="81" t="s">
        <v>1408</v>
      </c>
      <c r="E750" s="69">
        <v>10</v>
      </c>
      <c r="F750" s="70">
        <v>143</v>
      </c>
      <c r="G750" s="71">
        <f t="shared" si="39"/>
        <v>108.918867848821</v>
      </c>
      <c r="H750" s="72">
        <f t="shared" si="40"/>
        <v>108.918867848821</v>
      </c>
      <c r="I750" s="41">
        <v>747</v>
      </c>
      <c r="J750" s="46">
        <f t="shared" si="38"/>
        <v>-3</v>
      </c>
      <c r="O750" s="105">
        <v>143</v>
      </c>
      <c r="P750" s="103">
        <f>-(($U$2^2-O750^2)^(1/2))+$U$2</f>
        <v>11.5897079563705</v>
      </c>
    </row>
    <row r="751" ht="16.5" spans="2:16">
      <c r="B751" s="24">
        <v>745</v>
      </c>
      <c r="C751" s="118" t="s">
        <v>791</v>
      </c>
      <c r="D751" s="81" t="s">
        <v>1409</v>
      </c>
      <c r="E751" s="69">
        <v>10</v>
      </c>
      <c r="F751" s="70">
        <v>142</v>
      </c>
      <c r="G751" s="71">
        <f t="shared" si="39"/>
        <v>108.793748218865</v>
      </c>
      <c r="H751" s="72">
        <f t="shared" si="40"/>
        <v>108.793748218865</v>
      </c>
      <c r="I751" s="41">
        <v>748</v>
      </c>
      <c r="J751" s="46">
        <f t="shared" si="38"/>
        <v>-3</v>
      </c>
      <c r="O751" s="105">
        <v>142</v>
      </c>
      <c r="P751" s="103">
        <f>-(($U$2^2-O751^2)^(1/2))+$U$2</f>
        <v>11.4271279579775</v>
      </c>
    </row>
    <row r="752" ht="16.5" spans="2:16">
      <c r="B752" s="24">
        <v>746</v>
      </c>
      <c r="C752" s="118" t="s">
        <v>792</v>
      </c>
      <c r="D752" s="81" t="s">
        <v>1410</v>
      </c>
      <c r="E752" s="69">
        <v>10</v>
      </c>
      <c r="F752" s="70">
        <v>141</v>
      </c>
      <c r="G752" s="71">
        <f t="shared" si="39"/>
        <v>108.669529579695</v>
      </c>
      <c r="H752" s="72">
        <f t="shared" si="40"/>
        <v>108.669529579695</v>
      </c>
      <c r="I752" s="41">
        <v>749</v>
      </c>
      <c r="J752" s="46">
        <f t="shared" si="38"/>
        <v>-3</v>
      </c>
      <c r="O752" s="105">
        <v>141</v>
      </c>
      <c r="P752" s="103">
        <f>-(($U$2^2-O752^2)^(1/2))+$U$2</f>
        <v>11.2657187037796</v>
      </c>
    </row>
    <row r="753" ht="16.5" spans="2:16">
      <c r="B753" s="24">
        <v>747</v>
      </c>
      <c r="C753" s="118" t="s">
        <v>793</v>
      </c>
      <c r="D753" s="81" t="s">
        <v>1411</v>
      </c>
      <c r="E753" s="69">
        <v>10</v>
      </c>
      <c r="F753" s="70">
        <v>140</v>
      </c>
      <c r="G753" s="71">
        <f t="shared" si="39"/>
        <v>108.546211433777</v>
      </c>
      <c r="H753" s="72">
        <f t="shared" si="40"/>
        <v>108.546211433777</v>
      </c>
      <c r="I753" s="41">
        <v>750</v>
      </c>
      <c r="J753" s="46">
        <f t="shared" si="38"/>
        <v>-3</v>
      </c>
      <c r="O753" s="105">
        <v>140</v>
      </c>
      <c r="P753" s="103">
        <f>-(($U$2^2-O753^2)^(1/2))+$U$2</f>
        <v>11.1054795472833</v>
      </c>
    </row>
    <row r="754" ht="16.5" spans="2:16">
      <c r="B754" s="24">
        <v>748</v>
      </c>
      <c r="C754" s="118" t="s">
        <v>794</v>
      </c>
      <c r="D754" s="81" t="s">
        <v>1412</v>
      </c>
      <c r="E754" s="69">
        <v>10</v>
      </c>
      <c r="F754" s="70">
        <v>139</v>
      </c>
      <c r="G754" s="71">
        <f t="shared" si="39"/>
        <v>108.423793287546</v>
      </c>
      <c r="H754" s="72">
        <f t="shared" si="40"/>
        <v>108.423793287546</v>
      </c>
      <c r="I754" s="41">
        <v>751</v>
      </c>
      <c r="J754" s="46">
        <f t="shared" si="38"/>
        <v>-3</v>
      </c>
      <c r="O754" s="105">
        <v>139</v>
      </c>
      <c r="P754" s="103">
        <f>-(($U$2^2-O754^2)^(1/2))+$U$2</f>
        <v>10.9464098471519</v>
      </c>
    </row>
    <row r="755" ht="16.5" spans="2:16">
      <c r="B755" s="24">
        <v>749</v>
      </c>
      <c r="C755" s="118" t="s">
        <v>795</v>
      </c>
      <c r="D755" s="81" t="s">
        <v>1413</v>
      </c>
      <c r="E755" s="69">
        <v>10</v>
      </c>
      <c r="F755" s="70">
        <v>138</v>
      </c>
      <c r="G755" s="71">
        <f t="shared" si="39"/>
        <v>108.302274651395</v>
      </c>
      <c r="H755" s="72">
        <f t="shared" si="40"/>
        <v>108.302274651395</v>
      </c>
      <c r="I755" s="41">
        <v>752</v>
      </c>
      <c r="J755" s="46">
        <f t="shared" si="38"/>
        <v>-3</v>
      </c>
      <c r="O755" s="105">
        <v>138</v>
      </c>
      <c r="P755" s="103">
        <f>-(($U$2^2-O755^2)^(1/2))+$U$2</f>
        <v>10.7885089671933</v>
      </c>
    </row>
    <row r="756" ht="16.5" spans="2:16">
      <c r="B756" s="24">
        <v>750</v>
      </c>
      <c r="C756" s="118" t="s">
        <v>796</v>
      </c>
      <c r="D756" s="81" t="s">
        <v>1414</v>
      </c>
      <c r="E756" s="69">
        <v>10</v>
      </c>
      <c r="F756" s="70">
        <v>137</v>
      </c>
      <c r="G756" s="71">
        <f t="shared" si="39"/>
        <v>108.181655039668</v>
      </c>
      <c r="H756" s="72">
        <f t="shared" si="40"/>
        <v>108.181655039668</v>
      </c>
      <c r="I756" s="41">
        <v>753</v>
      </c>
      <c r="J756" s="46">
        <f t="shared" si="38"/>
        <v>-3</v>
      </c>
      <c r="O756" s="105">
        <v>137</v>
      </c>
      <c r="P756" s="103">
        <f>-(($U$2^2-O756^2)^(1/2))+$U$2</f>
        <v>10.6317762763458</v>
      </c>
    </row>
    <row r="757" ht="16.5" spans="2:16">
      <c r="B757" s="24">
        <v>751</v>
      </c>
      <c r="C757" s="118" t="s">
        <v>797</v>
      </c>
      <c r="D757" s="81" t="s">
        <v>1415</v>
      </c>
      <c r="E757" s="69">
        <v>10</v>
      </c>
      <c r="F757" s="70">
        <v>136</v>
      </c>
      <c r="G757" s="71">
        <f t="shared" si="39"/>
        <v>108.061933970646</v>
      </c>
      <c r="H757" s="72">
        <f t="shared" si="40"/>
        <v>108.061933970646</v>
      </c>
      <c r="I757" s="41">
        <v>754</v>
      </c>
      <c r="J757" s="46">
        <f t="shared" si="38"/>
        <v>-3</v>
      </c>
      <c r="O757" s="105">
        <v>136</v>
      </c>
      <c r="P757" s="103">
        <f>-(($U$2^2-O757^2)^(1/2))+$U$2</f>
        <v>10.4762111486664</v>
      </c>
    </row>
    <row r="758" ht="16.5" spans="2:16">
      <c r="B758" s="24">
        <v>752</v>
      </c>
      <c r="C758" s="118" t="s">
        <v>798</v>
      </c>
      <c r="D758" s="81" t="s">
        <v>798</v>
      </c>
      <c r="E758" s="69">
        <v>10</v>
      </c>
      <c r="F758" s="70">
        <v>135</v>
      </c>
      <c r="G758" s="71">
        <f t="shared" si="39"/>
        <v>107.943110966539</v>
      </c>
      <c r="H758" s="72">
        <f t="shared" si="40"/>
        <v>107.943110966539</v>
      </c>
      <c r="I758" s="41">
        <v>755</v>
      </c>
      <c r="J758" s="46">
        <f t="shared" si="38"/>
        <v>-3</v>
      </c>
      <c r="O758" s="105">
        <v>135</v>
      </c>
      <c r="P758" s="103">
        <f>-(($U$2^2-O758^2)^(1/2))+$U$2</f>
        <v>10.3218129633162</v>
      </c>
    </row>
    <row r="759" ht="16.5" spans="2:16">
      <c r="B759" s="24">
        <v>753</v>
      </c>
      <c r="C759" s="118" t="s">
        <v>799</v>
      </c>
      <c r="D759" s="81" t="s">
        <v>1416</v>
      </c>
      <c r="E759" s="69">
        <v>10</v>
      </c>
      <c r="F759" s="70">
        <v>134</v>
      </c>
      <c r="G759" s="71">
        <f t="shared" si="39"/>
        <v>107.825185553476</v>
      </c>
      <c r="H759" s="72">
        <f t="shared" si="40"/>
        <v>107.825185553476</v>
      </c>
      <c r="I759" s="41">
        <v>756</v>
      </c>
      <c r="J759" s="46">
        <f t="shared" si="38"/>
        <v>-3</v>
      </c>
      <c r="O759" s="105">
        <v>134</v>
      </c>
      <c r="P759" s="103">
        <f>-(($U$2^2-O759^2)^(1/2))+$U$2</f>
        <v>10.1685811045494</v>
      </c>
    </row>
    <row r="760" ht="16.5" spans="2:16">
      <c r="B760" s="24">
        <v>754</v>
      </c>
      <c r="C760" s="118" t="s">
        <v>800</v>
      </c>
      <c r="D760" s="81" t="s">
        <v>1417</v>
      </c>
      <c r="E760" s="69">
        <v>10</v>
      </c>
      <c r="F760" s="70">
        <v>133</v>
      </c>
      <c r="G760" s="71">
        <f t="shared" si="39"/>
        <v>107.708157261495</v>
      </c>
      <c r="H760" s="72">
        <f t="shared" si="40"/>
        <v>107.708157261495</v>
      </c>
      <c r="I760" s="41">
        <v>757</v>
      </c>
      <c r="J760" s="46">
        <f t="shared" si="38"/>
        <v>-3</v>
      </c>
      <c r="O760" s="105">
        <v>133</v>
      </c>
      <c r="P760" s="103">
        <f>-(($U$2^2-O760^2)^(1/2))+$U$2</f>
        <v>10.0165149616993</v>
      </c>
    </row>
    <row r="761" ht="16.5" spans="2:16">
      <c r="B761" s="24">
        <v>755</v>
      </c>
      <c r="C761" s="118" t="s">
        <v>801</v>
      </c>
      <c r="D761" s="81" t="s">
        <v>1418</v>
      </c>
      <c r="E761" s="69">
        <v>10</v>
      </c>
      <c r="F761" s="70">
        <v>132</v>
      </c>
      <c r="G761" s="71">
        <f t="shared" si="39"/>
        <v>107.592025624535</v>
      </c>
      <c r="H761" s="72">
        <f t="shared" si="40"/>
        <v>107.592025624535</v>
      </c>
      <c r="I761" s="41">
        <v>758</v>
      </c>
      <c r="J761" s="46">
        <f t="shared" si="38"/>
        <v>-3</v>
      </c>
      <c r="O761" s="105">
        <v>132</v>
      </c>
      <c r="P761" s="103">
        <f>-(($U$2^2-O761^2)^(1/2))+$U$2</f>
        <v>9.86561392916633</v>
      </c>
    </row>
    <row r="762" ht="16.5" spans="2:16">
      <c r="B762" s="24">
        <v>756</v>
      </c>
      <c r="C762" s="118" t="s">
        <v>802</v>
      </c>
      <c r="D762" s="81" t="s">
        <v>1419</v>
      </c>
      <c r="E762" s="69">
        <v>10</v>
      </c>
      <c r="F762" s="70">
        <v>131</v>
      </c>
      <c r="G762" s="71">
        <f t="shared" si="39"/>
        <v>107.476790180422</v>
      </c>
      <c r="H762" s="72">
        <f t="shared" si="40"/>
        <v>107.476790180422</v>
      </c>
      <c r="I762" s="41">
        <v>759</v>
      </c>
      <c r="J762" s="46">
        <f t="shared" si="38"/>
        <v>-3</v>
      </c>
      <c r="O762" s="105">
        <v>131</v>
      </c>
      <c r="P762" s="103">
        <f>-(($U$2^2-O762^2)^(1/2))+$U$2</f>
        <v>9.71587740640553</v>
      </c>
    </row>
    <row r="763" ht="16.5" spans="2:16">
      <c r="B763" s="24">
        <v>757</v>
      </c>
      <c r="C763" s="118" t="s">
        <v>803</v>
      </c>
      <c r="D763" s="81" t="s">
        <v>1420</v>
      </c>
      <c r="E763" s="69">
        <v>10</v>
      </c>
      <c r="F763" s="70">
        <v>130</v>
      </c>
      <c r="G763" s="71">
        <f t="shared" si="39"/>
        <v>107.362450470866</v>
      </c>
      <c r="H763" s="72">
        <f t="shared" si="40"/>
        <v>107.362450470866</v>
      </c>
      <c r="I763" s="41">
        <v>760</v>
      </c>
      <c r="J763" s="46">
        <f t="shared" si="38"/>
        <v>-3</v>
      </c>
      <c r="O763" s="105">
        <v>130</v>
      </c>
      <c r="P763" s="103">
        <f>-(($U$2^2-O763^2)^(1/2))+$U$2</f>
        <v>9.56730479791452</v>
      </c>
    </row>
    <row r="764" ht="16.5" spans="2:16">
      <c r="B764" s="24">
        <v>758</v>
      </c>
      <c r="C764" s="118" t="s">
        <v>804</v>
      </c>
      <c r="D764" s="81" t="s">
        <v>1421</v>
      </c>
      <c r="E764" s="69">
        <v>10</v>
      </c>
      <c r="F764" s="70">
        <v>129</v>
      </c>
      <c r="G764" s="71">
        <f t="shared" si="39"/>
        <v>107.249006041445</v>
      </c>
      <c r="H764" s="72">
        <f t="shared" si="40"/>
        <v>107.249006041445</v>
      </c>
      <c r="I764" s="41">
        <v>761</v>
      </c>
      <c r="J764" s="46">
        <f t="shared" si="38"/>
        <v>-3</v>
      </c>
      <c r="O764" s="105">
        <v>129</v>
      </c>
      <c r="P764" s="103">
        <f>-(($U$2^2-O764^2)^(1/2))+$U$2</f>
        <v>9.41989551322069</v>
      </c>
    </row>
    <row r="765" ht="16.5" spans="2:16">
      <c r="B765" s="24">
        <v>759</v>
      </c>
      <c r="C765" s="118" t="s">
        <v>805</v>
      </c>
      <c r="D765" s="81" t="s">
        <v>1422</v>
      </c>
      <c r="E765" s="69">
        <v>10</v>
      </c>
      <c r="F765" s="70">
        <v>128</v>
      </c>
      <c r="G765" s="71">
        <f t="shared" si="39"/>
        <v>107.136456441602</v>
      </c>
      <c r="H765" s="72">
        <f t="shared" si="40"/>
        <v>107.136456441602</v>
      </c>
      <c r="I765" s="41">
        <v>762</v>
      </c>
      <c r="J765" s="46">
        <f t="shared" si="38"/>
        <v>-3</v>
      </c>
      <c r="O765" s="105">
        <v>128</v>
      </c>
      <c r="P765" s="103">
        <f>-(($U$2^2-O765^2)^(1/2))+$U$2</f>
        <v>9.27364896686981</v>
      </c>
    </row>
    <row r="766" ht="16.5" spans="2:16">
      <c r="B766" s="24">
        <v>760</v>
      </c>
      <c r="C766" s="118" t="s">
        <v>806</v>
      </c>
      <c r="D766" s="81" t="s">
        <v>1423</v>
      </c>
      <c r="E766" s="69">
        <v>10</v>
      </c>
      <c r="F766" s="70">
        <v>127</v>
      </c>
      <c r="G766" s="71">
        <f t="shared" si="39"/>
        <v>107.024801224629</v>
      </c>
      <c r="H766" s="72">
        <f t="shared" si="40"/>
        <v>107.024801224629</v>
      </c>
      <c r="I766" s="41">
        <v>763</v>
      </c>
      <c r="J766" s="46">
        <f t="shared" si="38"/>
        <v>-3</v>
      </c>
      <c r="O766" s="105">
        <v>127</v>
      </c>
      <c r="P766" s="103">
        <f>-(($U$2^2-O766^2)^(1/2))+$U$2</f>
        <v>9.12856457841349</v>
      </c>
    </row>
    <row r="767" ht="16.5" spans="2:16">
      <c r="B767" s="24">
        <v>761</v>
      </c>
      <c r="C767" s="118" t="s">
        <v>807</v>
      </c>
      <c r="D767" s="81" t="s">
        <v>1424</v>
      </c>
      <c r="E767" s="69">
        <v>10</v>
      </c>
      <c r="F767" s="70">
        <v>126</v>
      </c>
      <c r="G767" s="71">
        <f t="shared" si="39"/>
        <v>106.914039947665</v>
      </c>
      <c r="H767" s="72">
        <f t="shared" si="40"/>
        <v>106.914039947665</v>
      </c>
      <c r="I767" s="41">
        <v>764</v>
      </c>
      <c r="J767" s="46">
        <f t="shared" si="38"/>
        <v>-3</v>
      </c>
      <c r="O767" s="105">
        <v>126</v>
      </c>
      <c r="P767" s="103">
        <f>-(($U$2^2-O767^2)^(1/2))+$U$2</f>
        <v>8.98464177239771</v>
      </c>
    </row>
    <row r="768" ht="16.5" spans="2:16">
      <c r="B768" s="24">
        <v>762</v>
      </c>
      <c r="C768" s="118" t="s">
        <v>808</v>
      </c>
      <c r="D768" s="81" t="s">
        <v>1425</v>
      </c>
      <c r="E768" s="69">
        <v>10</v>
      </c>
      <c r="F768" s="70">
        <v>125</v>
      </c>
      <c r="G768" s="71">
        <f t="shared" si="39"/>
        <v>106.804172171681</v>
      </c>
      <c r="H768" s="72">
        <f t="shared" si="40"/>
        <v>106.804172171681</v>
      </c>
      <c r="I768" s="41">
        <v>765</v>
      </c>
      <c r="J768" s="46">
        <f t="shared" si="38"/>
        <v>-3</v>
      </c>
      <c r="O768" s="105">
        <v>125</v>
      </c>
      <c r="P768" s="103">
        <f>-(($U$2^2-O768^2)^(1/2))+$U$2</f>
        <v>8.84187997835113</v>
      </c>
    </row>
    <row r="769" ht="16.5" spans="2:16">
      <c r="B769" s="24">
        <v>763</v>
      </c>
      <c r="C769" s="118" t="s">
        <v>809</v>
      </c>
      <c r="D769" s="81" t="s">
        <v>1426</v>
      </c>
      <c r="E769" s="69">
        <v>10</v>
      </c>
      <c r="F769" s="70">
        <v>124</v>
      </c>
      <c r="G769" s="71">
        <f t="shared" si="39"/>
        <v>106.695197461475</v>
      </c>
      <c r="H769" s="72">
        <f t="shared" si="40"/>
        <v>106.695197461475</v>
      </c>
      <c r="I769" s="41">
        <v>766</v>
      </c>
      <c r="J769" s="46">
        <f t="shared" si="38"/>
        <v>-3</v>
      </c>
      <c r="O769" s="105">
        <v>124</v>
      </c>
      <c r="P769" s="103">
        <f>-(($U$2^2-O769^2)^(1/2))+$U$2</f>
        <v>8.70027863077314</v>
      </c>
    </row>
    <row r="770" ht="16.5" spans="2:16">
      <c r="B770" s="24">
        <v>764</v>
      </c>
      <c r="C770" s="118" t="s">
        <v>810</v>
      </c>
      <c r="D770" s="81" t="s">
        <v>1427</v>
      </c>
      <c r="E770" s="69">
        <v>10</v>
      </c>
      <c r="F770" s="70">
        <v>123</v>
      </c>
      <c r="G770" s="71">
        <f t="shared" si="39"/>
        <v>106.587115385661</v>
      </c>
      <c r="H770" s="72">
        <f t="shared" si="40"/>
        <v>106.587115385661</v>
      </c>
      <c r="I770" s="41">
        <v>767</v>
      </c>
      <c r="J770" s="46">
        <f t="shared" si="38"/>
        <v>-3</v>
      </c>
      <c r="O770" s="105">
        <v>123</v>
      </c>
      <c r="P770" s="103">
        <f>-(($U$2^2-O770^2)^(1/2))+$U$2</f>
        <v>8.55983716912272</v>
      </c>
    </row>
    <row r="771" ht="16.5" spans="2:16">
      <c r="B771" s="24">
        <v>765</v>
      </c>
      <c r="C771" s="118" t="s">
        <v>811</v>
      </c>
      <c r="D771" s="81" t="s">
        <v>1428</v>
      </c>
      <c r="E771" s="69">
        <v>10</v>
      </c>
      <c r="F771" s="70">
        <v>122</v>
      </c>
      <c r="G771" s="71">
        <f t="shared" si="39"/>
        <v>106.479925516662</v>
      </c>
      <c r="H771" s="72">
        <f t="shared" si="40"/>
        <v>106.479925516662</v>
      </c>
      <c r="I771" s="41">
        <v>768</v>
      </c>
      <c r="J771" s="46">
        <f t="shared" si="38"/>
        <v>-3</v>
      </c>
      <c r="O771" s="105">
        <v>122</v>
      </c>
      <c r="P771" s="103">
        <f>-(($U$2^2-O771^2)^(1/2))+$U$2</f>
        <v>8.42055503780671</v>
      </c>
    </row>
    <row r="772" ht="16.5" spans="2:16">
      <c r="B772" s="24">
        <v>766</v>
      </c>
      <c r="C772" s="118" t="s">
        <v>812</v>
      </c>
      <c r="D772" s="81" t="s">
        <v>1429</v>
      </c>
      <c r="E772" s="69">
        <v>10</v>
      </c>
      <c r="F772" s="70">
        <v>121</v>
      </c>
      <c r="G772" s="71">
        <f t="shared" si="39"/>
        <v>106.373627430698</v>
      </c>
      <c r="H772" s="72">
        <f t="shared" si="40"/>
        <v>106.373627430698</v>
      </c>
      <c r="I772" s="41">
        <v>769</v>
      </c>
      <c r="J772" s="46">
        <f t="shared" ref="J772:J835" si="41">B772-I772</f>
        <v>-3</v>
      </c>
      <c r="O772" s="105">
        <v>121</v>
      </c>
      <c r="P772" s="103">
        <f>-(($U$2^2-O772^2)^(1/2))+$U$2</f>
        <v>8.28243168616893</v>
      </c>
    </row>
    <row r="773" ht="16.5" spans="2:16">
      <c r="B773" s="24">
        <v>767</v>
      </c>
      <c r="C773" s="118" t="s">
        <v>813</v>
      </c>
      <c r="D773" s="81" t="s">
        <v>1430</v>
      </c>
      <c r="E773" s="69">
        <v>10</v>
      </c>
      <c r="F773" s="70">
        <v>120</v>
      </c>
      <c r="G773" s="71">
        <f t="shared" si="39"/>
        <v>106.268220707783</v>
      </c>
      <c r="H773" s="72">
        <f t="shared" si="40"/>
        <v>106.268220707783</v>
      </c>
      <c r="I773" s="41">
        <v>770</v>
      </c>
      <c r="J773" s="46">
        <f t="shared" si="41"/>
        <v>-3</v>
      </c>
      <c r="O773" s="105">
        <v>120</v>
      </c>
      <c r="P773" s="103">
        <f>-(($U$2^2-O773^2)^(1/2))+$U$2</f>
        <v>8.1454665684787</v>
      </c>
    </row>
    <row r="774" ht="16.5" spans="2:16">
      <c r="B774" s="24">
        <v>768</v>
      </c>
      <c r="C774" s="118" t="s">
        <v>814</v>
      </c>
      <c r="D774" s="81" t="s">
        <v>1431</v>
      </c>
      <c r="E774" s="69">
        <v>10</v>
      </c>
      <c r="F774" s="70">
        <v>119</v>
      </c>
      <c r="G774" s="71">
        <f t="shared" si="39"/>
        <v>106.16370493171</v>
      </c>
      <c r="H774" s="72">
        <f t="shared" si="40"/>
        <v>106.16370493171</v>
      </c>
      <c r="I774" s="41">
        <v>771</v>
      </c>
      <c r="J774" s="46">
        <f t="shared" si="41"/>
        <v>-3</v>
      </c>
      <c r="O774" s="105">
        <v>119</v>
      </c>
      <c r="P774" s="103">
        <f>-(($U$2^2-O774^2)^(1/2))+$U$2</f>
        <v>8.00965914391998</v>
      </c>
    </row>
    <row r="775" ht="16.5" spans="2:16">
      <c r="B775" s="24">
        <v>769</v>
      </c>
      <c r="C775" s="118" t="s">
        <v>815</v>
      </c>
      <c r="D775" s="81" t="s">
        <v>1432</v>
      </c>
      <c r="E775" s="69">
        <v>10</v>
      </c>
      <c r="F775" s="70">
        <v>118</v>
      </c>
      <c r="G775" s="71">
        <f t="shared" si="39"/>
        <v>106.060079690047</v>
      </c>
      <c r="H775" s="72">
        <f t="shared" si="40"/>
        <v>106.060079690047</v>
      </c>
      <c r="I775" s="41">
        <v>772</v>
      </c>
      <c r="J775" s="46">
        <f t="shared" si="41"/>
        <v>-3</v>
      </c>
      <c r="O775" s="105">
        <v>118</v>
      </c>
      <c r="P775" s="103">
        <f>-(($U$2^2-O775^2)^(1/2))+$U$2</f>
        <v>7.87500887658007</v>
      </c>
    </row>
    <row r="776" ht="16.5" spans="2:16">
      <c r="B776" s="24">
        <v>770</v>
      </c>
      <c r="C776" s="118" t="s">
        <v>816</v>
      </c>
      <c r="D776" s="81" t="s">
        <v>1433</v>
      </c>
      <c r="E776" s="69">
        <v>10</v>
      </c>
      <c r="F776" s="70">
        <v>117</v>
      </c>
      <c r="G776" s="71">
        <f t="shared" si="39"/>
        <v>105.957344574129</v>
      </c>
      <c r="H776" s="72">
        <f t="shared" si="40"/>
        <v>105.957344574129</v>
      </c>
      <c r="I776" s="41">
        <v>773</v>
      </c>
      <c r="J776" s="46">
        <f t="shared" si="41"/>
        <v>-3</v>
      </c>
      <c r="O776" s="105">
        <v>117</v>
      </c>
      <c r="P776" s="103">
        <f>-(($U$2^2-O776^2)^(1/2))+$U$2</f>
        <v>7.74151523543946</v>
      </c>
    </row>
    <row r="777" ht="16.5" spans="2:16">
      <c r="B777" s="24">
        <v>771</v>
      </c>
      <c r="C777" s="118" t="s">
        <v>817</v>
      </c>
      <c r="D777" s="81" t="s">
        <v>1434</v>
      </c>
      <c r="E777" s="69">
        <v>10</v>
      </c>
      <c r="F777" s="70">
        <v>116</v>
      </c>
      <c r="G777" s="71">
        <f t="shared" si="39"/>
        <v>105.855499179045</v>
      </c>
      <c r="H777" s="72">
        <f t="shared" si="40"/>
        <v>105.855499179045</v>
      </c>
      <c r="I777" s="41">
        <v>774</v>
      </c>
      <c r="J777" s="46">
        <f t="shared" si="41"/>
        <v>-3</v>
      </c>
      <c r="O777" s="105">
        <v>116</v>
      </c>
      <c r="P777" s="103">
        <f>-(($U$2^2-O777^2)^(1/2))+$U$2</f>
        <v>7.6091776943606</v>
      </c>
    </row>
    <row r="778" ht="16.5" spans="2:16">
      <c r="B778" s="24">
        <v>772</v>
      </c>
      <c r="C778" s="118" t="s">
        <v>818</v>
      </c>
      <c r="D778" s="81" t="s">
        <v>1435</v>
      </c>
      <c r="E778" s="69">
        <v>10</v>
      </c>
      <c r="F778" s="70">
        <v>115</v>
      </c>
      <c r="G778" s="71">
        <f t="shared" si="39"/>
        <v>105.754543103637</v>
      </c>
      <c r="H778" s="72">
        <f t="shared" si="40"/>
        <v>105.754543103637</v>
      </c>
      <c r="I778" s="41">
        <v>775</v>
      </c>
      <c r="J778" s="46">
        <f t="shared" si="41"/>
        <v>-3</v>
      </c>
      <c r="O778" s="105">
        <v>115</v>
      </c>
      <c r="P778" s="103">
        <f>-(($U$2^2-O778^2)^(1/2))+$U$2</f>
        <v>7.47799573207715</v>
      </c>
    </row>
    <row r="779" ht="16.5" spans="2:16">
      <c r="B779" s="24">
        <v>773</v>
      </c>
      <c r="C779" s="118" t="s">
        <v>819</v>
      </c>
      <c r="D779" s="81" t="s">
        <v>1436</v>
      </c>
      <c r="E779" s="69">
        <v>10</v>
      </c>
      <c r="F779" s="70">
        <v>114</v>
      </c>
      <c r="G779" s="71">
        <f t="shared" si="39"/>
        <v>105.654475950483</v>
      </c>
      <c r="H779" s="72">
        <f t="shared" si="40"/>
        <v>105.654475950483</v>
      </c>
      <c r="I779" s="41">
        <v>776</v>
      </c>
      <c r="J779" s="46">
        <f t="shared" si="41"/>
        <v>-3</v>
      </c>
      <c r="O779" s="105">
        <v>114</v>
      </c>
      <c r="P779" s="103">
        <f>-(($U$2^2-O779^2)^(1/2))+$U$2</f>
        <v>7.34796883218394</v>
      </c>
    </row>
    <row r="780" ht="16.5" spans="2:16">
      <c r="B780" s="24">
        <v>774</v>
      </c>
      <c r="C780" s="118" t="s">
        <v>820</v>
      </c>
      <c r="D780" s="81" t="s">
        <v>1437</v>
      </c>
      <c r="E780" s="69">
        <v>10</v>
      </c>
      <c r="F780" s="70">
        <v>113</v>
      </c>
      <c r="G780" s="71">
        <f t="shared" si="39"/>
        <v>105.555297325899</v>
      </c>
      <c r="H780" s="72">
        <f t="shared" si="40"/>
        <v>105.555297325899</v>
      </c>
      <c r="I780" s="41">
        <v>777</v>
      </c>
      <c r="J780" s="46">
        <f t="shared" si="41"/>
        <v>-3</v>
      </c>
      <c r="O780" s="105">
        <v>113</v>
      </c>
      <c r="P780" s="103">
        <f>-(($U$2^2-O780^2)^(1/2))+$U$2</f>
        <v>7.21909648312646</v>
      </c>
    </row>
    <row r="781" ht="16.5" spans="2:16">
      <c r="B781" s="24">
        <v>775</v>
      </c>
      <c r="C781" s="118" t="s">
        <v>821</v>
      </c>
      <c r="D781" s="81" t="s">
        <v>1438</v>
      </c>
      <c r="E781" s="69">
        <v>10</v>
      </c>
      <c r="F781" s="70">
        <v>112</v>
      </c>
      <c r="G781" s="71">
        <f t="shared" si="39"/>
        <v>105.457006839922</v>
      </c>
      <c r="H781" s="72">
        <f t="shared" si="40"/>
        <v>105.457006839922</v>
      </c>
      <c r="I781" s="41">
        <v>778</v>
      </c>
      <c r="J781" s="46">
        <f t="shared" si="41"/>
        <v>-3</v>
      </c>
      <c r="O781" s="105">
        <v>112</v>
      </c>
      <c r="P781" s="103">
        <f>-(($U$2^2-O781^2)^(1/2))+$U$2</f>
        <v>7.09137817819033</v>
      </c>
    </row>
    <row r="782" ht="16.5" spans="2:16">
      <c r="B782" s="24">
        <v>776</v>
      </c>
      <c r="C782" s="118" t="s">
        <v>822</v>
      </c>
      <c r="D782" s="81" t="s">
        <v>1439</v>
      </c>
      <c r="E782" s="69">
        <v>10</v>
      </c>
      <c r="F782" s="70">
        <v>111</v>
      </c>
      <c r="G782" s="71">
        <f t="shared" si="39"/>
        <v>105.359604106309</v>
      </c>
      <c r="H782" s="72">
        <f t="shared" si="40"/>
        <v>105.359604106309</v>
      </c>
      <c r="I782" s="41">
        <v>779</v>
      </c>
      <c r="J782" s="46">
        <f t="shared" si="41"/>
        <v>-3</v>
      </c>
      <c r="O782" s="105">
        <v>111</v>
      </c>
      <c r="P782" s="103">
        <f>-(($U$2^2-O782^2)^(1/2))+$U$2</f>
        <v>6.96481341549134</v>
      </c>
    </row>
    <row r="783" ht="16.5" spans="2:16">
      <c r="B783" s="24">
        <v>777</v>
      </c>
      <c r="C783" s="118" t="s">
        <v>823</v>
      </c>
      <c r="D783" s="81" t="s">
        <v>1440</v>
      </c>
      <c r="E783" s="69">
        <v>10</v>
      </c>
      <c r="F783" s="70">
        <v>110</v>
      </c>
      <c r="G783" s="71">
        <f t="shared" si="39"/>
        <v>105.263088742524</v>
      </c>
      <c r="H783" s="72">
        <f t="shared" si="40"/>
        <v>105.263088742524</v>
      </c>
      <c r="I783" s="41">
        <v>780</v>
      </c>
      <c r="J783" s="46">
        <f t="shared" si="41"/>
        <v>-3</v>
      </c>
      <c r="O783" s="105">
        <v>110</v>
      </c>
      <c r="P783" s="103">
        <f>-(($U$2^2-O783^2)^(1/2))+$U$2</f>
        <v>6.83940169796517</v>
      </c>
    </row>
    <row r="784" ht="16.5" spans="2:16">
      <c r="B784" s="24">
        <v>778</v>
      </c>
      <c r="C784" s="118" t="s">
        <v>824</v>
      </c>
      <c r="D784" s="81" t="s">
        <v>1441</v>
      </c>
      <c r="E784" s="69">
        <v>10</v>
      </c>
      <c r="F784" s="70">
        <v>109</v>
      </c>
      <c r="G784" s="71">
        <f t="shared" si="39"/>
        <v>105.167460369736</v>
      </c>
      <c r="H784" s="72">
        <f t="shared" si="40"/>
        <v>105.167460369736</v>
      </c>
      <c r="I784" s="41">
        <v>781</v>
      </c>
      <c r="J784" s="46">
        <f t="shared" si="41"/>
        <v>-3</v>
      </c>
      <c r="O784" s="105">
        <v>109</v>
      </c>
      <c r="P784" s="103">
        <f>-(($U$2^2-O784^2)^(1/2))+$U$2</f>
        <v>6.71514253335772</v>
      </c>
    </row>
    <row r="785" ht="16.5" spans="2:16">
      <c r="B785" s="24">
        <v>779</v>
      </c>
      <c r="C785" s="118" t="s">
        <v>825</v>
      </c>
      <c r="D785" s="81" t="s">
        <v>1442</v>
      </c>
      <c r="E785" s="69">
        <v>10</v>
      </c>
      <c r="F785" s="70">
        <v>108</v>
      </c>
      <c r="G785" s="71">
        <f t="shared" si="39"/>
        <v>105.072718612805</v>
      </c>
      <c r="H785" s="72">
        <f t="shared" si="40"/>
        <v>105.072718612805</v>
      </c>
      <c r="I785" s="41">
        <v>782</v>
      </c>
      <c r="J785" s="46">
        <f t="shared" si="41"/>
        <v>-3</v>
      </c>
      <c r="O785" s="105">
        <v>108</v>
      </c>
      <c r="P785" s="103">
        <f>-(($U$2^2-O785^2)^(1/2))+$U$2</f>
        <v>6.59203543421506</v>
      </c>
    </row>
    <row r="786" ht="16.5" spans="2:16">
      <c r="B786" s="24">
        <v>780</v>
      </c>
      <c r="C786" s="118" t="s">
        <v>826</v>
      </c>
      <c r="D786" s="81" t="s">
        <v>1443</v>
      </c>
      <c r="E786" s="69">
        <v>10</v>
      </c>
      <c r="F786" s="70">
        <v>107</v>
      </c>
      <c r="G786" s="71">
        <f t="shared" si="39"/>
        <v>104.978863100279</v>
      </c>
      <c r="H786" s="72">
        <f t="shared" si="40"/>
        <v>104.978863100279</v>
      </c>
      <c r="I786" s="41">
        <v>783</v>
      </c>
      <c r="J786" s="46">
        <f t="shared" si="41"/>
        <v>-3</v>
      </c>
      <c r="O786" s="105">
        <v>107</v>
      </c>
      <c r="P786" s="103">
        <f>-(($U$2^2-O786^2)^(1/2))+$U$2</f>
        <v>6.4700799178737</v>
      </c>
    </row>
    <row r="787" ht="16.5" spans="2:16">
      <c r="B787" s="24">
        <v>781</v>
      </c>
      <c r="C787" s="118" t="s">
        <v>827</v>
      </c>
      <c r="D787" s="81" t="s">
        <v>1444</v>
      </c>
      <c r="E787" s="69">
        <v>10</v>
      </c>
      <c r="F787" s="70">
        <v>106</v>
      </c>
      <c r="G787" s="71">
        <f t="shared" si="39"/>
        <v>104.885893464385</v>
      </c>
      <c r="H787" s="72">
        <f t="shared" si="40"/>
        <v>104.885893464385</v>
      </c>
      <c r="I787" s="41">
        <v>784</v>
      </c>
      <c r="J787" s="46">
        <f t="shared" si="41"/>
        <v>-3</v>
      </c>
      <c r="O787" s="105">
        <v>106</v>
      </c>
      <c r="P787" s="103">
        <f>-(($U$2^2-O787^2)^(1/2))+$U$2</f>
        <v>6.34927550645091</v>
      </c>
    </row>
    <row r="788" ht="16.5" spans="2:16">
      <c r="B788" s="24">
        <v>782</v>
      </c>
      <c r="C788" s="118" t="s">
        <v>828</v>
      </c>
      <c r="D788" s="81" t="s">
        <v>1445</v>
      </c>
      <c r="E788" s="69">
        <v>10</v>
      </c>
      <c r="F788" s="70">
        <v>105</v>
      </c>
      <c r="G788" s="71">
        <f t="shared" si="39"/>
        <v>104.793809341023</v>
      </c>
      <c r="H788" s="72">
        <f t="shared" si="40"/>
        <v>104.793809341023</v>
      </c>
      <c r="I788" s="41">
        <v>785</v>
      </c>
      <c r="J788" s="46">
        <f t="shared" si="41"/>
        <v>-3</v>
      </c>
      <c r="O788" s="105">
        <v>105</v>
      </c>
      <c r="P788" s="103">
        <f>-(($U$2^2-O788^2)^(1/2))+$U$2</f>
        <v>6.22962172683526</v>
      </c>
    </row>
    <row r="789" ht="16.5" spans="2:16">
      <c r="B789" s="24">
        <v>783</v>
      </c>
      <c r="C789" s="118" t="s">
        <v>829</v>
      </c>
      <c r="D789" s="81" t="s">
        <v>1446</v>
      </c>
      <c r="E789" s="69">
        <v>10</v>
      </c>
      <c r="F789" s="70">
        <v>104</v>
      </c>
      <c r="G789" s="71">
        <f t="shared" si="39"/>
        <v>104.702610369755</v>
      </c>
      <c r="H789" s="72">
        <f t="shared" si="40"/>
        <v>104.702610369755</v>
      </c>
      <c r="I789" s="41">
        <v>786</v>
      </c>
      <c r="J789" s="46">
        <f t="shared" si="41"/>
        <v>-3</v>
      </c>
      <c r="O789" s="105">
        <v>104</v>
      </c>
      <c r="P789" s="103">
        <f>-(($U$2^2-O789^2)^(1/2))+$U$2</f>
        <v>6.11111811067713</v>
      </c>
    </row>
    <row r="790" ht="16.5" spans="2:16">
      <c r="B790" s="24">
        <v>784</v>
      </c>
      <c r="C790" s="118" t="s">
        <v>830</v>
      </c>
      <c r="D790" s="81" t="s">
        <v>1447</v>
      </c>
      <c r="E790" s="69">
        <v>10</v>
      </c>
      <c r="F790" s="70">
        <v>103</v>
      </c>
      <c r="G790" s="71">
        <f t="shared" si="39"/>
        <v>104.612296193804</v>
      </c>
      <c r="H790" s="72">
        <f t="shared" si="40"/>
        <v>104.612296193804</v>
      </c>
      <c r="I790" s="41">
        <v>787</v>
      </c>
      <c r="J790" s="46">
        <f t="shared" si="41"/>
        <v>-3</v>
      </c>
      <c r="O790" s="105">
        <v>103</v>
      </c>
      <c r="P790" s="103">
        <f>-(($U$2^2-O790^2)^(1/2))+$U$2</f>
        <v>5.99376419437942</v>
      </c>
    </row>
    <row r="791" ht="16.5" spans="2:16">
      <c r="B791" s="24">
        <v>785</v>
      </c>
      <c r="C791" s="118" t="s">
        <v>831</v>
      </c>
      <c r="D791" s="81" t="s">
        <v>1448</v>
      </c>
      <c r="E791" s="69">
        <v>10</v>
      </c>
      <c r="F791" s="70">
        <v>102</v>
      </c>
      <c r="G791" s="71">
        <f t="shared" si="39"/>
        <v>104.522866460041</v>
      </c>
      <c r="H791" s="72">
        <f t="shared" si="40"/>
        <v>104.522866460041</v>
      </c>
      <c r="I791" s="41">
        <v>788</v>
      </c>
      <c r="J791" s="46">
        <f t="shared" si="41"/>
        <v>-3</v>
      </c>
      <c r="O791" s="105">
        <v>102</v>
      </c>
      <c r="P791" s="103">
        <f>-(($U$2^2-O791^2)^(1/2))+$U$2</f>
        <v>5.87755951908809</v>
      </c>
    </row>
    <row r="792" ht="16.5" spans="2:16">
      <c r="B792" s="24">
        <v>786</v>
      </c>
      <c r="C792" s="118" t="s">
        <v>832</v>
      </c>
      <c r="D792" s="81" t="s">
        <v>1449</v>
      </c>
      <c r="E792" s="69">
        <v>10</v>
      </c>
      <c r="F792" s="70">
        <v>101</v>
      </c>
      <c r="G792" s="71">
        <f t="shared" si="39"/>
        <v>104.43432081898</v>
      </c>
      <c r="H792" s="72">
        <f t="shared" si="40"/>
        <v>104.43432081898</v>
      </c>
      <c r="I792" s="41">
        <v>789</v>
      </c>
      <c r="J792" s="46">
        <f t="shared" si="41"/>
        <v>-3</v>
      </c>
      <c r="O792" s="105">
        <v>101</v>
      </c>
      <c r="P792" s="103">
        <f>-(($U$2^2-O792^2)^(1/2))+$U$2</f>
        <v>5.76250363068334</v>
      </c>
    </row>
    <row r="793" ht="16.5" spans="2:16">
      <c r="B793" s="24">
        <v>787</v>
      </c>
      <c r="C793" s="118" t="s">
        <v>833</v>
      </c>
      <c r="D793" s="81" t="s">
        <v>1450</v>
      </c>
      <c r="E793" s="69">
        <v>10</v>
      </c>
      <c r="F793" s="70">
        <v>100</v>
      </c>
      <c r="G793" s="71">
        <f t="shared" si="39"/>
        <v>104.346658924772</v>
      </c>
      <c r="H793" s="72">
        <f t="shared" si="40"/>
        <v>104.346658924772</v>
      </c>
      <c r="I793" s="41">
        <v>790</v>
      </c>
      <c r="J793" s="46">
        <f t="shared" si="41"/>
        <v>-3</v>
      </c>
      <c r="O793" s="105">
        <v>100</v>
      </c>
      <c r="P793" s="103">
        <f>-(($U$2^2-O793^2)^(1/2))+$U$2</f>
        <v>5.64859607977053</v>
      </c>
    </row>
    <row r="794" ht="16.5" spans="2:16">
      <c r="B794" s="24">
        <v>788</v>
      </c>
      <c r="C794" s="118" t="s">
        <v>834</v>
      </c>
      <c r="D794" s="81" t="s">
        <v>1451</v>
      </c>
      <c r="E794" s="69">
        <v>10</v>
      </c>
      <c r="F794" s="70">
        <v>99</v>
      </c>
      <c r="G794" s="71">
        <f t="shared" si="39"/>
        <v>104.259880435199</v>
      </c>
      <c r="H794" s="72">
        <f t="shared" si="40"/>
        <v>104.259880435199</v>
      </c>
      <c r="I794" s="41">
        <v>791</v>
      </c>
      <c r="J794" s="46">
        <f t="shared" si="41"/>
        <v>-3</v>
      </c>
      <c r="O794" s="105">
        <v>99</v>
      </c>
      <c r="P794" s="103">
        <f>-(($U$2^2-O794^2)^(1/2))+$U$2</f>
        <v>5.53583642167087</v>
      </c>
    </row>
    <row r="795" ht="16.5" spans="2:16">
      <c r="B795" s="24">
        <v>789</v>
      </c>
      <c r="C795" s="118" t="s">
        <v>835</v>
      </c>
      <c r="D795" s="81" t="s">
        <v>1452</v>
      </c>
      <c r="E795" s="69">
        <v>10</v>
      </c>
      <c r="F795" s="70">
        <v>98</v>
      </c>
      <c r="G795" s="71">
        <f t="shared" ref="G795:G858" si="42">H795</f>
        <v>104.173985011664</v>
      </c>
      <c r="H795" s="72">
        <f t="shared" ref="H795:H858" si="43">P795*($Q$91-$Q$892)/($P$91-$P$892)+$Q$892-$P$892*($Q$91-$Q$892)/($P$91-$P$892)</f>
        <v>104.173985011664</v>
      </c>
      <c r="I795" s="41">
        <v>792</v>
      </c>
      <c r="J795" s="46">
        <f t="shared" si="41"/>
        <v>-3</v>
      </c>
      <c r="O795" s="105">
        <v>98</v>
      </c>
      <c r="P795" s="103">
        <f>-(($U$2^2-O795^2)^(1/2))+$U$2</f>
        <v>5.42422421641322</v>
      </c>
    </row>
    <row r="796" ht="16.5" spans="2:16">
      <c r="B796" s="24">
        <v>790</v>
      </c>
      <c r="C796" s="118" t="s">
        <v>836</v>
      </c>
      <c r="D796" s="81" t="s">
        <v>1453</v>
      </c>
      <c r="E796" s="69">
        <v>10</v>
      </c>
      <c r="F796" s="70">
        <v>97</v>
      </c>
      <c r="G796" s="71">
        <f t="shared" si="42"/>
        <v>104.088972319186</v>
      </c>
      <c r="H796" s="72">
        <f t="shared" si="43"/>
        <v>104.088972319186</v>
      </c>
      <c r="I796" s="41">
        <v>793</v>
      </c>
      <c r="J796" s="46">
        <f t="shared" si="41"/>
        <v>-3</v>
      </c>
      <c r="O796" s="105">
        <v>97</v>
      </c>
      <c r="P796" s="103">
        <f>-(($U$2^2-O796^2)^(1/2))+$U$2</f>
        <v>5.31375902872492</v>
      </c>
    </row>
    <row r="797" ht="16.5" spans="2:16">
      <c r="B797" s="24">
        <v>791</v>
      </c>
      <c r="C797" s="118" t="s">
        <v>837</v>
      </c>
      <c r="D797" s="81" t="s">
        <v>1454</v>
      </c>
      <c r="E797" s="69">
        <v>10</v>
      </c>
      <c r="F797" s="70">
        <v>96</v>
      </c>
      <c r="G797" s="71">
        <f t="shared" si="42"/>
        <v>104.004842026393</v>
      </c>
      <c r="H797" s="72">
        <f t="shared" si="43"/>
        <v>104.004842026393</v>
      </c>
      <c r="I797" s="41">
        <v>794</v>
      </c>
      <c r="J797" s="46">
        <f t="shared" si="41"/>
        <v>-3</v>
      </c>
      <c r="O797" s="105">
        <v>96</v>
      </c>
      <c r="P797" s="103">
        <f>-(($U$2^2-O797^2)^(1/2))+$U$2</f>
        <v>5.20444042802296</v>
      </c>
    </row>
    <row r="798" ht="16.5" spans="2:16">
      <c r="B798" s="24">
        <v>792</v>
      </c>
      <c r="C798" s="118" t="s">
        <v>838</v>
      </c>
      <c r="D798" s="81" t="s">
        <v>1455</v>
      </c>
      <c r="E798" s="69">
        <v>10</v>
      </c>
      <c r="F798" s="70">
        <v>95</v>
      </c>
      <c r="G798" s="71">
        <f t="shared" si="42"/>
        <v>103.921593805517</v>
      </c>
      <c r="H798" s="72">
        <f t="shared" si="43"/>
        <v>103.921593805517</v>
      </c>
      <c r="I798" s="41">
        <v>795</v>
      </c>
      <c r="J798" s="46">
        <f t="shared" si="41"/>
        <v>-3</v>
      </c>
      <c r="O798" s="105">
        <v>95</v>
      </c>
      <c r="P798" s="103">
        <f>-(($U$2^2-O798^2)^(1/2))+$U$2</f>
        <v>5.09626798840634</v>
      </c>
    </row>
    <row r="799" ht="16.5" spans="2:16">
      <c r="B799" s="24">
        <v>793</v>
      </c>
      <c r="C799" s="118" t="s">
        <v>839</v>
      </c>
      <c r="D799" s="81" t="s">
        <v>1456</v>
      </c>
      <c r="E799" s="69">
        <v>10</v>
      </c>
      <c r="F799" s="70">
        <v>94</v>
      </c>
      <c r="G799" s="71">
        <f t="shared" si="42"/>
        <v>103.839227332386</v>
      </c>
      <c r="H799" s="72">
        <f t="shared" si="43"/>
        <v>103.839227332386</v>
      </c>
      <c r="I799" s="41">
        <v>796</v>
      </c>
      <c r="J799" s="46">
        <f t="shared" si="41"/>
        <v>-3</v>
      </c>
      <c r="O799" s="105">
        <v>94</v>
      </c>
      <c r="P799" s="103">
        <f>-(($U$2^2-O799^2)^(1/2))+$U$2</f>
        <v>4.98924128864655</v>
      </c>
    </row>
    <row r="800" ht="16.5" spans="2:16">
      <c r="B800" s="24">
        <v>794</v>
      </c>
      <c r="C800" s="118" t="s">
        <v>840</v>
      </c>
      <c r="D800" s="81" t="s">
        <v>1457</v>
      </c>
      <c r="E800" s="69">
        <v>10</v>
      </c>
      <c r="F800" s="70">
        <v>93</v>
      </c>
      <c r="G800" s="71">
        <f t="shared" si="42"/>
        <v>103.757742286417</v>
      </c>
      <c r="H800" s="72">
        <f t="shared" si="43"/>
        <v>103.757742286417</v>
      </c>
      <c r="I800" s="41">
        <v>797</v>
      </c>
      <c r="J800" s="46">
        <f t="shared" si="41"/>
        <v>-3</v>
      </c>
      <c r="O800" s="105">
        <v>93</v>
      </c>
      <c r="P800" s="103">
        <f>-(($U$2^2-O800^2)^(1/2))+$U$2</f>
        <v>4.88335991218014</v>
      </c>
    </row>
    <row r="801" ht="16.5" spans="2:16">
      <c r="B801" s="24">
        <v>795</v>
      </c>
      <c r="C801" s="118" t="s">
        <v>841</v>
      </c>
      <c r="D801" s="81" t="s">
        <v>1458</v>
      </c>
      <c r="E801" s="69">
        <v>10</v>
      </c>
      <c r="F801" s="70">
        <v>92</v>
      </c>
      <c r="G801" s="71">
        <f t="shared" si="42"/>
        <v>103.677138350612</v>
      </c>
      <c r="H801" s="72">
        <f t="shared" si="43"/>
        <v>103.677138350612</v>
      </c>
      <c r="I801" s="41">
        <v>798</v>
      </c>
      <c r="J801" s="46">
        <f t="shared" si="41"/>
        <v>-3</v>
      </c>
      <c r="O801" s="105">
        <v>92</v>
      </c>
      <c r="P801" s="103">
        <f>-(($U$2^2-O801^2)^(1/2))+$U$2</f>
        <v>4.77862344709979</v>
      </c>
    </row>
    <row r="802" ht="16.5" spans="2:16">
      <c r="B802" s="24">
        <v>796</v>
      </c>
      <c r="C802" s="118" t="s">
        <v>842</v>
      </c>
      <c r="D802" s="81" t="s">
        <v>1459</v>
      </c>
      <c r="E802" s="69">
        <v>10</v>
      </c>
      <c r="F802" s="70">
        <v>91</v>
      </c>
      <c r="G802" s="71">
        <f t="shared" si="42"/>
        <v>103.597415211548</v>
      </c>
      <c r="H802" s="72">
        <f t="shared" si="43"/>
        <v>103.597415211548</v>
      </c>
      <c r="I802" s="41">
        <v>799</v>
      </c>
      <c r="J802" s="46">
        <f t="shared" si="41"/>
        <v>-3</v>
      </c>
      <c r="O802" s="105">
        <v>91</v>
      </c>
      <c r="P802" s="103">
        <f>-(($U$2^2-O802^2)^(1/2))+$U$2</f>
        <v>4.67503148614662</v>
      </c>
    </row>
    <row r="803" ht="16.5" spans="2:16">
      <c r="B803" s="24">
        <v>797</v>
      </c>
      <c r="C803" s="118" t="s">
        <v>843</v>
      </c>
      <c r="D803" s="81" t="s">
        <v>1460</v>
      </c>
      <c r="E803" s="69">
        <v>10</v>
      </c>
      <c r="F803" s="70">
        <v>90</v>
      </c>
      <c r="G803" s="71">
        <f t="shared" si="42"/>
        <v>103.518572559376</v>
      </c>
      <c r="H803" s="72">
        <f t="shared" si="43"/>
        <v>103.518572559376</v>
      </c>
      <c r="I803" s="41">
        <v>800</v>
      </c>
      <c r="J803" s="46">
        <f t="shared" si="41"/>
        <v>-3</v>
      </c>
      <c r="O803" s="105">
        <v>90</v>
      </c>
      <c r="P803" s="103">
        <f>-(($U$2^2-O803^2)^(1/2))+$U$2</f>
        <v>4.57258362670223</v>
      </c>
    </row>
    <row r="804" ht="16.5" spans="2:16">
      <c r="B804" s="24">
        <v>798</v>
      </c>
      <c r="C804" s="118" t="s">
        <v>844</v>
      </c>
      <c r="D804" s="81" t="s">
        <v>1461</v>
      </c>
      <c r="E804" s="69">
        <v>10</v>
      </c>
      <c r="F804" s="70">
        <v>89</v>
      </c>
      <c r="G804" s="71">
        <f t="shared" si="42"/>
        <v>103.44061008781</v>
      </c>
      <c r="H804" s="72">
        <f t="shared" si="43"/>
        <v>103.44061008781</v>
      </c>
      <c r="I804" s="41">
        <v>801</v>
      </c>
      <c r="J804" s="46">
        <f t="shared" si="41"/>
        <v>-3</v>
      </c>
      <c r="O804" s="105">
        <v>89</v>
      </c>
      <c r="P804" s="103">
        <f>-(($U$2^2-O804^2)^(1/2))+$U$2</f>
        <v>4.47127947078036</v>
      </c>
    </row>
    <row r="805" ht="16.5" spans="2:16">
      <c r="B805" s="24">
        <v>799</v>
      </c>
      <c r="C805" s="118" t="s">
        <v>845</v>
      </c>
      <c r="D805" s="81" t="s">
        <v>1462</v>
      </c>
      <c r="E805" s="69">
        <v>10</v>
      </c>
      <c r="F805" s="70">
        <v>88</v>
      </c>
      <c r="G805" s="71">
        <f t="shared" si="42"/>
        <v>103.363527494124</v>
      </c>
      <c r="H805" s="72">
        <f t="shared" si="43"/>
        <v>103.363527494124</v>
      </c>
      <c r="I805" s="41">
        <v>802</v>
      </c>
      <c r="J805" s="46">
        <f t="shared" si="41"/>
        <v>-3</v>
      </c>
      <c r="O805" s="105">
        <v>88</v>
      </c>
      <c r="P805" s="103">
        <f>-(($U$2^2-O805^2)^(1/2))+$U$2</f>
        <v>4.37111862501911</v>
      </c>
    </row>
    <row r="806" ht="16.5" spans="2:16">
      <c r="B806" s="24">
        <v>800</v>
      </c>
      <c r="C806" s="118" t="s">
        <v>846</v>
      </c>
      <c r="D806" s="81" t="s">
        <v>1463</v>
      </c>
      <c r="E806" s="69">
        <v>10</v>
      </c>
      <c r="F806" s="70">
        <v>87</v>
      </c>
      <c r="G806" s="71">
        <f t="shared" si="42"/>
        <v>103.287324479143</v>
      </c>
      <c r="H806" s="72">
        <f t="shared" si="43"/>
        <v>103.287324479143</v>
      </c>
      <c r="I806" s="41">
        <v>803</v>
      </c>
      <c r="J806" s="46">
        <f t="shared" si="41"/>
        <v>-3</v>
      </c>
      <c r="O806" s="105">
        <v>87</v>
      </c>
      <c r="P806" s="103">
        <f>-(($U$2^2-O806^2)^(1/2))+$U$2</f>
        <v>4.27210070067383</v>
      </c>
    </row>
    <row r="807" ht="16.5" spans="2:16">
      <c r="B807" s="24">
        <v>801</v>
      </c>
      <c r="C807" s="118" t="s">
        <v>847</v>
      </c>
      <c r="D807" s="81" t="s">
        <v>1464</v>
      </c>
      <c r="E807" s="69">
        <v>10</v>
      </c>
      <c r="F807" s="70">
        <v>86</v>
      </c>
      <c r="G807" s="71">
        <f t="shared" si="42"/>
        <v>103.212000747243</v>
      </c>
      <c r="H807" s="72">
        <f t="shared" si="43"/>
        <v>103.212000747243</v>
      </c>
      <c r="I807" s="41">
        <v>804</v>
      </c>
      <c r="J807" s="46">
        <f t="shared" si="41"/>
        <v>-3</v>
      </c>
      <c r="O807" s="105">
        <v>86</v>
      </c>
      <c r="P807" s="103">
        <f>-(($U$2^2-O807^2)^(1/2))+$U$2</f>
        <v>4.17422531360853</v>
      </c>
    </row>
    <row r="808" ht="16.5" spans="2:16">
      <c r="B808" s="24">
        <v>802</v>
      </c>
      <c r="C808" s="118" t="s">
        <v>848</v>
      </c>
      <c r="D808" s="81" t="s">
        <v>1465</v>
      </c>
      <c r="E808" s="69">
        <v>10</v>
      </c>
      <c r="F808" s="70">
        <v>85</v>
      </c>
      <c r="G808" s="71">
        <f t="shared" si="42"/>
        <v>103.137556006337</v>
      </c>
      <c r="H808" s="72">
        <f t="shared" si="43"/>
        <v>103.137556006337</v>
      </c>
      <c r="I808" s="41">
        <v>805</v>
      </c>
      <c r="J808" s="46">
        <f t="shared" si="41"/>
        <v>-3</v>
      </c>
      <c r="O808" s="105">
        <v>85</v>
      </c>
      <c r="P808" s="103">
        <f>-(($U$2^2-O808^2)^(1/2))+$U$2</f>
        <v>4.07749208428913</v>
      </c>
    </row>
    <row r="809" ht="16.5" spans="2:16">
      <c r="B809" s="24">
        <v>803</v>
      </c>
      <c r="C809" s="118" t="s">
        <v>849</v>
      </c>
      <c r="D809" s="81" t="s">
        <v>1466</v>
      </c>
      <c r="E809" s="69">
        <v>10</v>
      </c>
      <c r="F809" s="70">
        <v>84</v>
      </c>
      <c r="G809" s="71">
        <f t="shared" si="42"/>
        <v>103.063989967876</v>
      </c>
      <c r="H809" s="72">
        <f t="shared" si="43"/>
        <v>103.063989967876</v>
      </c>
      <c r="I809" s="41">
        <v>806</v>
      </c>
      <c r="J809" s="46">
        <f t="shared" si="41"/>
        <v>-3</v>
      </c>
      <c r="O809" s="105">
        <v>84</v>
      </c>
      <c r="P809" s="103">
        <f>-(($U$2^2-O809^2)^(1/2))+$U$2</f>
        <v>3.98190063777542</v>
      </c>
    </row>
    <row r="810" ht="16.5" spans="2:16">
      <c r="B810" s="24">
        <v>804</v>
      </c>
      <c r="C810" s="118" t="s">
        <v>850</v>
      </c>
      <c r="D810" s="81" t="s">
        <v>1467</v>
      </c>
      <c r="E810" s="69">
        <v>10</v>
      </c>
      <c r="F810" s="70">
        <v>83</v>
      </c>
      <c r="G810" s="71">
        <f t="shared" si="42"/>
        <v>102.991302346842</v>
      </c>
      <c r="H810" s="72">
        <f t="shared" si="43"/>
        <v>102.991302346842</v>
      </c>
      <c r="I810" s="41">
        <v>807</v>
      </c>
      <c r="J810" s="46">
        <f t="shared" si="41"/>
        <v>-3</v>
      </c>
      <c r="O810" s="105">
        <v>83</v>
      </c>
      <c r="P810" s="103">
        <f>-(($U$2^2-O810^2)^(1/2))+$U$2</f>
        <v>3.88745060371411</v>
      </c>
    </row>
    <row r="811" ht="16.5" spans="2:16">
      <c r="B811" s="24">
        <v>805</v>
      </c>
      <c r="C811" s="118" t="s">
        <v>851</v>
      </c>
      <c r="D811" s="81" t="s">
        <v>851</v>
      </c>
      <c r="E811" s="69">
        <v>10</v>
      </c>
      <c r="F811" s="70">
        <v>82</v>
      </c>
      <c r="G811" s="71">
        <f t="shared" si="42"/>
        <v>102.919492861737</v>
      </c>
      <c r="H811" s="72">
        <f t="shared" si="43"/>
        <v>102.919492861737</v>
      </c>
      <c r="I811" s="41">
        <v>808</v>
      </c>
      <c r="J811" s="46">
        <f t="shared" si="41"/>
        <v>-3</v>
      </c>
      <c r="O811" s="105">
        <v>82</v>
      </c>
      <c r="P811" s="103">
        <f>-(($U$2^2-O811^2)^(1/2))+$U$2</f>
        <v>3.79414161633156</v>
      </c>
    </row>
    <row r="812" ht="16.5" spans="2:16">
      <c r="B812" s="24">
        <v>806</v>
      </c>
      <c r="C812" s="118" t="s">
        <v>852</v>
      </c>
      <c r="D812" s="81" t="s">
        <v>1468</v>
      </c>
      <c r="E812" s="69">
        <v>10</v>
      </c>
      <c r="F812" s="70">
        <v>81</v>
      </c>
      <c r="G812" s="71">
        <f t="shared" si="42"/>
        <v>102.848561234588</v>
      </c>
      <c r="H812" s="72">
        <f t="shared" si="43"/>
        <v>102.848561234588</v>
      </c>
      <c r="I812" s="41">
        <v>809</v>
      </c>
      <c r="J812" s="46">
        <f t="shared" si="41"/>
        <v>-3</v>
      </c>
      <c r="O812" s="105">
        <v>81</v>
      </c>
      <c r="P812" s="103">
        <f>-(($U$2^2-O812^2)^(1/2))+$U$2</f>
        <v>3.70197331442603</v>
      </c>
    </row>
    <row r="813" ht="16.5" spans="2:16">
      <c r="B813" s="24">
        <v>807</v>
      </c>
      <c r="C813" s="118" t="s">
        <v>853</v>
      </c>
      <c r="D813" s="81" t="s">
        <v>1469</v>
      </c>
      <c r="E813" s="69">
        <v>10</v>
      </c>
      <c r="F813" s="70">
        <v>80</v>
      </c>
      <c r="G813" s="71">
        <f t="shared" si="42"/>
        <v>102.778507190929</v>
      </c>
      <c r="H813" s="72">
        <f t="shared" si="43"/>
        <v>102.778507190929</v>
      </c>
      <c r="I813" s="41">
        <v>810</v>
      </c>
      <c r="J813" s="46">
        <f t="shared" si="41"/>
        <v>-3</v>
      </c>
      <c r="O813" s="105">
        <v>80</v>
      </c>
      <c r="P813" s="103">
        <f>-(($U$2^2-O813^2)^(1/2))+$U$2</f>
        <v>3.61094534136168</v>
      </c>
    </row>
    <row r="814" ht="16.5" spans="2:16">
      <c r="B814" s="24">
        <v>808</v>
      </c>
      <c r="C814" s="118" t="s">
        <v>854</v>
      </c>
      <c r="D814" s="81" t="s">
        <v>1470</v>
      </c>
      <c r="E814" s="69">
        <v>10</v>
      </c>
      <c r="F814" s="70">
        <v>79</v>
      </c>
      <c r="G814" s="71">
        <f t="shared" si="42"/>
        <v>102.709330459807</v>
      </c>
      <c r="H814" s="72">
        <f t="shared" si="43"/>
        <v>102.709330459807</v>
      </c>
      <c r="I814" s="41">
        <v>811</v>
      </c>
      <c r="J814" s="46">
        <f t="shared" si="41"/>
        <v>-3</v>
      </c>
      <c r="O814" s="105">
        <v>79</v>
      </c>
      <c r="P814" s="103">
        <f>-(($U$2^2-O814^2)^(1/2))+$U$2</f>
        <v>3.5210573450604</v>
      </c>
    </row>
    <row r="815" ht="16.5" spans="2:16">
      <c r="B815" s="24">
        <v>809</v>
      </c>
      <c r="C815" s="118" t="s">
        <v>855</v>
      </c>
      <c r="D815" s="81" t="s">
        <v>1471</v>
      </c>
      <c r="E815" s="69">
        <v>10</v>
      </c>
      <c r="F815" s="70">
        <v>78</v>
      </c>
      <c r="G815" s="71">
        <f t="shared" si="42"/>
        <v>102.641030773769</v>
      </c>
      <c r="H815" s="72">
        <f t="shared" si="43"/>
        <v>102.641030773769</v>
      </c>
      <c r="I815" s="41">
        <v>812</v>
      </c>
      <c r="J815" s="46">
        <f t="shared" si="41"/>
        <v>-3</v>
      </c>
      <c r="O815" s="105">
        <v>78</v>
      </c>
      <c r="P815" s="103">
        <f>-(($U$2^2-O815^2)^(1/2))+$U$2</f>
        <v>3.43230897799572</v>
      </c>
    </row>
    <row r="816" ht="16.5" spans="2:16">
      <c r="B816" s="24">
        <v>810</v>
      </c>
      <c r="C816" s="118" t="s">
        <v>856</v>
      </c>
      <c r="D816" s="81" t="s">
        <v>1472</v>
      </c>
      <c r="E816" s="69">
        <v>10</v>
      </c>
      <c r="F816" s="70">
        <v>77</v>
      </c>
      <c r="G816" s="71">
        <f t="shared" si="42"/>
        <v>102.573607868861</v>
      </c>
      <c r="H816" s="72">
        <f t="shared" si="43"/>
        <v>102.573607868861</v>
      </c>
      <c r="I816" s="41">
        <v>813</v>
      </c>
      <c r="J816" s="46">
        <f t="shared" si="41"/>
        <v>-3</v>
      </c>
      <c r="O816" s="105">
        <v>77</v>
      </c>
      <c r="P816" s="103">
        <f>-(($U$2^2-O816^2)^(1/2))+$U$2</f>
        <v>3.34469989718593</v>
      </c>
    </row>
    <row r="817" ht="16.5" spans="2:16">
      <c r="B817" s="24">
        <v>811</v>
      </c>
      <c r="C817" s="118" t="s">
        <v>857</v>
      </c>
      <c r="D817" s="81" t="s">
        <v>1473</v>
      </c>
      <c r="E817" s="69">
        <v>10</v>
      </c>
      <c r="F817" s="70">
        <v>76</v>
      </c>
      <c r="G817" s="71">
        <f t="shared" si="42"/>
        <v>102.507061484619</v>
      </c>
      <c r="H817" s="72">
        <f t="shared" si="43"/>
        <v>102.507061484619</v>
      </c>
      <c r="I817" s="41">
        <v>814</v>
      </c>
      <c r="J817" s="46">
        <f t="shared" si="41"/>
        <v>-3</v>
      </c>
      <c r="O817" s="105">
        <v>76</v>
      </c>
      <c r="P817" s="103">
        <f>-(($U$2^2-O817^2)^(1/2))+$U$2</f>
        <v>3.25822976418704</v>
      </c>
    </row>
    <row r="818" ht="16.5" spans="2:16">
      <c r="B818" s="24">
        <v>812</v>
      </c>
      <c r="C818" s="118" t="s">
        <v>858</v>
      </c>
      <c r="D818" s="81" t="s">
        <v>1474</v>
      </c>
      <c r="E818" s="69">
        <v>10</v>
      </c>
      <c r="F818" s="70">
        <v>75</v>
      </c>
      <c r="G818" s="71">
        <f t="shared" si="42"/>
        <v>102.44139136407</v>
      </c>
      <c r="H818" s="72">
        <f t="shared" si="43"/>
        <v>102.44139136407</v>
      </c>
      <c r="I818" s="41">
        <v>815</v>
      </c>
      <c r="J818" s="46">
        <f t="shared" si="41"/>
        <v>-3</v>
      </c>
      <c r="O818" s="105">
        <v>75</v>
      </c>
      <c r="P818" s="103">
        <f>-(($U$2^2-O818^2)^(1/2))+$U$2</f>
        <v>3.17289824508657</v>
      </c>
    </row>
    <row r="819" ht="16.5" spans="2:16">
      <c r="B819" s="24">
        <v>813</v>
      </c>
      <c r="C819" s="118" t="s">
        <v>859</v>
      </c>
      <c r="D819" s="81" t="s">
        <v>1475</v>
      </c>
      <c r="E819" s="69">
        <v>10</v>
      </c>
      <c r="F819" s="70">
        <v>74</v>
      </c>
      <c r="G819" s="71">
        <f t="shared" si="42"/>
        <v>102.37659725372</v>
      </c>
      <c r="H819" s="72">
        <f t="shared" si="43"/>
        <v>102.37659725372</v>
      </c>
      <c r="I819" s="41">
        <v>816</v>
      </c>
      <c r="J819" s="46">
        <f t="shared" si="41"/>
        <v>-3</v>
      </c>
      <c r="O819" s="105">
        <v>74</v>
      </c>
      <c r="P819" s="103">
        <f>-(($U$2^2-O819^2)^(1/2))+$U$2</f>
        <v>3.0887050104966</v>
      </c>
    </row>
    <row r="820" ht="16.5" spans="2:16">
      <c r="B820" s="24">
        <v>814</v>
      </c>
      <c r="C820" s="118" t="s">
        <v>860</v>
      </c>
      <c r="D820" s="81" t="s">
        <v>1476</v>
      </c>
      <c r="E820" s="69">
        <v>10</v>
      </c>
      <c r="F820" s="70">
        <v>73</v>
      </c>
      <c r="G820" s="71">
        <f t="shared" si="42"/>
        <v>102.312678903552</v>
      </c>
      <c r="H820" s="72">
        <f t="shared" si="43"/>
        <v>102.312678903552</v>
      </c>
      <c r="I820" s="41">
        <v>817</v>
      </c>
      <c r="J820" s="46">
        <f t="shared" si="41"/>
        <v>-3</v>
      </c>
      <c r="O820" s="105">
        <v>73</v>
      </c>
      <c r="P820" s="103">
        <f>-(($U$2^2-O820^2)^(1/2))+$U$2</f>
        <v>3.00564973554776</v>
      </c>
    </row>
    <row r="821" ht="16.5" spans="2:16">
      <c r="B821" s="24">
        <v>815</v>
      </c>
      <c r="C821" s="118" t="s">
        <v>861</v>
      </c>
      <c r="D821" s="81" t="s">
        <v>1477</v>
      </c>
      <c r="E821" s="69">
        <v>10</v>
      </c>
      <c r="F821" s="70">
        <v>72</v>
      </c>
      <c r="G821" s="71">
        <f t="shared" si="42"/>
        <v>102.249636067026</v>
      </c>
      <c r="H821" s="72">
        <f t="shared" si="43"/>
        <v>102.249636067026</v>
      </c>
      <c r="I821" s="41">
        <v>818</v>
      </c>
      <c r="J821" s="46">
        <f t="shared" si="41"/>
        <v>-3</v>
      </c>
      <c r="O821" s="105">
        <v>72</v>
      </c>
      <c r="P821" s="103">
        <f>-(($U$2^2-O821^2)^(1/2))+$U$2</f>
        <v>2.92373209988284</v>
      </c>
    </row>
    <row r="822" ht="16.5" spans="2:16">
      <c r="B822" s="24">
        <v>816</v>
      </c>
      <c r="C822" s="118" t="s">
        <v>862</v>
      </c>
      <c r="D822" s="81" t="s">
        <v>1478</v>
      </c>
      <c r="E822" s="69">
        <v>10</v>
      </c>
      <c r="F822" s="70">
        <v>71</v>
      </c>
      <c r="G822" s="71">
        <f t="shared" si="42"/>
        <v>102.187468501063</v>
      </c>
      <c r="H822" s="72">
        <f t="shared" si="43"/>
        <v>102.187468501063</v>
      </c>
      <c r="I822" s="41">
        <v>819</v>
      </c>
      <c r="J822" s="46">
        <f t="shared" si="41"/>
        <v>-3</v>
      </c>
      <c r="O822" s="105">
        <v>71</v>
      </c>
      <c r="P822" s="103">
        <f>-(($U$2^2-O822^2)^(1/2))+$U$2</f>
        <v>2.84295178765024</v>
      </c>
    </row>
    <row r="823" ht="16.5" spans="2:16">
      <c r="B823" s="24">
        <v>817</v>
      </c>
      <c r="C823" s="118" t="s">
        <v>863</v>
      </c>
      <c r="D823" s="81" t="s">
        <v>1479</v>
      </c>
      <c r="E823" s="69">
        <v>10</v>
      </c>
      <c r="F823" s="70">
        <v>70</v>
      </c>
      <c r="G823" s="71">
        <f t="shared" si="42"/>
        <v>102.126175966053</v>
      </c>
      <c r="H823" s="72">
        <f t="shared" si="43"/>
        <v>102.126175966053</v>
      </c>
      <c r="I823" s="41">
        <v>820</v>
      </c>
      <c r="J823" s="46">
        <f t="shared" si="41"/>
        <v>-3</v>
      </c>
      <c r="O823" s="105">
        <v>70</v>
      </c>
      <c r="P823" s="103">
        <f>-(($U$2^2-O823^2)^(1/2))+$U$2</f>
        <v>2.76330848749831</v>
      </c>
    </row>
    <row r="824" ht="16.5" spans="2:16">
      <c r="B824" s="24">
        <v>818</v>
      </c>
      <c r="C824" s="118" t="s">
        <v>864</v>
      </c>
      <c r="D824" s="81" t="s">
        <v>1480</v>
      </c>
      <c r="E824" s="69">
        <v>10</v>
      </c>
      <c r="F824" s="70">
        <v>69</v>
      </c>
      <c r="G824" s="71">
        <f t="shared" si="42"/>
        <v>102.065758225841</v>
      </c>
      <c r="H824" s="72">
        <f t="shared" si="43"/>
        <v>102.065758225841</v>
      </c>
      <c r="I824" s="41">
        <v>821</v>
      </c>
      <c r="J824" s="46">
        <f t="shared" si="41"/>
        <v>-3</v>
      </c>
      <c r="O824" s="105">
        <v>69</v>
      </c>
      <c r="P824" s="103">
        <f>-(($U$2^2-O824^2)^(1/2))+$U$2</f>
        <v>2.68480189256888</v>
      </c>
    </row>
    <row r="825" ht="16.5" spans="2:16">
      <c r="B825" s="24">
        <v>819</v>
      </c>
      <c r="C825" s="118" t="s">
        <v>865</v>
      </c>
      <c r="D825" s="81" t="s">
        <v>1481</v>
      </c>
      <c r="E825" s="69">
        <v>10</v>
      </c>
      <c r="F825" s="70">
        <v>68</v>
      </c>
      <c r="G825" s="71">
        <f t="shared" si="42"/>
        <v>102.006215047726</v>
      </c>
      <c r="H825" s="72">
        <f t="shared" si="43"/>
        <v>102.006215047726</v>
      </c>
      <c r="I825" s="41">
        <v>822</v>
      </c>
      <c r="J825" s="46">
        <f t="shared" si="41"/>
        <v>-3</v>
      </c>
      <c r="O825" s="105">
        <v>68</v>
      </c>
      <c r="P825" s="103">
        <f>-(($U$2^2-O825^2)^(1/2))+$U$2</f>
        <v>2.60743170049136</v>
      </c>
    </row>
    <row r="826" ht="16.5" spans="2:16">
      <c r="B826" s="24">
        <v>820</v>
      </c>
      <c r="C826" s="118" t="s">
        <v>866</v>
      </c>
      <c r="D826" s="81" t="s">
        <v>1482</v>
      </c>
      <c r="E826" s="69">
        <v>10</v>
      </c>
      <c r="F826" s="70">
        <v>67</v>
      </c>
      <c r="G826" s="71">
        <f t="shared" si="42"/>
        <v>101.947546202456</v>
      </c>
      <c r="H826" s="72">
        <f t="shared" si="43"/>
        <v>101.947546202456</v>
      </c>
      <c r="I826" s="41">
        <v>823</v>
      </c>
      <c r="J826" s="46">
        <f t="shared" si="41"/>
        <v>-3</v>
      </c>
      <c r="O826" s="105">
        <v>67</v>
      </c>
      <c r="P826" s="103">
        <f>-(($U$2^2-O826^2)^(1/2))+$U$2</f>
        <v>2.53119761337723</v>
      </c>
    </row>
    <row r="827" ht="16.5" spans="2:16">
      <c r="B827" s="24">
        <v>821</v>
      </c>
      <c r="C827" s="118" t="s">
        <v>867</v>
      </c>
      <c r="D827" s="81" t="s">
        <v>1483</v>
      </c>
      <c r="E827" s="69">
        <v>10</v>
      </c>
      <c r="F827" s="70">
        <v>66</v>
      </c>
      <c r="G827" s="71">
        <f t="shared" si="42"/>
        <v>101.889751464224</v>
      </c>
      <c r="H827" s="72">
        <f t="shared" si="43"/>
        <v>101.889751464224</v>
      </c>
      <c r="I827" s="41">
        <v>824</v>
      </c>
      <c r="J827" s="46">
        <f t="shared" si="41"/>
        <v>-3</v>
      </c>
      <c r="O827" s="105">
        <v>66</v>
      </c>
      <c r="P827" s="103">
        <f>-(($U$2^2-O827^2)^(1/2))+$U$2</f>
        <v>2.45609933781373</v>
      </c>
    </row>
    <row r="828" ht="16.5" spans="2:16">
      <c r="B828" s="24">
        <v>822</v>
      </c>
      <c r="C828" s="118" t="s">
        <v>868</v>
      </c>
      <c r="D828" s="81" t="s">
        <v>1484</v>
      </c>
      <c r="E828" s="69">
        <v>10</v>
      </c>
      <c r="F828" s="70">
        <v>65</v>
      </c>
      <c r="G828" s="71">
        <f t="shared" si="42"/>
        <v>101.832830610665</v>
      </c>
      <c r="H828" s="72">
        <f t="shared" si="43"/>
        <v>101.832830610665</v>
      </c>
      <c r="I828" s="41">
        <v>825</v>
      </c>
      <c r="J828" s="46">
        <f t="shared" si="41"/>
        <v>-3</v>
      </c>
      <c r="O828" s="105">
        <v>65</v>
      </c>
      <c r="P828" s="103">
        <f>-(($U$2^2-O828^2)^(1/2))+$U$2</f>
        <v>2.38213658485859</v>
      </c>
    </row>
    <row r="829" ht="16.5" spans="2:16">
      <c r="B829" s="24">
        <v>823</v>
      </c>
      <c r="C829" s="118" t="s">
        <v>869</v>
      </c>
      <c r="D829" s="81" t="s">
        <v>1485</v>
      </c>
      <c r="E829" s="69">
        <v>10</v>
      </c>
      <c r="F829" s="70">
        <v>64</v>
      </c>
      <c r="G829" s="71">
        <f t="shared" si="42"/>
        <v>101.776783422846</v>
      </c>
      <c r="H829" s="72">
        <f t="shared" si="43"/>
        <v>101.776783422846</v>
      </c>
      <c r="I829" s="41">
        <v>826</v>
      </c>
      <c r="J829" s="46">
        <f t="shared" si="41"/>
        <v>-3</v>
      </c>
      <c r="O829" s="105">
        <v>64</v>
      </c>
      <c r="P829" s="103">
        <f>-(($U$2^2-O829^2)^(1/2))+$U$2</f>
        <v>2.30930907003426</v>
      </c>
    </row>
    <row r="830" ht="16.5" spans="2:16">
      <c r="B830" s="24">
        <v>824</v>
      </c>
      <c r="C830" s="118" t="s">
        <v>870</v>
      </c>
      <c r="D830" s="81" t="s">
        <v>1486</v>
      </c>
      <c r="E830" s="69">
        <v>10</v>
      </c>
      <c r="F830" s="70">
        <v>63</v>
      </c>
      <c r="G830" s="71">
        <f t="shared" si="42"/>
        <v>101.721609685271</v>
      </c>
      <c r="H830" s="72">
        <f t="shared" si="43"/>
        <v>101.721609685271</v>
      </c>
      <c r="I830" s="41">
        <v>827</v>
      </c>
      <c r="J830" s="46">
        <f t="shared" si="41"/>
        <v>-3</v>
      </c>
      <c r="O830" s="105">
        <v>63</v>
      </c>
      <c r="P830" s="103">
        <f>-(($U$2^2-O830^2)^(1/2))+$U$2</f>
        <v>2.23761651332245</v>
      </c>
    </row>
    <row r="831" ht="16.5" spans="2:16">
      <c r="B831" s="24">
        <v>825</v>
      </c>
      <c r="C831" s="118" t="s">
        <v>871</v>
      </c>
      <c r="D831" s="81" t="s">
        <v>1487</v>
      </c>
      <c r="E831" s="69">
        <v>10</v>
      </c>
      <c r="F831" s="70">
        <v>62</v>
      </c>
      <c r="G831" s="71">
        <f t="shared" si="42"/>
        <v>101.667309185867</v>
      </c>
      <c r="H831" s="72">
        <f t="shared" si="43"/>
        <v>101.667309185867</v>
      </c>
      <c r="I831" s="41">
        <v>828</v>
      </c>
      <c r="J831" s="46">
        <f t="shared" si="41"/>
        <v>-3</v>
      </c>
      <c r="O831" s="105">
        <v>62</v>
      </c>
      <c r="P831" s="103">
        <f>-(($U$2^2-O831^2)^(1/2))+$U$2</f>
        <v>2.16705863915854</v>
      </c>
    </row>
    <row r="832" ht="16.5" spans="2:16">
      <c r="B832" s="24">
        <v>826</v>
      </c>
      <c r="C832" s="118" t="s">
        <v>872</v>
      </c>
      <c r="D832" s="81" t="s">
        <v>1488</v>
      </c>
      <c r="E832" s="69">
        <v>10</v>
      </c>
      <c r="F832" s="70">
        <v>61</v>
      </c>
      <c r="G832" s="71">
        <f t="shared" si="42"/>
        <v>101.613881715987</v>
      </c>
      <c r="H832" s="72">
        <f t="shared" si="43"/>
        <v>101.613881715987</v>
      </c>
      <c r="I832" s="41">
        <v>829</v>
      </c>
      <c r="J832" s="46">
        <f t="shared" si="41"/>
        <v>-3</v>
      </c>
      <c r="O832" s="105">
        <v>61</v>
      </c>
      <c r="P832" s="103">
        <f>-(($U$2^2-O832^2)^(1/2))+$U$2</f>
        <v>2.09763517642648</v>
      </c>
    </row>
    <row r="833" ht="16.5" spans="2:16">
      <c r="B833" s="24">
        <v>827</v>
      </c>
      <c r="C833" s="118" t="s">
        <v>873</v>
      </c>
      <c r="D833" s="81" t="s">
        <v>1489</v>
      </c>
      <c r="E833" s="69">
        <v>10</v>
      </c>
      <c r="F833" s="70">
        <v>60</v>
      </c>
      <c r="G833" s="71">
        <f t="shared" si="42"/>
        <v>101.561327070402</v>
      </c>
      <c r="H833" s="72">
        <f t="shared" si="43"/>
        <v>101.561327070402</v>
      </c>
      <c r="I833" s="41">
        <v>830</v>
      </c>
      <c r="J833" s="46">
        <f t="shared" si="41"/>
        <v>-3</v>
      </c>
      <c r="O833" s="105">
        <v>60</v>
      </c>
      <c r="P833" s="103">
        <f>-(($U$2^2-O833^2)^(1/2))+$U$2</f>
        <v>2.02934585845344</v>
      </c>
    </row>
    <row r="834" ht="16.5" spans="2:16">
      <c r="B834" s="24">
        <v>828</v>
      </c>
      <c r="C834" s="118" t="s">
        <v>874</v>
      </c>
      <c r="D834" s="81" t="s">
        <v>1490</v>
      </c>
      <c r="E834" s="69">
        <v>10</v>
      </c>
      <c r="F834" s="70">
        <v>59</v>
      </c>
      <c r="G834" s="71">
        <f t="shared" si="42"/>
        <v>101.5096450473</v>
      </c>
      <c r="H834" s="72">
        <f t="shared" si="43"/>
        <v>101.5096450473</v>
      </c>
      <c r="I834" s="41">
        <v>831</v>
      </c>
      <c r="J834" s="46">
        <f t="shared" si="41"/>
        <v>-3</v>
      </c>
      <c r="O834" s="105">
        <v>59</v>
      </c>
      <c r="P834" s="103">
        <f>-(($U$2^2-O834^2)^(1/2))+$U$2</f>
        <v>1.96219042300459</v>
      </c>
    </row>
    <row r="835" ht="16.5" spans="2:16">
      <c r="B835" s="24">
        <v>829</v>
      </c>
      <c r="C835" s="118" t="s">
        <v>875</v>
      </c>
      <c r="D835" s="81" t="s">
        <v>1491</v>
      </c>
      <c r="E835" s="69">
        <v>10</v>
      </c>
      <c r="F835" s="70">
        <v>58</v>
      </c>
      <c r="G835" s="71">
        <f t="shared" si="42"/>
        <v>101.45883544828</v>
      </c>
      <c r="H835" s="72">
        <f t="shared" si="43"/>
        <v>101.45883544828</v>
      </c>
      <c r="I835" s="41">
        <v>832</v>
      </c>
      <c r="J835" s="46">
        <f t="shared" si="41"/>
        <v>-3</v>
      </c>
      <c r="O835" s="105">
        <v>58</v>
      </c>
      <c r="P835" s="103">
        <f>-(($U$2^2-O835^2)^(1/2))+$U$2</f>
        <v>1.8961686122783</v>
      </c>
    </row>
    <row r="836" ht="16.5" spans="2:16">
      <c r="B836" s="24">
        <v>830</v>
      </c>
      <c r="C836" s="118" t="s">
        <v>876</v>
      </c>
      <c r="D836" s="81" t="s">
        <v>1492</v>
      </c>
      <c r="E836" s="69">
        <v>10</v>
      </c>
      <c r="F836" s="70">
        <v>57</v>
      </c>
      <c r="G836" s="71">
        <f t="shared" si="42"/>
        <v>101.408898078348</v>
      </c>
      <c r="H836" s="72">
        <f t="shared" si="43"/>
        <v>101.408898078348</v>
      </c>
      <c r="I836" s="41">
        <v>833</v>
      </c>
      <c r="J836" s="46">
        <f t="shared" ref="J836:J892" si="44">B836-I836</f>
        <v>-3</v>
      </c>
      <c r="O836" s="105">
        <v>57</v>
      </c>
      <c r="P836" s="103">
        <f>-(($U$2^2-O836^2)^(1/2))+$U$2</f>
        <v>1.83128017290073</v>
      </c>
    </row>
    <row r="837" ht="16.5" spans="2:16">
      <c r="B837" s="24">
        <v>831</v>
      </c>
      <c r="C837" s="118" t="s">
        <v>877</v>
      </c>
      <c r="D837" s="81" t="s">
        <v>1493</v>
      </c>
      <c r="E837" s="69">
        <v>10</v>
      </c>
      <c r="F837" s="70">
        <v>56</v>
      </c>
      <c r="G837" s="71">
        <f t="shared" si="42"/>
        <v>101.359832745915</v>
      </c>
      <c r="H837" s="72">
        <f t="shared" si="43"/>
        <v>101.359832745915</v>
      </c>
      <c r="I837" s="41">
        <v>834</v>
      </c>
      <c r="J837" s="46">
        <f t="shared" si="44"/>
        <v>-3</v>
      </c>
      <c r="O837" s="105">
        <v>56</v>
      </c>
      <c r="P837" s="103">
        <f>-(($U$2^2-O837^2)^(1/2))+$U$2</f>
        <v>1.76752485592135</v>
      </c>
    </row>
    <row r="838" ht="16.5" spans="2:16">
      <c r="B838" s="24">
        <v>832</v>
      </c>
      <c r="C838" s="118" t="s">
        <v>878</v>
      </c>
      <c r="D838" s="81" t="s">
        <v>1494</v>
      </c>
      <c r="E838" s="69">
        <v>10</v>
      </c>
      <c r="F838" s="70">
        <v>55</v>
      </c>
      <c r="G838" s="71">
        <f t="shared" si="42"/>
        <v>101.311639262791</v>
      </c>
      <c r="H838" s="72">
        <f t="shared" si="43"/>
        <v>101.311639262791</v>
      </c>
      <c r="I838" s="41">
        <v>835</v>
      </c>
      <c r="J838" s="46">
        <f t="shared" si="44"/>
        <v>-3</v>
      </c>
      <c r="O838" s="105">
        <v>55</v>
      </c>
      <c r="P838" s="103">
        <f>-(($U$2^2-O838^2)^(1/2))+$U$2</f>
        <v>1.70490241680795</v>
      </c>
    </row>
    <row r="839" ht="16.5" spans="2:16">
      <c r="B839" s="24">
        <v>833</v>
      </c>
      <c r="C839" s="118" t="s">
        <v>879</v>
      </c>
      <c r="D839" s="81" t="s">
        <v>879</v>
      </c>
      <c r="E839" s="69">
        <v>10</v>
      </c>
      <c r="F839" s="70">
        <v>54</v>
      </c>
      <c r="G839" s="71">
        <f t="shared" si="42"/>
        <v>101.264317444185</v>
      </c>
      <c r="H839" s="72">
        <f t="shared" si="43"/>
        <v>101.264317444185</v>
      </c>
      <c r="I839" s="41">
        <v>836</v>
      </c>
      <c r="J839" s="46">
        <f t="shared" si="44"/>
        <v>-3</v>
      </c>
      <c r="O839" s="105">
        <v>54</v>
      </c>
      <c r="P839" s="103">
        <f>-(($U$2^2-O839^2)^(1/2))+$U$2</f>
        <v>1.64341261544178</v>
      </c>
    </row>
    <row r="840" ht="16.5" spans="2:16">
      <c r="B840" s="24">
        <v>834</v>
      </c>
      <c r="C840" s="118" t="s">
        <v>880</v>
      </c>
      <c r="D840" s="81" t="s">
        <v>1495</v>
      </c>
      <c r="E840" s="69">
        <v>10</v>
      </c>
      <c r="F840" s="70">
        <v>53</v>
      </c>
      <c r="G840" s="71">
        <f t="shared" si="42"/>
        <v>101.217867108696</v>
      </c>
      <c r="H840" s="72">
        <f t="shared" si="43"/>
        <v>101.217867108696</v>
      </c>
      <c r="I840" s="41">
        <v>837</v>
      </c>
      <c r="J840" s="46">
        <f t="shared" si="44"/>
        <v>-3</v>
      </c>
      <c r="O840" s="105">
        <v>53</v>
      </c>
      <c r="P840" s="103">
        <f>-(($U$2^2-O840^2)^(1/2))+$U$2</f>
        <v>1.58305521611328</v>
      </c>
    </row>
    <row r="841" ht="16.5" spans="2:16">
      <c r="B841" s="24">
        <v>835</v>
      </c>
      <c r="C841" s="118" t="s">
        <v>881</v>
      </c>
      <c r="D841" s="81" t="s">
        <v>1496</v>
      </c>
      <c r="E841" s="69">
        <v>10</v>
      </c>
      <c r="F841" s="70">
        <v>52</v>
      </c>
      <c r="G841" s="71">
        <f t="shared" si="42"/>
        <v>101.172288078316</v>
      </c>
      <c r="H841" s="72">
        <f t="shared" si="43"/>
        <v>101.172288078316</v>
      </c>
      <c r="I841" s="41">
        <v>838</v>
      </c>
      <c r="J841" s="46">
        <f t="shared" si="44"/>
        <v>-3</v>
      </c>
      <c r="O841" s="105">
        <v>52</v>
      </c>
      <c r="P841" s="103">
        <f>-(($U$2^2-O841^2)^(1/2))+$U$2</f>
        <v>1.52382998751739</v>
      </c>
    </row>
    <row r="842" ht="16.5" spans="2:16">
      <c r="B842" s="24">
        <v>836</v>
      </c>
      <c r="C842" s="118" t="s">
        <v>882</v>
      </c>
      <c r="D842" s="81" t="s">
        <v>1497</v>
      </c>
      <c r="E842" s="69">
        <v>10</v>
      </c>
      <c r="F842" s="70">
        <v>51</v>
      </c>
      <c r="G842" s="71">
        <f t="shared" si="42"/>
        <v>101.127580178421</v>
      </c>
      <c r="H842" s="72">
        <f t="shared" si="43"/>
        <v>101.127580178421</v>
      </c>
      <c r="I842" s="41">
        <v>839</v>
      </c>
      <c r="J842" s="46">
        <f t="shared" si="44"/>
        <v>-3</v>
      </c>
      <c r="O842" s="105">
        <v>51</v>
      </c>
      <c r="P842" s="103">
        <f>-(($U$2^2-O842^2)^(1/2))+$U$2</f>
        <v>1.4657367027487</v>
      </c>
    </row>
    <row r="843" ht="16.5" spans="2:16">
      <c r="B843" s="24">
        <v>837</v>
      </c>
      <c r="C843" s="118" t="s">
        <v>883</v>
      </c>
      <c r="D843" s="81" t="s">
        <v>1498</v>
      </c>
      <c r="E843" s="69">
        <v>10</v>
      </c>
      <c r="F843" s="70">
        <v>50</v>
      </c>
      <c r="G843" s="71">
        <f t="shared" si="42"/>
        <v>101.08374323777</v>
      </c>
      <c r="H843" s="72">
        <f t="shared" si="43"/>
        <v>101.08374323777</v>
      </c>
      <c r="I843" s="41">
        <v>840</v>
      </c>
      <c r="J843" s="46">
        <f t="shared" si="44"/>
        <v>-3</v>
      </c>
      <c r="O843" s="105">
        <v>50</v>
      </c>
      <c r="P843" s="103">
        <f>-(($U$2^2-O843^2)^(1/2))+$U$2</f>
        <v>1.40877513929797</v>
      </c>
    </row>
    <row r="844" ht="16.5" spans="2:16">
      <c r="B844" s="24">
        <v>838</v>
      </c>
      <c r="C844" s="118" t="s">
        <v>884</v>
      </c>
      <c r="D844" s="81" t="s">
        <v>1499</v>
      </c>
      <c r="E844" s="69">
        <v>10</v>
      </c>
      <c r="F844" s="70">
        <v>49</v>
      </c>
      <c r="G844" s="71">
        <f t="shared" si="42"/>
        <v>101.040777088501</v>
      </c>
      <c r="H844" s="72">
        <f t="shared" si="43"/>
        <v>101.040777088501</v>
      </c>
      <c r="I844" s="41">
        <v>841</v>
      </c>
      <c r="J844" s="46">
        <f t="shared" si="44"/>
        <v>-3</v>
      </c>
      <c r="O844" s="105">
        <v>49</v>
      </c>
      <c r="P844" s="103">
        <f>-(($U$2^2-O844^2)^(1/2))+$U$2</f>
        <v>1.35294507904666</v>
      </c>
    </row>
    <row r="845" ht="16.5" spans="2:16">
      <c r="B845" s="24">
        <v>839</v>
      </c>
      <c r="C845" s="118" t="s">
        <v>885</v>
      </c>
      <c r="D845" s="81" t="s">
        <v>1500</v>
      </c>
      <c r="E845" s="69">
        <v>10</v>
      </c>
      <c r="F845" s="70">
        <v>48</v>
      </c>
      <c r="G845" s="71">
        <f t="shared" si="42"/>
        <v>100.998681566131</v>
      </c>
      <c r="H845" s="72">
        <f t="shared" si="43"/>
        <v>100.998681566131</v>
      </c>
      <c r="I845" s="41">
        <v>842</v>
      </c>
      <c r="J845" s="46">
        <f t="shared" si="44"/>
        <v>-3</v>
      </c>
      <c r="O845" s="105">
        <v>48</v>
      </c>
      <c r="P845" s="103">
        <f>-(($U$2^2-O845^2)^(1/2))+$U$2</f>
        <v>1.29824630826408</v>
      </c>
    </row>
    <row r="846" ht="16.5" spans="2:16">
      <c r="B846" s="24">
        <v>840</v>
      </c>
      <c r="C846" s="118" t="s">
        <v>886</v>
      </c>
      <c r="D846" s="81" t="s">
        <v>1501</v>
      </c>
      <c r="E846" s="69">
        <v>10</v>
      </c>
      <c r="F846" s="70">
        <v>47</v>
      </c>
      <c r="G846" s="71">
        <f t="shared" si="42"/>
        <v>100.957456509546</v>
      </c>
      <c r="H846" s="72">
        <f t="shared" si="43"/>
        <v>100.957456509546</v>
      </c>
      <c r="I846" s="41">
        <v>843</v>
      </c>
      <c r="J846" s="46">
        <f t="shared" si="44"/>
        <v>-3</v>
      </c>
      <c r="O846" s="105">
        <v>47</v>
      </c>
      <c r="P846" s="103">
        <f>-(($U$2^2-O846^2)^(1/2))+$U$2</f>
        <v>1.24467861760195</v>
      </c>
    </row>
    <row r="847" ht="16.5" spans="2:16">
      <c r="B847" s="24">
        <v>841</v>
      </c>
      <c r="C847" s="118" t="s">
        <v>887</v>
      </c>
      <c r="D847" s="81" t="s">
        <v>1502</v>
      </c>
      <c r="E847" s="69">
        <v>10</v>
      </c>
      <c r="F847" s="70">
        <v>46</v>
      </c>
      <c r="G847" s="71">
        <f t="shared" si="42"/>
        <v>100.917101761007</v>
      </c>
      <c r="H847" s="72">
        <f t="shared" si="43"/>
        <v>100.917101761007</v>
      </c>
      <c r="I847" s="41">
        <v>844</v>
      </c>
      <c r="J847" s="46">
        <f t="shared" si="44"/>
        <v>-3</v>
      </c>
      <c r="O847" s="105">
        <v>46</v>
      </c>
      <c r="P847" s="103">
        <f>-(($U$2^2-O847^2)^(1/2))+$U$2</f>
        <v>1.19224180209153</v>
      </c>
    </row>
    <row r="848" ht="16.5" spans="2:16">
      <c r="B848" s="24">
        <v>842</v>
      </c>
      <c r="C848" s="118" t="s">
        <v>888</v>
      </c>
      <c r="D848" s="81" t="s">
        <v>1503</v>
      </c>
      <c r="E848" s="69">
        <v>10</v>
      </c>
      <c r="F848" s="70">
        <v>45</v>
      </c>
      <c r="G848" s="71">
        <f t="shared" si="42"/>
        <v>100.877617166137</v>
      </c>
      <c r="H848" s="72">
        <f t="shared" si="43"/>
        <v>100.877617166137</v>
      </c>
      <c r="I848" s="41">
        <v>845</v>
      </c>
      <c r="J848" s="46">
        <f t="shared" si="44"/>
        <v>-3</v>
      </c>
      <c r="O848" s="105">
        <v>45</v>
      </c>
      <c r="P848" s="103">
        <f>-(($U$2^2-O848^2)^(1/2))+$U$2</f>
        <v>1.140935661139</v>
      </c>
    </row>
    <row r="849" ht="16.5" spans="2:16">
      <c r="B849" s="24">
        <v>843</v>
      </c>
      <c r="C849" s="118" t="s">
        <v>889</v>
      </c>
      <c r="D849" s="81" t="s">
        <v>1504</v>
      </c>
      <c r="E849" s="69">
        <v>10</v>
      </c>
      <c r="F849" s="70">
        <v>44</v>
      </c>
      <c r="G849" s="71">
        <f t="shared" si="42"/>
        <v>100.839002573927</v>
      </c>
      <c r="H849" s="72">
        <f t="shared" si="43"/>
        <v>100.839002573927</v>
      </c>
      <c r="I849" s="41">
        <v>846</v>
      </c>
      <c r="J849" s="46">
        <f t="shared" si="44"/>
        <v>-3</v>
      </c>
      <c r="O849" s="105">
        <v>44</v>
      </c>
      <c r="P849" s="103">
        <f>-(($U$2^2-O849^2)^(1/2))+$U$2</f>
        <v>1.09075999852166</v>
      </c>
    </row>
    <row r="850" ht="16.5" spans="2:16">
      <c r="B850" s="24">
        <v>844</v>
      </c>
      <c r="C850" s="118" t="s">
        <v>890</v>
      </c>
      <c r="D850" s="81" t="s">
        <v>1505</v>
      </c>
      <c r="E850" s="69">
        <v>10</v>
      </c>
      <c r="F850" s="70">
        <v>43</v>
      </c>
      <c r="G850" s="71">
        <f t="shared" si="42"/>
        <v>100.801257836727</v>
      </c>
      <c r="H850" s="72">
        <f t="shared" si="43"/>
        <v>100.801257836727</v>
      </c>
      <c r="I850" s="41">
        <v>847</v>
      </c>
      <c r="J850" s="46">
        <f t="shared" si="44"/>
        <v>-3</v>
      </c>
      <c r="O850" s="105">
        <v>43</v>
      </c>
      <c r="P850" s="103">
        <f>-(($U$2^2-O850^2)^(1/2))+$U$2</f>
        <v>1.04171462238423</v>
      </c>
    </row>
    <row r="851" ht="16.5" spans="2:16">
      <c r="B851" s="24">
        <v>845</v>
      </c>
      <c r="C851" s="118" t="s">
        <v>891</v>
      </c>
      <c r="D851" s="81" t="s">
        <v>1506</v>
      </c>
      <c r="E851" s="69">
        <v>10</v>
      </c>
      <c r="F851" s="70">
        <v>42</v>
      </c>
      <c r="G851" s="71">
        <f t="shared" si="42"/>
        <v>100.764382810246</v>
      </c>
      <c r="H851" s="72">
        <f t="shared" si="43"/>
        <v>100.764382810246</v>
      </c>
      <c r="I851" s="41">
        <v>848</v>
      </c>
      <c r="J851" s="46">
        <f t="shared" si="44"/>
        <v>-3</v>
      </c>
      <c r="O851" s="105">
        <v>42</v>
      </c>
      <c r="P851" s="103">
        <f>-(($U$2^2-O851^2)^(1/2))+$U$2</f>
        <v>0.993799345235743</v>
      </c>
    </row>
    <row r="852" ht="16.5" spans="2:16">
      <c r="B852" s="24">
        <v>846</v>
      </c>
      <c r="C852" s="118" t="s">
        <v>892</v>
      </c>
      <c r="D852" s="81" t="s">
        <v>1507</v>
      </c>
      <c r="E852" s="69">
        <v>10</v>
      </c>
      <c r="F852" s="70">
        <v>41</v>
      </c>
      <c r="G852" s="71">
        <f t="shared" si="42"/>
        <v>100.728377353548</v>
      </c>
      <c r="H852" s="72">
        <f t="shared" si="43"/>
        <v>100.728377353548</v>
      </c>
      <c r="I852" s="41">
        <v>849</v>
      </c>
      <c r="J852" s="46">
        <f t="shared" si="44"/>
        <v>-3</v>
      </c>
      <c r="O852" s="105">
        <v>41</v>
      </c>
      <c r="P852" s="103">
        <f>-(($U$2^2-O852^2)^(1/2))+$U$2</f>
        <v>0.947013983944657</v>
      </c>
    </row>
    <row r="853" ht="16.5" spans="2:16">
      <c r="B853" s="24">
        <v>847</v>
      </c>
      <c r="C853" s="118" t="s">
        <v>893</v>
      </c>
      <c r="D853" s="81" t="s">
        <v>1508</v>
      </c>
      <c r="E853" s="69">
        <v>10</v>
      </c>
      <c r="F853" s="70">
        <v>40</v>
      </c>
      <c r="G853" s="71">
        <f t="shared" si="42"/>
        <v>100.693241329051</v>
      </c>
      <c r="H853" s="72">
        <f t="shared" si="43"/>
        <v>100.693241329051</v>
      </c>
      <c r="I853" s="41">
        <v>850</v>
      </c>
      <c r="J853" s="46">
        <f t="shared" si="44"/>
        <v>-3</v>
      </c>
      <c r="O853" s="105">
        <v>40</v>
      </c>
      <c r="P853" s="103">
        <f>-(($U$2^2-O853^2)^(1/2))+$U$2</f>
        <v>0.901358359736832</v>
      </c>
    </row>
    <row r="854" ht="16.5" spans="2:16">
      <c r="B854" s="24">
        <v>848</v>
      </c>
      <c r="C854" s="118" t="s">
        <v>894</v>
      </c>
      <c r="D854" s="81" t="s">
        <v>1509</v>
      </c>
      <c r="E854" s="69">
        <v>10</v>
      </c>
      <c r="F854" s="70">
        <v>39</v>
      </c>
      <c r="G854" s="71">
        <f t="shared" si="42"/>
        <v>100.658974602522</v>
      </c>
      <c r="H854" s="72">
        <f t="shared" si="43"/>
        <v>100.658974602522</v>
      </c>
      <c r="I854" s="41">
        <v>851</v>
      </c>
      <c r="J854" s="46">
        <f t="shared" si="44"/>
        <v>-3</v>
      </c>
      <c r="O854" s="105">
        <v>39</v>
      </c>
      <c r="P854" s="103">
        <f>-(($U$2^2-O854^2)^(1/2))+$U$2</f>
        <v>0.856832298190966</v>
      </c>
    </row>
    <row r="855" ht="16.5" spans="2:16">
      <c r="B855" s="24">
        <v>849</v>
      </c>
      <c r="C855" s="118" t="s">
        <v>895</v>
      </c>
      <c r="D855" s="81" t="s">
        <v>1510</v>
      </c>
      <c r="E855" s="69">
        <v>10</v>
      </c>
      <c r="F855" s="70">
        <v>38</v>
      </c>
      <c r="G855" s="71">
        <f t="shared" si="42"/>
        <v>100.625577043077</v>
      </c>
      <c r="H855" s="72">
        <f t="shared" si="43"/>
        <v>100.625577043077</v>
      </c>
      <c r="I855" s="41">
        <v>852</v>
      </c>
      <c r="J855" s="46">
        <f t="shared" si="44"/>
        <v>-3</v>
      </c>
      <c r="O855" s="105">
        <v>38</v>
      </c>
      <c r="P855" s="103">
        <f>-(($U$2^2-O855^2)^(1/2))+$U$2</f>
        <v>0.813435629235869</v>
      </c>
    </row>
    <row r="856" ht="16.5" spans="2:16">
      <c r="B856" s="24">
        <v>850</v>
      </c>
      <c r="C856" s="118" t="s">
        <v>896</v>
      </c>
      <c r="D856" s="81" t="s">
        <v>1511</v>
      </c>
      <c r="E856" s="69">
        <v>10</v>
      </c>
      <c r="F856" s="70">
        <v>37</v>
      </c>
      <c r="G856" s="71">
        <f t="shared" si="42"/>
        <v>100.593048523175</v>
      </c>
      <c r="H856" s="72">
        <f t="shared" si="43"/>
        <v>100.593048523175</v>
      </c>
      <c r="I856" s="41">
        <v>853</v>
      </c>
      <c r="J856" s="46">
        <f t="shared" si="44"/>
        <v>-3</v>
      </c>
      <c r="O856" s="105">
        <v>37</v>
      </c>
      <c r="P856" s="103">
        <f>-(($U$2^2-O856^2)^(1/2))+$U$2</f>
        <v>0.771168187146941</v>
      </c>
    </row>
    <row r="857" ht="16.5" spans="2:16">
      <c r="B857" s="24">
        <v>851</v>
      </c>
      <c r="C857" s="118" t="s">
        <v>897</v>
      </c>
      <c r="D857" s="81" t="s">
        <v>1512</v>
      </c>
      <c r="E857" s="69">
        <v>10</v>
      </c>
      <c r="F857" s="70">
        <v>36</v>
      </c>
      <c r="G857" s="71">
        <f t="shared" si="42"/>
        <v>100.561388918621</v>
      </c>
      <c r="H857" s="72">
        <f t="shared" si="43"/>
        <v>100.561388918621</v>
      </c>
      <c r="I857" s="41">
        <v>854</v>
      </c>
      <c r="J857" s="46">
        <f t="shared" si="44"/>
        <v>-3</v>
      </c>
      <c r="O857" s="105">
        <v>36</v>
      </c>
      <c r="P857" s="103">
        <f>-(($U$2^2-O857^2)^(1/2))+$U$2</f>
        <v>0.730029810542987</v>
      </c>
    </row>
    <row r="858" ht="16.5" spans="2:16">
      <c r="B858" s="24">
        <v>852</v>
      </c>
      <c r="C858" s="118" t="s">
        <v>898</v>
      </c>
      <c r="D858" s="81" t="s">
        <v>1513</v>
      </c>
      <c r="E858" s="69">
        <v>10</v>
      </c>
      <c r="F858" s="70">
        <v>35</v>
      </c>
      <c r="G858" s="71">
        <f t="shared" si="42"/>
        <v>100.530598108556</v>
      </c>
      <c r="H858" s="72">
        <f t="shared" si="43"/>
        <v>100.530598108556</v>
      </c>
      <c r="I858" s="41">
        <v>855</v>
      </c>
      <c r="J858" s="46">
        <f t="shared" si="44"/>
        <v>-3</v>
      </c>
      <c r="O858" s="105">
        <v>35</v>
      </c>
      <c r="P858" s="103">
        <f>-(($U$2^2-O858^2)^(1/2))+$U$2</f>
        <v>0.690020342383377</v>
      </c>
    </row>
    <row r="859" ht="16.5" spans="2:16">
      <c r="B859" s="24">
        <v>853</v>
      </c>
      <c r="C859" s="118" t="s">
        <v>899</v>
      </c>
      <c r="D859" s="81" t="s">
        <v>1514</v>
      </c>
      <c r="E859" s="69">
        <v>10</v>
      </c>
      <c r="F859" s="70">
        <v>34</v>
      </c>
      <c r="G859" s="71">
        <f t="shared" ref="G859:G892" si="45">H859</f>
        <v>100.500675975463</v>
      </c>
      <c r="H859" s="72">
        <f t="shared" ref="H859:H892" si="46">P859*($Q$91-$Q$892)/($P$91-$P$892)+$Q$892-$P$892*($Q$91-$Q$892)/($P$91-$P$892)</f>
        <v>100.500675975463</v>
      </c>
      <c r="I859" s="41">
        <v>856</v>
      </c>
      <c r="J859" s="46">
        <f t="shared" si="44"/>
        <v>-3</v>
      </c>
      <c r="O859" s="105">
        <v>34</v>
      </c>
      <c r="P859" s="103">
        <f>-(($U$2^2-O859^2)^(1/2))+$U$2</f>
        <v>0.651139629964973</v>
      </c>
    </row>
    <row r="860" ht="16.5" spans="2:16">
      <c r="B860" s="24">
        <v>854</v>
      </c>
      <c r="C860" s="118" t="s">
        <v>900</v>
      </c>
      <c r="D860" s="81" t="s">
        <v>1515</v>
      </c>
      <c r="E860" s="69">
        <v>10</v>
      </c>
      <c r="F860" s="70">
        <v>33</v>
      </c>
      <c r="G860" s="71">
        <f t="shared" si="45"/>
        <v>100.471622405158</v>
      </c>
      <c r="H860" s="72">
        <f t="shared" si="46"/>
        <v>100.471622405158</v>
      </c>
      <c r="I860" s="41">
        <v>857</v>
      </c>
      <c r="J860" s="46">
        <f t="shared" si="44"/>
        <v>-3</v>
      </c>
      <c r="O860" s="105">
        <v>33</v>
      </c>
      <c r="P860" s="103">
        <f>-(($U$2^2-O860^2)^(1/2))+$U$2</f>
        <v>0.613387524918721</v>
      </c>
    </row>
    <row r="861" ht="16.5" spans="2:16">
      <c r="B861" s="24">
        <v>855</v>
      </c>
      <c r="C861" s="118" t="s">
        <v>901</v>
      </c>
      <c r="D861" s="81" t="s">
        <v>1516</v>
      </c>
      <c r="E861" s="69">
        <v>10</v>
      </c>
      <c r="F861" s="70">
        <v>32</v>
      </c>
      <c r="G861" s="71">
        <f t="shared" si="45"/>
        <v>100.443437286793</v>
      </c>
      <c r="H861" s="72">
        <f t="shared" si="46"/>
        <v>100.443437286793</v>
      </c>
      <c r="I861" s="41">
        <v>858</v>
      </c>
      <c r="J861" s="46">
        <f t="shared" si="44"/>
        <v>-3</v>
      </c>
      <c r="O861" s="105">
        <v>32</v>
      </c>
      <c r="P861" s="103">
        <f>-(($U$2^2-O861^2)^(1/2))+$U$2</f>
        <v>0.576763883207718</v>
      </c>
    </row>
    <row r="862" ht="16.5" spans="2:16">
      <c r="B862" s="24">
        <v>856</v>
      </c>
      <c r="C862" s="118" t="s">
        <v>902</v>
      </c>
      <c r="D862" s="81" t="s">
        <v>1517</v>
      </c>
      <c r="E862" s="69">
        <v>10</v>
      </c>
      <c r="F862" s="70">
        <v>31</v>
      </c>
      <c r="G862" s="71">
        <f t="shared" si="45"/>
        <v>100.41612051285</v>
      </c>
      <c r="H862" s="72">
        <f t="shared" si="46"/>
        <v>100.41612051285</v>
      </c>
      <c r="I862" s="41">
        <v>859</v>
      </c>
      <c r="J862" s="46">
        <f t="shared" si="44"/>
        <v>-3</v>
      </c>
      <c r="O862" s="105">
        <v>31</v>
      </c>
      <c r="P862" s="103">
        <f>-(($U$2^2-O862^2)^(1/2))+$U$2</f>
        <v>0.541268565123687</v>
      </c>
    </row>
    <row r="863" ht="16.5" spans="2:16">
      <c r="B863" s="24">
        <v>857</v>
      </c>
      <c r="C863" s="118" t="s">
        <v>903</v>
      </c>
      <c r="D863" s="81" t="s">
        <v>1518</v>
      </c>
      <c r="E863" s="69">
        <v>10</v>
      </c>
      <c r="F863" s="70">
        <v>30</v>
      </c>
      <c r="G863" s="71">
        <f t="shared" si="45"/>
        <v>100.389671979139</v>
      </c>
      <c r="H863" s="72">
        <f t="shared" si="46"/>
        <v>100.389671979139</v>
      </c>
      <c r="I863" s="41">
        <v>860</v>
      </c>
      <c r="J863" s="46">
        <f t="shared" si="44"/>
        <v>-3</v>
      </c>
      <c r="O863" s="105">
        <v>30</v>
      </c>
      <c r="P863" s="103">
        <f>-(($U$2^2-O863^2)^(1/2))+$U$2</f>
        <v>0.506901435284362</v>
      </c>
    </row>
    <row r="864" ht="16.5" spans="2:16">
      <c r="B864" s="24">
        <v>858</v>
      </c>
      <c r="C864" s="118" t="s">
        <v>904</v>
      </c>
      <c r="D864" s="81" t="s">
        <v>1519</v>
      </c>
      <c r="E864" s="69">
        <v>10</v>
      </c>
      <c r="F864" s="70">
        <v>29</v>
      </c>
      <c r="G864" s="71">
        <f t="shared" si="45"/>
        <v>100.364091584801</v>
      </c>
      <c r="H864" s="72">
        <f t="shared" si="46"/>
        <v>100.364091584801</v>
      </c>
      <c r="I864" s="41">
        <v>861</v>
      </c>
      <c r="J864" s="46">
        <f t="shared" si="44"/>
        <v>-3</v>
      </c>
      <c r="O864" s="105">
        <v>29</v>
      </c>
      <c r="P864" s="103">
        <f>-(($U$2^2-O864^2)^(1/2))+$U$2</f>
        <v>0.473662362631671</v>
      </c>
    </row>
    <row r="865" ht="16.5" spans="2:16">
      <c r="B865" s="24">
        <v>859</v>
      </c>
      <c r="C865" s="118" t="s">
        <v>905</v>
      </c>
      <c r="D865" s="81" t="s">
        <v>1520</v>
      </c>
      <c r="E865" s="69">
        <v>10</v>
      </c>
      <c r="F865" s="70">
        <v>28</v>
      </c>
      <c r="G865" s="71">
        <f t="shared" si="45"/>
        <v>100.3393792323</v>
      </c>
      <c r="H865" s="72">
        <f t="shared" si="46"/>
        <v>100.3393792323</v>
      </c>
      <c r="I865" s="41">
        <v>862</v>
      </c>
      <c r="J865" s="46">
        <f t="shared" si="44"/>
        <v>-3</v>
      </c>
      <c r="O865" s="105">
        <v>28</v>
      </c>
      <c r="P865" s="103">
        <f>-(($U$2^2-O865^2)^(1/2))+$U$2</f>
        <v>0.441551220428096</v>
      </c>
    </row>
    <row r="866" ht="16.5" spans="2:16">
      <c r="B866" s="24">
        <v>860</v>
      </c>
      <c r="C866" s="118" t="s">
        <v>906</v>
      </c>
      <c r="D866" s="81" t="s">
        <v>1521</v>
      </c>
      <c r="E866" s="69">
        <v>10</v>
      </c>
      <c r="F866" s="70">
        <v>27</v>
      </c>
      <c r="G866" s="71">
        <f t="shared" si="45"/>
        <v>100.315534827423</v>
      </c>
      <c r="H866" s="72">
        <f t="shared" si="46"/>
        <v>100.315534827423</v>
      </c>
      <c r="I866" s="41">
        <v>863</v>
      </c>
      <c r="J866" s="46">
        <f t="shared" si="44"/>
        <v>-3</v>
      </c>
      <c r="O866" s="105">
        <v>27</v>
      </c>
      <c r="P866" s="103">
        <f>-(($U$2^2-O866^2)^(1/2))+$U$2</f>
        <v>0.410567886255194</v>
      </c>
    </row>
    <row r="867" ht="16.5" spans="2:16">
      <c r="B867" s="24">
        <v>861</v>
      </c>
      <c r="C867" s="118" t="s">
        <v>907</v>
      </c>
      <c r="D867" s="81" t="s">
        <v>1522</v>
      </c>
      <c r="E867" s="69">
        <v>10</v>
      </c>
      <c r="F867" s="70">
        <v>26</v>
      </c>
      <c r="G867" s="71">
        <f t="shared" si="45"/>
        <v>100.292558279282</v>
      </c>
      <c r="H867" s="72">
        <f t="shared" si="46"/>
        <v>100.292558279282</v>
      </c>
      <c r="I867" s="41">
        <v>864</v>
      </c>
      <c r="J867" s="46">
        <f t="shared" si="44"/>
        <v>-3</v>
      </c>
      <c r="O867" s="105">
        <v>26</v>
      </c>
      <c r="P867" s="103">
        <f>-(($U$2^2-O867^2)^(1/2))+$U$2</f>
        <v>0.380712242010873</v>
      </c>
    </row>
    <row r="868" ht="16.5" spans="2:16">
      <c r="B868" s="24">
        <v>862</v>
      </c>
      <c r="C868" s="118" t="s">
        <v>908</v>
      </c>
      <c r="D868" s="81" t="s">
        <v>1523</v>
      </c>
      <c r="E868" s="69">
        <v>10</v>
      </c>
      <c r="F868" s="70">
        <v>25</v>
      </c>
      <c r="G868" s="71">
        <f t="shared" si="45"/>
        <v>100.270449500305</v>
      </c>
      <c r="H868" s="72">
        <f t="shared" si="46"/>
        <v>100.270449500305</v>
      </c>
      <c r="I868" s="41">
        <v>865</v>
      </c>
      <c r="J868" s="46">
        <f t="shared" si="44"/>
        <v>-3</v>
      </c>
      <c r="O868" s="105">
        <v>25</v>
      </c>
      <c r="P868" s="103">
        <f>-(($U$2^2-O868^2)^(1/2))+$U$2</f>
        <v>0.351984173906885</v>
      </c>
    </row>
    <row r="869" ht="16.5" spans="2:16">
      <c r="B869" s="24">
        <v>863</v>
      </c>
      <c r="C869" s="118" t="s">
        <v>909</v>
      </c>
      <c r="D869" s="81" t="s">
        <v>1524</v>
      </c>
      <c r="E869" s="69">
        <v>10</v>
      </c>
      <c r="F869" s="70">
        <v>24</v>
      </c>
      <c r="G869" s="71">
        <f t="shared" si="45"/>
        <v>100.249208406242</v>
      </c>
      <c r="H869" s="72">
        <f t="shared" si="46"/>
        <v>100.249208406242</v>
      </c>
      <c r="I869" s="41">
        <v>866</v>
      </c>
      <c r="J869" s="46">
        <f t="shared" si="44"/>
        <v>-3</v>
      </c>
      <c r="O869" s="105">
        <v>24</v>
      </c>
      <c r="P869" s="103">
        <f>-(($U$2^2-O869^2)^(1/2))+$U$2</f>
        <v>0.324383572467354</v>
      </c>
    </row>
    <row r="870" ht="16.5" spans="2:16">
      <c r="B870" s="24">
        <v>864</v>
      </c>
      <c r="C870" s="118" t="s">
        <v>910</v>
      </c>
      <c r="D870" s="81" t="s">
        <v>1525</v>
      </c>
      <c r="E870" s="69">
        <v>10</v>
      </c>
      <c r="F870" s="70">
        <v>23</v>
      </c>
      <c r="G870" s="71">
        <f t="shared" si="45"/>
        <v>100.228834916157</v>
      </c>
      <c r="H870" s="72">
        <f t="shared" si="46"/>
        <v>100.228834916157</v>
      </c>
      <c r="I870" s="41">
        <v>867</v>
      </c>
      <c r="J870" s="46">
        <f t="shared" si="44"/>
        <v>-3</v>
      </c>
      <c r="O870" s="105">
        <v>23</v>
      </c>
      <c r="P870" s="103">
        <f>-(($U$2^2-O870^2)^(1/2))+$U$2</f>
        <v>0.297910332526044</v>
      </c>
    </row>
    <row r="871" ht="16.5" spans="2:16">
      <c r="B871" s="24">
        <v>865</v>
      </c>
      <c r="C871" s="118" t="s">
        <v>911</v>
      </c>
      <c r="D871" s="81" t="s">
        <v>1526</v>
      </c>
      <c r="E871" s="69">
        <v>10</v>
      </c>
      <c r="F871" s="70">
        <v>22</v>
      </c>
      <c r="G871" s="71">
        <f t="shared" si="45"/>
        <v>100.209328952432</v>
      </c>
      <c r="H871" s="72">
        <f t="shared" si="46"/>
        <v>100.209328952432</v>
      </c>
      <c r="I871" s="41">
        <v>868</v>
      </c>
      <c r="J871" s="46">
        <f t="shared" si="44"/>
        <v>-3</v>
      </c>
      <c r="O871" s="105">
        <v>22</v>
      </c>
      <c r="P871" s="103">
        <f>-(($U$2^2-O871^2)^(1/2))+$U$2</f>
        <v>0.272564353224425</v>
      </c>
    </row>
    <row r="872" ht="16.5" spans="2:16">
      <c r="B872" s="24">
        <v>866</v>
      </c>
      <c r="C872" s="118" t="s">
        <v>912</v>
      </c>
      <c r="D872" s="81" t="s">
        <v>1527</v>
      </c>
      <c r="E872" s="69">
        <v>10</v>
      </c>
      <c r="F872" s="70">
        <v>21</v>
      </c>
      <c r="G872" s="71">
        <f t="shared" si="45"/>
        <v>100.190690440761</v>
      </c>
      <c r="H872" s="72">
        <f t="shared" si="46"/>
        <v>100.190690440761</v>
      </c>
      <c r="I872" s="41">
        <v>869</v>
      </c>
      <c r="J872" s="46">
        <f t="shared" si="44"/>
        <v>-3</v>
      </c>
      <c r="O872" s="105">
        <v>21</v>
      </c>
      <c r="P872" s="103">
        <f>-(($U$2^2-O872^2)^(1/2))+$U$2</f>
        <v>0.248345538010312</v>
      </c>
    </row>
    <row r="873" ht="16.5" spans="2:16">
      <c r="B873" s="24">
        <v>868</v>
      </c>
      <c r="C873" s="118" t="s">
        <v>913</v>
      </c>
      <c r="D873" s="81" t="s">
        <v>1528</v>
      </c>
      <c r="E873" s="69">
        <v>10</v>
      </c>
      <c r="F873" s="70">
        <v>20</v>
      </c>
      <c r="G873" s="71">
        <f t="shared" si="45"/>
        <v>100.172919310151</v>
      </c>
      <c r="H873" s="72">
        <f t="shared" si="46"/>
        <v>100.172919310151</v>
      </c>
      <c r="I873" s="41">
        <v>870</v>
      </c>
      <c r="J873" s="46">
        <f t="shared" si="44"/>
        <v>-2</v>
      </c>
      <c r="O873" s="105">
        <v>20</v>
      </c>
      <c r="P873" s="103">
        <f>-(($U$2^2-O873^2)^(1/2))+$U$2</f>
        <v>0.225253794635137</v>
      </c>
    </row>
    <row r="874" ht="16.5" spans="2:16">
      <c r="B874" s="24">
        <v>869</v>
      </c>
      <c r="C874" s="118" t="s">
        <v>914</v>
      </c>
      <c r="D874" s="81" t="s">
        <v>1529</v>
      </c>
      <c r="E874" s="69">
        <v>10</v>
      </c>
      <c r="F874" s="70">
        <v>19</v>
      </c>
      <c r="G874" s="71">
        <f t="shared" si="45"/>
        <v>100.156015492918</v>
      </c>
      <c r="H874" s="72">
        <f t="shared" si="46"/>
        <v>100.156015492918</v>
      </c>
      <c r="I874" s="41">
        <v>871</v>
      </c>
      <c r="J874" s="46">
        <f t="shared" si="44"/>
        <v>-2</v>
      </c>
      <c r="O874" s="105">
        <v>19</v>
      </c>
      <c r="P874" s="103">
        <f>-(($U$2^2-O874^2)^(1/2))+$U$2</f>
        <v>0.203289035153034</v>
      </c>
    </row>
    <row r="875" ht="16.5" spans="2:16">
      <c r="B875" s="24">
        <v>871</v>
      </c>
      <c r="C875" s="118" t="s">
        <v>915</v>
      </c>
      <c r="D875" s="81" t="s">
        <v>1530</v>
      </c>
      <c r="E875" s="69">
        <v>10</v>
      </c>
      <c r="F875" s="70">
        <v>18</v>
      </c>
      <c r="G875" s="71">
        <f t="shared" si="45"/>
        <v>100.139978924692</v>
      </c>
      <c r="H875" s="72">
        <f t="shared" si="46"/>
        <v>100.139978924692</v>
      </c>
      <c r="I875" s="41">
        <v>872</v>
      </c>
      <c r="J875" s="46">
        <f t="shared" si="44"/>
        <v>-1</v>
      </c>
      <c r="O875" s="105">
        <v>18</v>
      </c>
      <c r="P875" s="103">
        <f>-(($U$2^2-O875^2)^(1/2))+$U$2</f>
        <v>0.182451175918686</v>
      </c>
    </row>
    <row r="876" ht="16.5" spans="2:16">
      <c r="B876" s="24">
        <v>873</v>
      </c>
      <c r="C876" s="118" t="s">
        <v>916</v>
      </c>
      <c r="D876" s="81" t="s">
        <v>1531</v>
      </c>
      <c r="E876" s="69">
        <v>10</v>
      </c>
      <c r="F876" s="70">
        <v>17</v>
      </c>
      <c r="G876" s="71">
        <f t="shared" si="45"/>
        <v>100.124809544408</v>
      </c>
      <c r="H876" s="72">
        <f t="shared" si="46"/>
        <v>100.124809544408</v>
      </c>
      <c r="I876" s="41">
        <v>873</v>
      </c>
      <c r="J876" s="46">
        <f t="shared" si="44"/>
        <v>0</v>
      </c>
      <c r="O876" s="105">
        <v>17</v>
      </c>
      <c r="P876" s="103">
        <f>-(($U$2^2-O876^2)^(1/2))+$U$2</f>
        <v>0.162740137585843</v>
      </c>
    </row>
    <row r="877" ht="16.5" spans="2:16">
      <c r="B877" s="24">
        <v>874</v>
      </c>
      <c r="C877" s="118" t="s">
        <v>917</v>
      </c>
      <c r="D877" s="81" t="s">
        <v>1532</v>
      </c>
      <c r="E877" s="69">
        <v>10</v>
      </c>
      <c r="F877" s="70">
        <v>16</v>
      </c>
      <c r="G877" s="71">
        <f t="shared" si="45"/>
        <v>100.110507294309</v>
      </c>
      <c r="H877" s="72">
        <f t="shared" si="46"/>
        <v>100.110507294309</v>
      </c>
      <c r="I877" s="41">
        <v>874</v>
      </c>
      <c r="J877" s="46">
        <f t="shared" si="44"/>
        <v>0</v>
      </c>
      <c r="O877" s="105">
        <v>16</v>
      </c>
      <c r="P877" s="103">
        <f>-(($U$2^2-O877^2)^(1/2))+$U$2</f>
        <v>0.144155845105729</v>
      </c>
    </row>
    <row r="878" ht="16.5" spans="2:16">
      <c r="B878" s="24">
        <v>875</v>
      </c>
      <c r="C878" s="118" t="s">
        <v>918</v>
      </c>
      <c r="D878" s="81" t="s">
        <v>1533</v>
      </c>
      <c r="E878" s="69">
        <v>10</v>
      </c>
      <c r="F878" s="70">
        <v>15</v>
      </c>
      <c r="G878" s="71">
        <f t="shared" si="45"/>
        <v>100.097072119945</v>
      </c>
      <c r="H878" s="72">
        <f t="shared" si="46"/>
        <v>100.097072119945</v>
      </c>
      <c r="I878" s="41">
        <v>875</v>
      </c>
      <c r="J878" s="46">
        <f t="shared" si="44"/>
        <v>0</v>
      </c>
      <c r="O878" s="105">
        <v>15</v>
      </c>
      <c r="P878" s="103">
        <f>-(($U$2^2-O878^2)^(1/2))+$U$2</f>
        <v>0.126698227725683</v>
      </c>
    </row>
    <row r="879" ht="16.5" spans="2:16">
      <c r="B879" s="24">
        <v>876</v>
      </c>
      <c r="C879" s="118" t="s">
        <v>919</v>
      </c>
      <c r="D879" s="81" t="s">
        <v>1534</v>
      </c>
      <c r="E879" s="69">
        <v>10</v>
      </c>
      <c r="F879" s="70">
        <v>14</v>
      </c>
      <c r="G879" s="71">
        <f t="shared" si="45"/>
        <v>100.084503970171</v>
      </c>
      <c r="H879" s="72">
        <f t="shared" si="46"/>
        <v>100.084503970171</v>
      </c>
      <c r="I879" s="41">
        <v>876</v>
      </c>
      <c r="J879" s="46">
        <f t="shared" si="44"/>
        <v>0</v>
      </c>
      <c r="O879" s="105">
        <v>14</v>
      </c>
      <c r="P879" s="103">
        <f>-(($U$2^2-O879^2)^(1/2))+$U$2</f>
        <v>0.110367218988245</v>
      </c>
    </row>
    <row r="880" ht="16.5" spans="2:16">
      <c r="B880" s="24">
        <v>877</v>
      </c>
      <c r="C880" s="118" t="s">
        <v>920</v>
      </c>
      <c r="D880" s="81" t="s">
        <v>1535</v>
      </c>
      <c r="E880" s="69">
        <v>10</v>
      </c>
      <c r="F880" s="70">
        <v>13</v>
      </c>
      <c r="G880" s="71">
        <f t="shared" si="45"/>
        <v>100.072802797146</v>
      </c>
      <c r="H880" s="72">
        <f t="shared" si="46"/>
        <v>100.072802797146</v>
      </c>
      <c r="I880" s="41">
        <v>877</v>
      </c>
      <c r="J880" s="46">
        <f t="shared" si="44"/>
        <v>0</v>
      </c>
      <c r="O880" s="105">
        <v>13</v>
      </c>
      <c r="P880" s="103">
        <f>-(($U$2^2-O880^2)^(1/2))+$U$2</f>
        <v>0.0951627567287687</v>
      </c>
    </row>
    <row r="881" ht="16.5" spans="2:16">
      <c r="B881" s="24">
        <v>878</v>
      </c>
      <c r="C881" s="118" t="s">
        <v>921</v>
      </c>
      <c r="D881" s="81" t="s">
        <v>921</v>
      </c>
      <c r="E881" s="69">
        <v>10</v>
      </c>
      <c r="F881" s="70">
        <v>12</v>
      </c>
      <c r="G881" s="71">
        <f t="shared" si="45"/>
        <v>100.061968556333</v>
      </c>
      <c r="H881" s="72">
        <f t="shared" si="46"/>
        <v>100.061968556333</v>
      </c>
      <c r="I881" s="41">
        <v>878</v>
      </c>
      <c r="J881" s="46">
        <f t="shared" si="44"/>
        <v>0</v>
      </c>
      <c r="O881" s="105">
        <v>12</v>
      </c>
      <c r="P881" s="103">
        <f>-(($U$2^2-O881^2)^(1/2))+$U$2</f>
        <v>0.0810847830754255</v>
      </c>
    </row>
    <row r="882" ht="16.5" spans="2:16">
      <c r="B882" s="24">
        <v>879</v>
      </c>
      <c r="C882" s="118" t="s">
        <v>922</v>
      </c>
      <c r="D882" s="81" t="s">
        <v>1536</v>
      </c>
      <c r="E882" s="69">
        <v>10</v>
      </c>
      <c r="F882" s="70">
        <v>11</v>
      </c>
      <c r="G882" s="71">
        <f t="shared" si="45"/>
        <v>100.052001206496</v>
      </c>
      <c r="H882" s="72">
        <f t="shared" si="46"/>
        <v>100.052001206496</v>
      </c>
      <c r="I882" s="41">
        <v>879</v>
      </c>
      <c r="J882" s="46">
        <f t="shared" si="44"/>
        <v>0</v>
      </c>
      <c r="O882" s="105">
        <v>11</v>
      </c>
      <c r="P882" s="103">
        <f>-(($U$2^2-O882^2)^(1/2))+$U$2</f>
        <v>0.0681332444476084</v>
      </c>
    </row>
    <row r="883" ht="16.5" spans="2:16">
      <c r="B883" s="24">
        <v>880</v>
      </c>
      <c r="C883" s="118" t="s">
        <v>923</v>
      </c>
      <c r="D883" s="81" t="s">
        <v>1537</v>
      </c>
      <c r="E883" s="69">
        <v>10</v>
      </c>
      <c r="F883" s="70">
        <v>10</v>
      </c>
      <c r="G883" s="71">
        <f t="shared" si="45"/>
        <v>100.042900709702</v>
      </c>
      <c r="H883" s="72">
        <f t="shared" si="46"/>
        <v>100.042900709702</v>
      </c>
      <c r="I883" s="41">
        <v>880</v>
      </c>
      <c r="J883" s="46">
        <f t="shared" si="44"/>
        <v>0</v>
      </c>
      <c r="O883" s="105">
        <v>10</v>
      </c>
      <c r="P883" s="103">
        <f>-(($U$2^2-O883^2)^(1/2))+$U$2</f>
        <v>0.0563080915546834</v>
      </c>
    </row>
    <row r="884" ht="16.5" spans="2:16">
      <c r="B884" s="24">
        <v>881</v>
      </c>
      <c r="C884" s="118" t="s">
        <v>924</v>
      </c>
      <c r="D884" s="81" t="s">
        <v>1538</v>
      </c>
      <c r="E884" s="69">
        <v>10</v>
      </c>
      <c r="F884" s="70">
        <v>9</v>
      </c>
      <c r="G884" s="71">
        <f t="shared" si="45"/>
        <v>100.034667031319</v>
      </c>
      <c r="H884" s="72">
        <f t="shared" si="46"/>
        <v>100.034667031319</v>
      </c>
      <c r="I884" s="41">
        <v>881</v>
      </c>
      <c r="J884" s="46">
        <f t="shared" si="44"/>
        <v>0</v>
      </c>
      <c r="O884" s="105">
        <v>9</v>
      </c>
      <c r="P884" s="103">
        <f>-(($U$2^2-O884^2)^(1/2))+$U$2</f>
        <v>0.0456092793954213</v>
      </c>
    </row>
    <row r="885" ht="16.5" spans="2:16">
      <c r="B885" s="24">
        <v>882</v>
      </c>
      <c r="C885" s="118" t="s">
        <v>925</v>
      </c>
      <c r="D885" s="81" t="s">
        <v>1539</v>
      </c>
      <c r="E885" s="69">
        <v>1</v>
      </c>
      <c r="F885" s="70">
        <v>8</v>
      </c>
      <c r="G885" s="71">
        <f t="shared" si="45"/>
        <v>100.027300140014</v>
      </c>
      <c r="H885" s="72">
        <f t="shared" si="46"/>
        <v>100.027300140014</v>
      </c>
      <c r="I885" s="41">
        <v>882</v>
      </c>
      <c r="J885" s="46">
        <f t="shared" si="44"/>
        <v>0</v>
      </c>
      <c r="O885" s="105">
        <v>8</v>
      </c>
      <c r="P885" s="103">
        <f>-(($U$2^2-O885^2)^(1/2))+$U$2</f>
        <v>0.0360367672570874</v>
      </c>
    </row>
    <row r="886" ht="16.5" spans="2:16">
      <c r="B886" s="24">
        <v>883</v>
      </c>
      <c r="C886" s="118" t="s">
        <v>926</v>
      </c>
      <c r="D886" s="81" t="s">
        <v>1540</v>
      </c>
      <c r="E886" s="69">
        <v>1</v>
      </c>
      <c r="F886" s="70">
        <v>7</v>
      </c>
      <c r="G886" s="71">
        <f t="shared" si="45"/>
        <v>100.020800007755</v>
      </c>
      <c r="H886" s="72">
        <f t="shared" si="46"/>
        <v>100.020800007755</v>
      </c>
      <c r="I886" s="41">
        <v>883</v>
      </c>
      <c r="J886" s="46">
        <f t="shared" si="44"/>
        <v>0</v>
      </c>
      <c r="O886" s="105">
        <v>7</v>
      </c>
      <c r="P886" s="103">
        <f>-(($U$2^2-O886^2)^(1/2))+$U$2</f>
        <v>0.027590518714419</v>
      </c>
    </row>
    <row r="887" ht="16.5" spans="2:16">
      <c r="B887" s="24">
        <v>884</v>
      </c>
      <c r="C887" s="118" t="s">
        <v>927</v>
      </c>
      <c r="D887" s="81" t="s">
        <v>1541</v>
      </c>
      <c r="E887" s="69">
        <v>1</v>
      </c>
      <c r="F887" s="70">
        <v>6</v>
      </c>
      <c r="G887" s="71">
        <f t="shared" si="45"/>
        <v>100.015166609809</v>
      </c>
      <c r="H887" s="72">
        <f t="shared" si="46"/>
        <v>100.015166609809</v>
      </c>
      <c r="I887" s="41">
        <v>884</v>
      </c>
      <c r="J887" s="46">
        <f t="shared" si="44"/>
        <v>0</v>
      </c>
      <c r="O887" s="105">
        <v>6</v>
      </c>
      <c r="P887" s="103">
        <f>-(($U$2^2-O887^2)^(1/2))+$U$2</f>
        <v>0.0202705016290565</v>
      </c>
    </row>
    <row r="888" ht="16.5" spans="2:16">
      <c r="B888" s="24">
        <v>885</v>
      </c>
      <c r="C888" s="118" t="s">
        <v>928</v>
      </c>
      <c r="D888" s="81" t="s">
        <v>1542</v>
      </c>
      <c r="E888" s="69">
        <v>1</v>
      </c>
      <c r="F888" s="70">
        <v>5</v>
      </c>
      <c r="G888" s="71">
        <f t="shared" si="45"/>
        <v>100.010399924742</v>
      </c>
      <c r="H888" s="72">
        <f t="shared" si="46"/>
        <v>100.010399924742</v>
      </c>
      <c r="I888" s="41">
        <v>885</v>
      </c>
      <c r="J888" s="46">
        <f t="shared" si="44"/>
        <v>0</v>
      </c>
      <c r="O888" s="105">
        <v>5</v>
      </c>
      <c r="P888" s="103">
        <f>-(($U$2^2-O888^2)^(1/2))+$U$2</f>
        <v>0.0140766881493164</v>
      </c>
    </row>
    <row r="889" ht="16.5" spans="2:16">
      <c r="B889" s="24">
        <v>886</v>
      </c>
      <c r="C889" s="118" t="s">
        <v>929</v>
      </c>
      <c r="D889" s="81" t="s">
        <v>1543</v>
      </c>
      <c r="E889" s="69">
        <v>1</v>
      </c>
      <c r="F889" s="70">
        <v>4</v>
      </c>
      <c r="G889" s="71">
        <f t="shared" si="45"/>
        <v>100.006499934417</v>
      </c>
      <c r="H889" s="72">
        <f t="shared" si="46"/>
        <v>100.006499934417</v>
      </c>
      <c r="I889" s="41">
        <v>886</v>
      </c>
      <c r="J889" s="46">
        <f t="shared" si="44"/>
        <v>0</v>
      </c>
      <c r="O889" s="105">
        <v>4</v>
      </c>
      <c r="P889" s="103">
        <f>-(($U$2^2-O889^2)^(1/2))+$U$2</f>
        <v>0.00900905470894031</v>
      </c>
    </row>
    <row r="890" ht="16.5" spans="2:16">
      <c r="B890" s="24">
        <v>887</v>
      </c>
      <c r="C890" s="118" t="s">
        <v>930</v>
      </c>
      <c r="D890" s="81" t="s">
        <v>1544</v>
      </c>
      <c r="E890" s="69">
        <v>1</v>
      </c>
      <c r="F890" s="70">
        <v>3</v>
      </c>
      <c r="G890" s="71">
        <f t="shared" si="45"/>
        <v>100.003466623995</v>
      </c>
      <c r="H890" s="72">
        <f t="shared" si="46"/>
        <v>100.003466623995</v>
      </c>
      <c r="I890" s="41">
        <v>887</v>
      </c>
      <c r="J890" s="46">
        <f t="shared" si="44"/>
        <v>0</v>
      </c>
      <c r="O890" s="105">
        <v>3</v>
      </c>
      <c r="P890" s="103">
        <f>-(($U$2^2-O890^2)^(1/2))+$U$2</f>
        <v>0.00506758202720903</v>
      </c>
    </row>
    <row r="891" ht="16.5" spans="2:16">
      <c r="B891" s="24">
        <v>888</v>
      </c>
      <c r="C891" s="118" t="s">
        <v>931</v>
      </c>
      <c r="D891" s="81" t="s">
        <v>1545</v>
      </c>
      <c r="E891" s="69">
        <v>1</v>
      </c>
      <c r="F891" s="70">
        <v>2</v>
      </c>
      <c r="G891" s="71">
        <f t="shared" si="45"/>
        <v>100.001299981938</v>
      </c>
      <c r="H891" s="72">
        <f t="shared" si="46"/>
        <v>100.001299981938</v>
      </c>
      <c r="I891" s="41">
        <v>888</v>
      </c>
      <c r="J891" s="46">
        <f t="shared" si="44"/>
        <v>0</v>
      </c>
      <c r="O891" s="105">
        <v>2</v>
      </c>
      <c r="P891" s="103">
        <f>-(($U$2^2-O891^2)^(1/2))+$U$2</f>
        <v>0.00225225510848759</v>
      </c>
    </row>
    <row r="892" ht="17.25" spans="2:17">
      <c r="B892" s="73">
        <v>889</v>
      </c>
      <c r="C892" s="162" t="s">
        <v>932</v>
      </c>
      <c r="D892" s="89" t="s">
        <v>1546</v>
      </c>
      <c r="E892" s="76">
        <v>0</v>
      </c>
      <c r="F892" s="77">
        <v>1</v>
      </c>
      <c r="G892" s="78">
        <f t="shared" si="45"/>
        <v>100</v>
      </c>
      <c r="H892" s="79">
        <f t="shared" si="46"/>
        <v>100</v>
      </c>
      <c r="I892" s="41">
        <v>889</v>
      </c>
      <c r="J892" s="46">
        <f t="shared" si="44"/>
        <v>0</v>
      </c>
      <c r="O892" s="105">
        <v>1</v>
      </c>
      <c r="P892" s="103">
        <f>-(($U$2^2-O892^2)^(1/2))+$U$2</f>
        <v>0.000563063241543205</v>
      </c>
      <c r="Q892" s="49">
        <v>100</v>
      </c>
    </row>
  </sheetData>
  <autoFilter ref="A3:K892">
    <sortState ref="A3:K892">
      <sortCondition ref="I3:I892"/>
    </sortState>
    <extLst/>
  </autoFilter>
  <mergeCells count="5">
    <mergeCell ref="O1:Q1"/>
    <mergeCell ref="V4:AE4"/>
    <mergeCell ref="V5:AE5"/>
    <mergeCell ref="B1:J2"/>
    <mergeCell ref="V2:AD3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P892"/>
  <sheetViews>
    <sheetView topLeftCell="A137" workbookViewId="0">
      <selection activeCell="E9" sqref="E9"/>
    </sheetView>
  </sheetViews>
  <sheetFormatPr defaultColWidth="8.72727272727273" defaultRowHeight="14"/>
  <cols>
    <col min="1" max="1" width="24" style="120" customWidth="1"/>
    <col min="2" max="2" width="13.3636363636364" style="120" customWidth="1"/>
    <col min="3" max="3" width="10.0909090909091" style="41" customWidth="1"/>
    <col min="4" max="4" width="25.2727272727273" style="41" customWidth="1"/>
    <col min="5" max="5" width="13.6363636363636" style="41" customWidth="1"/>
    <col min="6" max="6" width="9.18181818181818" style="41" customWidth="1"/>
    <col min="7" max="7" width="11.8181818181818" style="121" customWidth="1"/>
    <col min="8" max="8" width="20.8181818181818" style="41" customWidth="1"/>
    <col min="9" max="9" width="15.9090909090909" style="41" customWidth="1"/>
    <col min="10" max="10" width="14.4545454545455" style="41" customWidth="1"/>
    <col min="11" max="11" width="22.2727272727273" style="41" customWidth="1"/>
    <col min="12" max="12" width="25.2727272727273" style="41" customWidth="1"/>
    <col min="13" max="16384" width="8.72727272727273" style="41"/>
  </cols>
  <sheetData>
    <row r="1" ht="31.25" spans="1:12">
      <c r="A1" s="122" t="s">
        <v>934</v>
      </c>
      <c r="B1" s="123"/>
      <c r="C1" s="123"/>
      <c r="D1" s="123"/>
      <c r="E1" s="123"/>
      <c r="F1" s="124"/>
      <c r="G1" s="125" t="s">
        <v>935</v>
      </c>
      <c r="H1" s="126"/>
      <c r="I1" s="126"/>
      <c r="L1" s="123"/>
    </row>
    <row r="2" ht="16.5" spans="1:12">
      <c r="A2" s="127" t="s">
        <v>936</v>
      </c>
      <c r="B2" s="128"/>
      <c r="C2" s="7" t="s">
        <v>937</v>
      </c>
      <c r="D2" s="8"/>
      <c r="E2" s="129"/>
      <c r="F2" s="130" t="s">
        <v>938</v>
      </c>
      <c r="G2" s="9" t="s">
        <v>939</v>
      </c>
      <c r="H2" s="10" t="s">
        <v>940</v>
      </c>
      <c r="I2" s="150" t="s">
        <v>1583</v>
      </c>
      <c r="J2" s="11" t="s">
        <v>1584</v>
      </c>
      <c r="K2" s="11" t="s">
        <v>1585</v>
      </c>
      <c r="L2" s="8"/>
    </row>
    <row r="3" ht="17.25" spans="1:12">
      <c r="A3" s="131" t="s">
        <v>27</v>
      </c>
      <c r="B3" s="132" t="s">
        <v>942</v>
      </c>
      <c r="C3" s="12" t="s">
        <v>943</v>
      </c>
      <c r="D3" s="13" t="s">
        <v>27</v>
      </c>
      <c r="E3" s="133" t="s">
        <v>942</v>
      </c>
      <c r="F3" s="134"/>
      <c r="G3" s="14"/>
      <c r="H3" s="15"/>
      <c r="I3" s="151"/>
      <c r="L3" s="13" t="s">
        <v>27</v>
      </c>
    </row>
    <row r="4" ht="16.5" spans="1:12">
      <c r="A4" s="135" t="s">
        <v>946</v>
      </c>
      <c r="B4" s="136">
        <v>3</v>
      </c>
      <c r="C4" s="17">
        <v>3</v>
      </c>
      <c r="D4" s="18" t="s">
        <v>946</v>
      </c>
      <c r="E4" s="137">
        <f>VLOOKUP(D:D,A:B,2,0)</f>
        <v>3</v>
      </c>
      <c r="F4" s="138">
        <f t="shared" ref="F4:F67" si="0">E4-C4</f>
        <v>0</v>
      </c>
      <c r="G4" s="19">
        <v>0.034</v>
      </c>
      <c r="H4" s="20">
        <f>VLOOKUP(D4,offer数据基础表!A:D,4,0)</f>
        <v>31</v>
      </c>
      <c r="I4" s="137">
        <f>VLOOKUP(D4,Sheet4!B:I,8,0)</f>
        <v>1</v>
      </c>
      <c r="J4" s="41">
        <v>1</v>
      </c>
      <c r="L4" s="18" t="s">
        <v>944</v>
      </c>
    </row>
    <row r="5" ht="16.5" spans="1:12">
      <c r="A5" s="139" t="s">
        <v>944</v>
      </c>
      <c r="B5" s="140">
        <v>1</v>
      </c>
      <c r="C5" s="24">
        <v>1</v>
      </c>
      <c r="D5" s="25" t="s">
        <v>944</v>
      </c>
      <c r="E5" s="141">
        <f>VLOOKUP(D:D,A:B,2,0)</f>
        <v>1</v>
      </c>
      <c r="F5" s="142">
        <f t="shared" si="0"/>
        <v>0</v>
      </c>
      <c r="G5" s="26">
        <v>0.057</v>
      </c>
      <c r="H5" s="27">
        <f>VLOOKUP(D5,offer数据基础表!A:D,4,0)</f>
        <v>28</v>
      </c>
      <c r="I5" s="137">
        <f>VLOOKUP(D5,Sheet4!B:I,8,0)</f>
        <v>2</v>
      </c>
      <c r="J5" s="41">
        <v>11</v>
      </c>
      <c r="L5" s="25" t="s">
        <v>945</v>
      </c>
    </row>
    <row r="6" ht="16.5" spans="1:12">
      <c r="A6" s="139" t="s">
        <v>945</v>
      </c>
      <c r="B6" s="140">
        <v>2</v>
      </c>
      <c r="C6" s="24">
        <v>2</v>
      </c>
      <c r="D6" s="25" t="s">
        <v>945</v>
      </c>
      <c r="E6" s="141">
        <f>VLOOKUP(D:D,A:B,2,0)</f>
        <v>2</v>
      </c>
      <c r="F6" s="142">
        <f t="shared" si="0"/>
        <v>0</v>
      </c>
      <c r="G6" s="29">
        <v>0.047</v>
      </c>
      <c r="H6" s="27">
        <f>VLOOKUP(D6,offer数据基础表!A:D,4,0)</f>
        <v>37</v>
      </c>
      <c r="I6" s="137">
        <f>VLOOKUP(D6,Sheet4!B:I,8,0)</f>
        <v>3</v>
      </c>
      <c r="J6" s="41">
        <v>6</v>
      </c>
      <c r="L6" s="25" t="s">
        <v>946</v>
      </c>
    </row>
    <row r="7" ht="16.5" spans="1:12">
      <c r="A7" s="139" t="s">
        <v>947</v>
      </c>
      <c r="B7" s="140">
        <v>4</v>
      </c>
      <c r="C7" s="24">
        <v>4</v>
      </c>
      <c r="D7" s="25" t="s">
        <v>947</v>
      </c>
      <c r="E7" s="141">
        <f>VLOOKUP(D:D,A:B,2,0)</f>
        <v>4</v>
      </c>
      <c r="F7" s="142">
        <f t="shared" si="0"/>
        <v>0</v>
      </c>
      <c r="G7" s="29">
        <v>0.044</v>
      </c>
      <c r="H7" s="27">
        <f>VLOOKUP(D7,offer数据基础表!A:D,4,0)</f>
        <v>47</v>
      </c>
      <c r="I7" s="137">
        <f>VLOOKUP(D7,Sheet4!B:I,8,0)</f>
        <v>4</v>
      </c>
      <c r="J7" s="41">
        <v>5</v>
      </c>
      <c r="L7" s="25" t="s">
        <v>947</v>
      </c>
    </row>
    <row r="8" ht="16.5" spans="1:12">
      <c r="A8" s="139" t="s">
        <v>948</v>
      </c>
      <c r="B8" s="140">
        <v>5</v>
      </c>
      <c r="C8" s="24">
        <v>5</v>
      </c>
      <c r="D8" s="25" t="s">
        <v>948</v>
      </c>
      <c r="E8" s="141">
        <f>VLOOKUP(D:D,A:B,2,0)</f>
        <v>5</v>
      </c>
      <c r="F8" s="142">
        <f t="shared" si="0"/>
        <v>0</v>
      </c>
      <c r="G8" s="30">
        <v>0.037</v>
      </c>
      <c r="H8" s="27">
        <f>VLOOKUP(D8,offer数据基础表!A:D,4,0)</f>
        <v>51</v>
      </c>
      <c r="I8" s="137">
        <f>VLOOKUP(D8,Sheet4!B:I,8,0)</f>
        <v>5</v>
      </c>
      <c r="J8" s="41">
        <v>2</v>
      </c>
      <c r="L8" s="25" t="s">
        <v>948</v>
      </c>
    </row>
    <row r="9" ht="16.5" spans="1:12">
      <c r="A9" s="143" t="s">
        <v>954</v>
      </c>
      <c r="B9" s="140">
        <v>9</v>
      </c>
      <c r="C9" s="24">
        <v>9</v>
      </c>
      <c r="D9" s="31" t="s">
        <v>950</v>
      </c>
      <c r="E9" s="141">
        <f>VLOOKUP(D:D,A:B,2,0)</f>
        <v>7</v>
      </c>
      <c r="F9" s="144">
        <f t="shared" si="0"/>
        <v>-2</v>
      </c>
      <c r="G9" s="30">
        <v>0.039</v>
      </c>
      <c r="H9" s="27">
        <f>VLOOKUP(D9,offer数据基础表!A:D,4,0)</f>
        <v>9</v>
      </c>
      <c r="I9" s="137">
        <f>VLOOKUP(D9,Sheet4!B:I,8,0)</f>
        <v>6</v>
      </c>
      <c r="J9" s="41">
        <v>3</v>
      </c>
      <c r="L9" s="31" t="s">
        <v>949</v>
      </c>
    </row>
    <row r="10" ht="16.5" spans="1:12">
      <c r="A10" s="143" t="s">
        <v>949</v>
      </c>
      <c r="B10" s="140">
        <v>6</v>
      </c>
      <c r="C10" s="24">
        <v>6</v>
      </c>
      <c r="D10" s="31" t="s">
        <v>949</v>
      </c>
      <c r="E10" s="141">
        <f>VLOOKUP(D:D,A:B,2,0)</f>
        <v>6</v>
      </c>
      <c r="F10" s="144">
        <f t="shared" si="0"/>
        <v>0</v>
      </c>
      <c r="G10" s="29">
        <v>0.058</v>
      </c>
      <c r="H10" s="27">
        <f>VLOOKUP(D10,offer数据基础表!A:D,4,0)</f>
        <v>73</v>
      </c>
      <c r="I10" s="137">
        <f>VLOOKUP(D10,Sheet4!B:I,8,0)</f>
        <v>7</v>
      </c>
      <c r="J10" s="41">
        <v>12</v>
      </c>
      <c r="L10" s="32" t="s">
        <v>951</v>
      </c>
    </row>
    <row r="11" ht="16.5" spans="1:12">
      <c r="A11" s="143" t="s">
        <v>955</v>
      </c>
      <c r="B11" s="140">
        <v>10</v>
      </c>
      <c r="C11" s="24">
        <v>10</v>
      </c>
      <c r="D11" s="31" t="s">
        <v>952</v>
      </c>
      <c r="E11" s="141">
        <f>VLOOKUP(D:D,A:B,2,0)</f>
        <v>8</v>
      </c>
      <c r="F11" s="144">
        <f t="shared" si="0"/>
        <v>-2</v>
      </c>
      <c r="G11" s="29">
        <v>0.052</v>
      </c>
      <c r="H11" s="27">
        <f>VLOOKUP(D11,offer数据基础表!A:D,4,0)</f>
        <v>73</v>
      </c>
      <c r="I11" s="137">
        <f>VLOOKUP(D11,Sheet4!B:I,8,0)</f>
        <v>8</v>
      </c>
      <c r="J11" s="41">
        <v>8</v>
      </c>
      <c r="L11" s="32" t="s">
        <v>953</v>
      </c>
    </row>
    <row r="12" ht="16.5" spans="1:12">
      <c r="A12" s="143" t="s">
        <v>952</v>
      </c>
      <c r="B12" s="140">
        <v>8</v>
      </c>
      <c r="C12" s="24">
        <v>8</v>
      </c>
      <c r="D12" s="32" t="s">
        <v>953</v>
      </c>
      <c r="E12" s="141">
        <f>VLOOKUP(D:D,A:B,2,0)</f>
        <v>50</v>
      </c>
      <c r="F12" s="145">
        <f t="shared" si="0"/>
        <v>42</v>
      </c>
      <c r="G12" s="29">
        <v>0.09</v>
      </c>
      <c r="H12" s="27">
        <f>VLOOKUP(D12,offer数据基础表!A:D,4,0)</f>
        <v>22</v>
      </c>
      <c r="I12" s="137">
        <f>VLOOKUP(D12,Sheet4!B:I,8,0)</f>
        <v>9</v>
      </c>
      <c r="J12" s="41">
        <v>26</v>
      </c>
      <c r="L12" s="31" t="s">
        <v>950</v>
      </c>
    </row>
    <row r="13" ht="16.5" spans="1:12">
      <c r="A13" s="143" t="s">
        <v>950</v>
      </c>
      <c r="B13" s="140">
        <v>7</v>
      </c>
      <c r="C13" s="24">
        <v>7</v>
      </c>
      <c r="D13" s="32" t="s">
        <v>951</v>
      </c>
      <c r="E13" s="141">
        <f>VLOOKUP(D:D,A:B,2,0)</f>
        <v>49</v>
      </c>
      <c r="F13" s="145">
        <f t="shared" si="0"/>
        <v>42</v>
      </c>
      <c r="G13" s="29">
        <v>0.098</v>
      </c>
      <c r="H13" s="27">
        <f>VLOOKUP(D13,offer数据基础表!A:D,4,0)</f>
        <v>23</v>
      </c>
      <c r="I13" s="137">
        <f>VLOOKUP(D13,Sheet4!B:I,8,0)</f>
        <v>10</v>
      </c>
      <c r="J13" s="41">
        <v>30</v>
      </c>
      <c r="L13" s="31" t="s">
        <v>952</v>
      </c>
    </row>
    <row r="14" ht="16.5" spans="1:12">
      <c r="A14" s="143" t="s">
        <v>960</v>
      </c>
      <c r="B14" s="140">
        <v>13</v>
      </c>
      <c r="C14" s="24">
        <v>13</v>
      </c>
      <c r="D14" s="31" t="s">
        <v>954</v>
      </c>
      <c r="E14" s="141">
        <f>VLOOKUP(D:D,A:B,2,0)</f>
        <v>9</v>
      </c>
      <c r="F14" s="145">
        <f t="shared" si="0"/>
        <v>-4</v>
      </c>
      <c r="G14" s="29">
        <v>0.039</v>
      </c>
      <c r="H14" s="27">
        <f>VLOOKUP(D14,offer数据基础表!A:D,4,0)</f>
        <v>63</v>
      </c>
      <c r="I14" s="137">
        <f>VLOOKUP(D14,Sheet4!B:I,8,0)</f>
        <v>11</v>
      </c>
      <c r="J14" s="41">
        <v>4</v>
      </c>
      <c r="L14" s="32" t="s">
        <v>957</v>
      </c>
    </row>
    <row r="15" ht="16.5" spans="1:12">
      <c r="A15" s="143" t="s">
        <v>958</v>
      </c>
      <c r="B15" s="140">
        <v>12</v>
      </c>
      <c r="C15" s="24">
        <v>12</v>
      </c>
      <c r="D15" s="32" t="s">
        <v>959</v>
      </c>
      <c r="E15" s="141">
        <f>VLOOKUP(D:D,A:B,2,0)</f>
        <v>91</v>
      </c>
      <c r="F15" s="145">
        <f t="shared" si="0"/>
        <v>79</v>
      </c>
      <c r="G15" s="29">
        <v>0.08</v>
      </c>
      <c r="H15" s="27">
        <f>VLOOKUP(D15,offer数据基础表!A:D,4,0)</f>
        <v>5</v>
      </c>
      <c r="I15" s="137">
        <f>VLOOKUP(D15,Sheet4!B:I,8,0)</f>
        <v>12</v>
      </c>
      <c r="J15" s="41">
        <v>22</v>
      </c>
      <c r="L15" s="32" t="s">
        <v>959</v>
      </c>
    </row>
    <row r="16" ht="16.5" spans="1:12">
      <c r="A16" s="143" t="s">
        <v>956</v>
      </c>
      <c r="B16" s="140">
        <v>11</v>
      </c>
      <c r="C16" s="24">
        <v>11</v>
      </c>
      <c r="D16" s="32" t="s">
        <v>957</v>
      </c>
      <c r="E16" s="141">
        <f>VLOOKUP(D:D,A:B,2,0)</f>
        <v>43</v>
      </c>
      <c r="F16" s="145">
        <f t="shared" si="0"/>
        <v>32</v>
      </c>
      <c r="G16" s="29">
        <v>0.07</v>
      </c>
      <c r="H16" s="27">
        <f>VLOOKUP(D16,offer数据基础表!A:D,4,0)</f>
        <v>44</v>
      </c>
      <c r="I16" s="137">
        <f>VLOOKUP(D16,Sheet4!B:I,8,0)</f>
        <v>13</v>
      </c>
      <c r="J16" s="41">
        <v>16</v>
      </c>
      <c r="L16" s="31" t="s">
        <v>954</v>
      </c>
    </row>
    <row r="17" ht="16.5" spans="1:12">
      <c r="A17" s="143" t="s">
        <v>963</v>
      </c>
      <c r="B17" s="140">
        <v>15</v>
      </c>
      <c r="C17" s="24">
        <v>15</v>
      </c>
      <c r="D17" s="32" t="s">
        <v>964</v>
      </c>
      <c r="E17" s="141">
        <f>VLOOKUP(D:D,A:B,2,0)</f>
        <v>92</v>
      </c>
      <c r="F17" s="144">
        <f t="shared" si="0"/>
        <v>77</v>
      </c>
      <c r="G17" s="30">
        <v>0.07</v>
      </c>
      <c r="H17" s="27">
        <f>VLOOKUP(D17,offer数据基础表!A:D,4,0)</f>
        <v>14</v>
      </c>
      <c r="I17" s="137">
        <f>VLOOKUP(D17,Sheet4!B:I,8,0)</f>
        <v>14</v>
      </c>
      <c r="J17" s="41">
        <v>17</v>
      </c>
      <c r="L17" s="32" t="s">
        <v>962</v>
      </c>
    </row>
    <row r="18" ht="16.5" spans="1:12">
      <c r="A18" s="146" t="s">
        <v>961</v>
      </c>
      <c r="B18" s="140">
        <v>14</v>
      </c>
      <c r="C18" s="24">
        <v>14</v>
      </c>
      <c r="D18" s="32" t="s">
        <v>962</v>
      </c>
      <c r="E18" s="141">
        <f>VLOOKUP(D:D,A:B,2,0)</f>
        <v>94</v>
      </c>
      <c r="F18" s="145">
        <f t="shared" si="0"/>
        <v>80</v>
      </c>
      <c r="G18" s="30">
        <v>0.104</v>
      </c>
      <c r="H18" s="27">
        <f>VLOOKUP(D18,offer数据基础表!A:D,4,0)</f>
        <v>14</v>
      </c>
      <c r="I18" s="137">
        <f>VLOOKUP(D18,Sheet4!B:I,8,0)</f>
        <v>15</v>
      </c>
      <c r="J18" s="41">
        <v>32</v>
      </c>
      <c r="L18" s="32" t="s">
        <v>964</v>
      </c>
    </row>
    <row r="19" ht="16.5" spans="1:12">
      <c r="A19" s="143" t="s">
        <v>965</v>
      </c>
      <c r="B19" s="140">
        <v>16</v>
      </c>
      <c r="C19" s="24">
        <v>16</v>
      </c>
      <c r="D19" s="31" t="s">
        <v>958</v>
      </c>
      <c r="E19" s="141">
        <f>VLOOKUP(D:D,A:B,2,0)</f>
        <v>12</v>
      </c>
      <c r="F19" s="147">
        <f t="shared" si="0"/>
        <v>-4</v>
      </c>
      <c r="G19" s="29">
        <v>0.06</v>
      </c>
      <c r="H19" s="27">
        <f>VLOOKUP(D19,offer数据基础表!A:D,4,0)</f>
        <v>86</v>
      </c>
      <c r="I19" s="137">
        <f>VLOOKUP(D19,Sheet4!B:I,8,0)</f>
        <v>16</v>
      </c>
      <c r="J19" s="41">
        <v>13</v>
      </c>
      <c r="L19" s="31" t="s">
        <v>958</v>
      </c>
    </row>
    <row r="20" ht="16.5" spans="1:12">
      <c r="A20" s="143" t="s">
        <v>966</v>
      </c>
      <c r="B20" s="140">
        <v>17</v>
      </c>
      <c r="C20" s="24">
        <v>17</v>
      </c>
      <c r="D20" s="31" t="s">
        <v>960</v>
      </c>
      <c r="E20" s="141">
        <f>VLOOKUP(D:D,A:B,2,0)</f>
        <v>13</v>
      </c>
      <c r="F20" s="147">
        <f t="shared" si="0"/>
        <v>-4</v>
      </c>
      <c r="G20" s="29">
        <v>0.07</v>
      </c>
      <c r="H20" s="27">
        <f>VLOOKUP(D20,offer数据基础表!A:D,4,0)</f>
        <v>70</v>
      </c>
      <c r="I20" s="137">
        <f>VLOOKUP(D20,Sheet4!B:I,8,0)</f>
        <v>17</v>
      </c>
      <c r="J20" s="41">
        <v>18</v>
      </c>
      <c r="L20" s="31" t="s">
        <v>960</v>
      </c>
    </row>
    <row r="21" ht="16.5" spans="1:12">
      <c r="A21" s="143" t="s">
        <v>969</v>
      </c>
      <c r="B21" s="140">
        <v>20</v>
      </c>
      <c r="C21" s="24">
        <v>20</v>
      </c>
      <c r="D21" s="31" t="s">
        <v>963</v>
      </c>
      <c r="E21" s="141">
        <f>VLOOKUP(D:D,A:B,2,0)</f>
        <v>15</v>
      </c>
      <c r="F21" s="147">
        <f t="shared" si="0"/>
        <v>-5</v>
      </c>
      <c r="G21" s="29">
        <v>0.05</v>
      </c>
      <c r="H21" s="27">
        <f>VLOOKUP(D21,offer数据基础表!A:D,4,0)</f>
        <v>76</v>
      </c>
      <c r="I21" s="137">
        <f>VLOOKUP(D21,Sheet4!B:I,8,0)</f>
        <v>18</v>
      </c>
      <c r="J21" s="41">
        <v>7</v>
      </c>
      <c r="L21" s="31" t="s">
        <v>955</v>
      </c>
    </row>
    <row r="22" ht="16.5" spans="1:12">
      <c r="A22" s="143" t="s">
        <v>971</v>
      </c>
      <c r="B22" s="140">
        <v>22</v>
      </c>
      <c r="C22" s="24">
        <v>22</v>
      </c>
      <c r="D22" s="31" t="s">
        <v>966</v>
      </c>
      <c r="E22" s="141">
        <f>VLOOKUP(D:D,A:B,2,0)</f>
        <v>17</v>
      </c>
      <c r="F22" s="147">
        <f t="shared" si="0"/>
        <v>-5</v>
      </c>
      <c r="G22" s="29">
        <v>0.06</v>
      </c>
      <c r="H22" s="27">
        <f>VLOOKUP(D22,offer数据基础表!A:D,4,0)</f>
        <v>20</v>
      </c>
      <c r="I22" s="137">
        <f>VLOOKUP(D22,Sheet4!B:I,8,0)</f>
        <v>19</v>
      </c>
      <c r="J22" s="41">
        <v>14</v>
      </c>
      <c r="L22" s="31" t="s">
        <v>956</v>
      </c>
    </row>
    <row r="23" ht="16.5" spans="1:12">
      <c r="A23" s="143" t="s">
        <v>972</v>
      </c>
      <c r="B23" s="140">
        <v>23</v>
      </c>
      <c r="C23" s="24">
        <v>23</v>
      </c>
      <c r="D23" s="31" t="s">
        <v>967</v>
      </c>
      <c r="E23" s="141">
        <f>VLOOKUP(D:D,A:B,2,0)</f>
        <v>18</v>
      </c>
      <c r="F23" s="147">
        <f t="shared" si="0"/>
        <v>-5</v>
      </c>
      <c r="G23" s="29">
        <v>0.056</v>
      </c>
      <c r="H23" s="27">
        <f>VLOOKUP(D23,offer数据基础表!A:D,4,0)</f>
        <v>119</v>
      </c>
      <c r="I23" s="137">
        <f>VLOOKUP(D23,Sheet4!B:I,8,0)</f>
        <v>20</v>
      </c>
      <c r="J23" s="41">
        <v>9</v>
      </c>
      <c r="L23" s="31" t="s">
        <v>963</v>
      </c>
    </row>
    <row r="24" ht="16.5" spans="1:12">
      <c r="A24" s="143" t="s">
        <v>970</v>
      </c>
      <c r="B24" s="140">
        <v>21</v>
      </c>
      <c r="C24" s="24">
        <v>21</v>
      </c>
      <c r="D24" s="31" t="s">
        <v>965</v>
      </c>
      <c r="E24" s="141">
        <f>VLOOKUP(D:D,A:B,2,0)</f>
        <v>16</v>
      </c>
      <c r="F24" s="147">
        <f t="shared" si="0"/>
        <v>-5</v>
      </c>
      <c r="G24" s="30">
        <v>0.072</v>
      </c>
      <c r="H24" s="27">
        <f>VLOOKUP(D24,offer数据基础表!A:D,4,0)</f>
        <v>135</v>
      </c>
      <c r="I24" s="137">
        <f>VLOOKUP(D24,Sheet4!B:I,8,0)</f>
        <v>21</v>
      </c>
      <c r="J24" s="41">
        <v>20</v>
      </c>
      <c r="L24" s="31" t="s">
        <v>965</v>
      </c>
    </row>
    <row r="25" ht="16.5" spans="1:12">
      <c r="A25" s="143" t="s">
        <v>980</v>
      </c>
      <c r="B25" s="140">
        <v>28</v>
      </c>
      <c r="C25" s="24">
        <v>28</v>
      </c>
      <c r="D25" s="33" t="s">
        <v>981</v>
      </c>
      <c r="E25" s="141">
        <f>VLOOKUP(D:D,A:B,2,0)</f>
        <v>125</v>
      </c>
      <c r="F25" s="147">
        <f t="shared" si="0"/>
        <v>97</v>
      </c>
      <c r="G25" s="29">
        <v>0.08</v>
      </c>
      <c r="H25" s="27">
        <f>VLOOKUP(D25,offer数据基础表!A:D,4,0)</f>
        <v>21</v>
      </c>
      <c r="I25" s="137">
        <f>VLOOKUP(D25,Sheet4!B:I,8,0)</f>
        <v>22</v>
      </c>
      <c r="J25" s="41">
        <v>23</v>
      </c>
      <c r="L25" s="31" t="s">
        <v>966</v>
      </c>
    </row>
    <row r="26" ht="16.5" spans="1:12">
      <c r="A26" s="143" t="s">
        <v>973</v>
      </c>
      <c r="B26" s="140">
        <v>24</v>
      </c>
      <c r="C26" s="24">
        <v>24</v>
      </c>
      <c r="D26" s="33" t="s">
        <v>974</v>
      </c>
      <c r="E26" s="141">
        <f>VLOOKUP(D:D,A:B,2,0)</f>
        <v>75</v>
      </c>
      <c r="F26" s="147">
        <f t="shared" si="0"/>
        <v>51</v>
      </c>
      <c r="G26" s="29">
        <v>0.11</v>
      </c>
      <c r="H26" s="27">
        <f>VLOOKUP(D26,offer数据基础表!A:D,4,0)</f>
        <v>56</v>
      </c>
      <c r="I26" s="137">
        <f>VLOOKUP(D26,Sheet4!B:I,8,0)</f>
        <v>23</v>
      </c>
      <c r="J26" s="41">
        <v>34</v>
      </c>
      <c r="L26" s="31" t="s">
        <v>967</v>
      </c>
    </row>
    <row r="27" ht="16.5" spans="1:12">
      <c r="A27" s="143" t="s">
        <v>977</v>
      </c>
      <c r="B27" s="140">
        <v>26</v>
      </c>
      <c r="C27" s="24">
        <v>26</v>
      </c>
      <c r="D27" s="31" t="s">
        <v>968</v>
      </c>
      <c r="E27" s="141">
        <f>VLOOKUP(D:D,A:B,2,0)</f>
        <v>19</v>
      </c>
      <c r="F27" s="147">
        <f t="shared" si="0"/>
        <v>-7</v>
      </c>
      <c r="G27" s="29">
        <v>0.079</v>
      </c>
      <c r="H27" s="27">
        <f>VLOOKUP(D27,offer数据基础表!A:D,4,0)</f>
        <v>118</v>
      </c>
      <c r="I27" s="137">
        <f>VLOOKUP(D27,Sheet4!B:I,8,0)</f>
        <v>24</v>
      </c>
      <c r="J27" s="41">
        <v>21</v>
      </c>
      <c r="L27" s="33" t="s">
        <v>974</v>
      </c>
    </row>
    <row r="28" ht="16.5" spans="1:12">
      <c r="A28" s="143" t="s">
        <v>988</v>
      </c>
      <c r="B28" s="140">
        <v>33</v>
      </c>
      <c r="C28" s="24">
        <v>33</v>
      </c>
      <c r="D28" s="34" t="s">
        <v>989</v>
      </c>
      <c r="E28" s="141">
        <f>VLOOKUP(D:D,A:B,2,0)</f>
        <v>42</v>
      </c>
      <c r="F28" s="147">
        <f t="shared" si="0"/>
        <v>9</v>
      </c>
      <c r="G28" s="29">
        <v>0.066</v>
      </c>
      <c r="H28" s="27">
        <f>VLOOKUP(D28,offer数据基础表!A:D,4,0)</f>
        <v>33</v>
      </c>
      <c r="I28" s="137">
        <f>VLOOKUP(D28,Sheet4!B:I,8,0)</f>
        <v>25</v>
      </c>
      <c r="J28" s="41">
        <v>15</v>
      </c>
      <c r="L28" s="33" t="s">
        <v>976</v>
      </c>
    </row>
    <row r="29" ht="16.5" spans="1:12">
      <c r="A29" s="143" t="s">
        <v>967</v>
      </c>
      <c r="B29" s="140">
        <v>18</v>
      </c>
      <c r="C29" s="24">
        <v>18</v>
      </c>
      <c r="D29" s="31" t="s">
        <v>955</v>
      </c>
      <c r="E29" s="141">
        <f>VLOOKUP(D:D,A:B,2,0)</f>
        <v>10</v>
      </c>
      <c r="F29" s="147">
        <f t="shared" si="0"/>
        <v>-8</v>
      </c>
      <c r="G29" s="29">
        <v>0.175</v>
      </c>
      <c r="H29" s="27">
        <f>VLOOKUP(D29,offer数据基础表!A:D,4,0)</f>
        <v>220</v>
      </c>
      <c r="I29" s="137">
        <f>VLOOKUP(D29,Sheet4!B:I,8,0)</f>
        <v>26</v>
      </c>
      <c r="J29" s="41">
        <v>59</v>
      </c>
      <c r="L29" s="31" t="s">
        <v>968</v>
      </c>
    </row>
    <row r="30" ht="16.5" spans="1:12">
      <c r="A30" s="143" t="s">
        <v>984</v>
      </c>
      <c r="B30" s="140">
        <v>30</v>
      </c>
      <c r="C30" s="24">
        <v>30</v>
      </c>
      <c r="D30" s="33" t="s">
        <v>985</v>
      </c>
      <c r="E30" s="141">
        <f>VLOOKUP(D:D,A:B,2,0)</f>
        <v>129</v>
      </c>
      <c r="F30" s="147">
        <f t="shared" si="0"/>
        <v>99</v>
      </c>
      <c r="G30" s="29">
        <v>0.112</v>
      </c>
      <c r="H30" s="27">
        <f>VLOOKUP(D30,offer数据基础表!A:D,4,0)</f>
        <v>25</v>
      </c>
      <c r="I30" s="137">
        <f>VLOOKUP(D30,Sheet4!B:I,8,0)</f>
        <v>27</v>
      </c>
      <c r="J30" s="41">
        <v>37</v>
      </c>
      <c r="L30" s="33" t="s">
        <v>979</v>
      </c>
    </row>
    <row r="31" ht="16.5" spans="1:12">
      <c r="A31" s="143" t="s">
        <v>982</v>
      </c>
      <c r="B31" s="140">
        <v>29</v>
      </c>
      <c r="C31" s="24">
        <v>29</v>
      </c>
      <c r="D31" s="33" t="s">
        <v>983</v>
      </c>
      <c r="E31" s="141">
        <f>VLOOKUP(D:D,A:B,2,0)</f>
        <v>127</v>
      </c>
      <c r="F31" s="147">
        <f t="shared" si="0"/>
        <v>98</v>
      </c>
      <c r="G31" s="29">
        <v>0.127</v>
      </c>
      <c r="H31" s="27">
        <f>VLOOKUP(D31,offer数据基础表!A:D,4,0)</f>
        <v>22</v>
      </c>
      <c r="I31" s="137">
        <f>VLOOKUP(D31,Sheet4!B:I,8,0)</f>
        <v>28</v>
      </c>
      <c r="J31" s="41">
        <v>44</v>
      </c>
      <c r="L31" s="33" t="s">
        <v>981</v>
      </c>
    </row>
    <row r="32" ht="16.5" spans="1:12">
      <c r="A32" s="143" t="s">
        <v>978</v>
      </c>
      <c r="B32" s="140">
        <v>27</v>
      </c>
      <c r="C32" s="24">
        <v>27</v>
      </c>
      <c r="D32" s="33" t="s">
        <v>979</v>
      </c>
      <c r="E32" s="141">
        <f>VLOOKUP(D:D,A:B,2,0)</f>
        <v>121</v>
      </c>
      <c r="F32" s="147">
        <f t="shared" si="0"/>
        <v>94</v>
      </c>
      <c r="G32" s="29">
        <v>0.174</v>
      </c>
      <c r="H32" s="27">
        <f>VLOOKUP(D32,offer数据基础表!A:D,4,0)</f>
        <v>10</v>
      </c>
      <c r="I32" s="137">
        <f>VLOOKUP(D32,Sheet4!B:I,8,0)</f>
        <v>29</v>
      </c>
      <c r="J32" s="41">
        <v>58</v>
      </c>
      <c r="L32" s="33" t="s">
        <v>983</v>
      </c>
    </row>
    <row r="33" ht="16.5" spans="1:12">
      <c r="A33" s="143" t="s">
        <v>986</v>
      </c>
      <c r="B33" s="140">
        <v>31</v>
      </c>
      <c r="C33" s="24">
        <v>31</v>
      </c>
      <c r="D33" s="31" t="s">
        <v>969</v>
      </c>
      <c r="E33" s="141">
        <f>VLOOKUP(D:D,A:B,2,0)</f>
        <v>20</v>
      </c>
      <c r="F33" s="147">
        <f t="shared" si="0"/>
        <v>-11</v>
      </c>
      <c r="G33" s="29">
        <v>0.097</v>
      </c>
      <c r="H33" s="27">
        <f>VLOOKUP(D33,offer数据基础表!A:D,4,0)</f>
        <v>164</v>
      </c>
      <c r="I33" s="137">
        <f>VLOOKUP(D33,Sheet4!B:I,8,0)</f>
        <v>30</v>
      </c>
      <c r="J33" s="41">
        <v>28</v>
      </c>
      <c r="L33" s="33" t="s">
        <v>985</v>
      </c>
    </row>
    <row r="34" ht="16.5" spans="1:12">
      <c r="A34" s="143" t="s">
        <v>987</v>
      </c>
      <c r="B34" s="140">
        <v>32</v>
      </c>
      <c r="C34" s="24">
        <v>32</v>
      </c>
      <c r="D34" s="31" t="s">
        <v>970</v>
      </c>
      <c r="E34" s="141">
        <f>VLOOKUP(D:D,A:B,2,0)</f>
        <v>21</v>
      </c>
      <c r="F34" s="147">
        <f t="shared" si="0"/>
        <v>-11</v>
      </c>
      <c r="G34" s="29">
        <v>0.119</v>
      </c>
      <c r="H34" s="27">
        <f>VLOOKUP(D34,offer数据基础表!A:D,4,0)</f>
        <v>29</v>
      </c>
      <c r="I34" s="137">
        <f>VLOOKUP(D34,Sheet4!B:I,8,0)</f>
        <v>31</v>
      </c>
      <c r="J34" s="41">
        <v>39</v>
      </c>
      <c r="L34" s="31" t="s">
        <v>969</v>
      </c>
    </row>
    <row r="35" ht="16.5" spans="1:12">
      <c r="A35" s="143" t="s">
        <v>968</v>
      </c>
      <c r="B35" s="140">
        <v>19</v>
      </c>
      <c r="C35" s="24">
        <v>19</v>
      </c>
      <c r="D35" s="31" t="s">
        <v>956</v>
      </c>
      <c r="E35" s="141">
        <f>VLOOKUP(D:D,A:B,2,0)</f>
        <v>11</v>
      </c>
      <c r="F35" s="147">
        <f t="shared" si="0"/>
        <v>-8</v>
      </c>
      <c r="G35" s="29">
        <v>0.21</v>
      </c>
      <c r="H35" s="27">
        <f>VLOOKUP(D35,offer数据基础表!A:D,4,0)</f>
        <v>263</v>
      </c>
      <c r="I35" s="137">
        <f>VLOOKUP(D35,Sheet4!B:I,8,0)</f>
        <v>32</v>
      </c>
      <c r="J35" s="41">
        <v>68</v>
      </c>
      <c r="L35" s="31" t="s">
        <v>970</v>
      </c>
    </row>
    <row r="36" ht="16.5" spans="1:12">
      <c r="A36" s="143" t="s">
        <v>975</v>
      </c>
      <c r="B36" s="140">
        <v>25</v>
      </c>
      <c r="C36" s="24">
        <v>25</v>
      </c>
      <c r="D36" s="33" t="s">
        <v>976</v>
      </c>
      <c r="E36" s="141">
        <f>VLOOKUP(D:D,A:B,2,0)</f>
        <v>93</v>
      </c>
      <c r="F36" s="147">
        <f t="shared" si="0"/>
        <v>68</v>
      </c>
      <c r="G36" s="29">
        <v>0.218</v>
      </c>
      <c r="H36" s="27">
        <f>VLOOKUP(D36,offer数据基础表!A:D,4,0)</f>
        <v>43</v>
      </c>
      <c r="I36" s="137">
        <f>VLOOKUP(D36,Sheet4!B:I,8,0)</f>
        <v>33</v>
      </c>
      <c r="J36" s="41">
        <v>72</v>
      </c>
      <c r="L36" s="34" t="s">
        <v>989</v>
      </c>
    </row>
    <row r="37" ht="16.5" spans="1:12">
      <c r="A37" s="143" t="s">
        <v>992</v>
      </c>
      <c r="B37" s="140">
        <v>36</v>
      </c>
      <c r="C37" s="24">
        <v>36</v>
      </c>
      <c r="D37" s="31" t="s">
        <v>977</v>
      </c>
      <c r="E37" s="141">
        <f>VLOOKUP(D:D,A:B,2,0)</f>
        <v>26</v>
      </c>
      <c r="F37" s="147">
        <f t="shared" si="0"/>
        <v>-10</v>
      </c>
      <c r="G37" s="29">
        <v>0.088</v>
      </c>
      <c r="H37" s="27">
        <f>VLOOKUP(D37,offer数据基础表!A:D,4,0)</f>
        <v>334</v>
      </c>
      <c r="I37" s="137">
        <f>VLOOKUP(D37,Sheet4!B:I,8,0)</f>
        <v>34</v>
      </c>
      <c r="J37" s="41">
        <v>25</v>
      </c>
      <c r="L37" s="31" t="s">
        <v>973</v>
      </c>
    </row>
    <row r="38" ht="16.5" spans="1:12">
      <c r="A38" s="143" t="s">
        <v>990</v>
      </c>
      <c r="B38" s="140">
        <v>34</v>
      </c>
      <c r="C38" s="24">
        <v>34</v>
      </c>
      <c r="D38" s="31" t="s">
        <v>973</v>
      </c>
      <c r="E38" s="141">
        <f>VLOOKUP(D:D,A:B,2,0)</f>
        <v>24</v>
      </c>
      <c r="F38" s="147">
        <f t="shared" si="0"/>
        <v>-10</v>
      </c>
      <c r="G38" s="29">
        <v>0.12</v>
      </c>
      <c r="H38" s="27">
        <f>VLOOKUP(D38,offer数据基础表!A:D,4,0)</f>
        <v>223</v>
      </c>
      <c r="I38" s="137">
        <f>VLOOKUP(D38,Sheet4!B:I,8,0)</f>
        <v>35</v>
      </c>
      <c r="J38" s="41">
        <v>40</v>
      </c>
      <c r="L38" s="31" t="s">
        <v>975</v>
      </c>
    </row>
    <row r="39" ht="16.5" spans="1:12">
      <c r="A39" s="143" t="s">
        <v>991</v>
      </c>
      <c r="B39" s="140">
        <v>35</v>
      </c>
      <c r="C39" s="24">
        <v>35</v>
      </c>
      <c r="D39" s="31" t="s">
        <v>975</v>
      </c>
      <c r="E39" s="141">
        <f>VLOOKUP(D:D,A:B,2,0)</f>
        <v>25</v>
      </c>
      <c r="F39" s="147">
        <f t="shared" si="0"/>
        <v>-10</v>
      </c>
      <c r="G39" s="29">
        <v>0.116</v>
      </c>
      <c r="H39" s="27">
        <f>VLOOKUP(D39,offer数据基础表!A:D,4,0)</f>
        <v>331</v>
      </c>
      <c r="I39" s="137">
        <f>VLOOKUP(D39,Sheet4!B:I,8,0)</f>
        <v>36</v>
      </c>
      <c r="J39" s="41">
        <v>38</v>
      </c>
      <c r="L39" s="31" t="s">
        <v>977</v>
      </c>
    </row>
    <row r="40" ht="16.5" spans="1:12">
      <c r="A40" s="143" t="s">
        <v>994</v>
      </c>
      <c r="B40" s="140">
        <v>38</v>
      </c>
      <c r="C40" s="24">
        <v>38</v>
      </c>
      <c r="D40" s="35" t="s">
        <v>64</v>
      </c>
      <c r="E40" s="141">
        <f>VLOOKUP(D:D,A:B,2,0)</f>
        <v>22</v>
      </c>
      <c r="F40" s="147">
        <f t="shared" si="0"/>
        <v>-16</v>
      </c>
      <c r="G40" s="29">
        <v>0.122</v>
      </c>
      <c r="H40" s="27">
        <f>VLOOKUP(D40,offer数据基础表!A:D,4,0)</f>
        <v>200</v>
      </c>
      <c r="I40" s="137">
        <f>VLOOKUP(D40,Sheet4!B:I,8,0)</f>
        <v>37</v>
      </c>
      <c r="J40" s="41">
        <v>43</v>
      </c>
      <c r="L40" s="32" t="s">
        <v>961</v>
      </c>
    </row>
    <row r="41" ht="16.5" spans="1:12">
      <c r="A41" s="143" t="s">
        <v>996</v>
      </c>
      <c r="B41" s="140">
        <v>40</v>
      </c>
      <c r="C41" s="24">
        <v>40</v>
      </c>
      <c r="D41" s="31" t="s">
        <v>978</v>
      </c>
      <c r="E41" s="141">
        <f>VLOOKUP(D:D,A:B,2,0)</f>
        <v>27</v>
      </c>
      <c r="F41" s="147">
        <f t="shared" si="0"/>
        <v>-13</v>
      </c>
      <c r="G41" s="29">
        <v>0.13</v>
      </c>
      <c r="H41" s="27">
        <f>VLOOKUP(D41,offer数据基础表!A:D,4,0)</f>
        <v>52</v>
      </c>
      <c r="I41" s="137">
        <f>VLOOKUP(D41,Sheet4!B:I,8,0)</f>
        <v>38</v>
      </c>
      <c r="J41" s="41">
        <v>47</v>
      </c>
      <c r="L41" s="35" t="s">
        <v>64</v>
      </c>
    </row>
    <row r="42" ht="16.5" spans="1:12">
      <c r="A42" s="143" t="s">
        <v>997</v>
      </c>
      <c r="B42" s="140">
        <v>41</v>
      </c>
      <c r="C42" s="24">
        <v>41</v>
      </c>
      <c r="D42" s="31" t="s">
        <v>980</v>
      </c>
      <c r="E42" s="141">
        <f>VLOOKUP(D:D,A:B,2,0)</f>
        <v>28</v>
      </c>
      <c r="F42" s="147">
        <f t="shared" si="0"/>
        <v>-13</v>
      </c>
      <c r="G42" s="29">
        <v>0.11</v>
      </c>
      <c r="H42" s="27">
        <f>VLOOKUP(D42,offer数据基础表!A:D,4,0)</f>
        <v>236</v>
      </c>
      <c r="I42" s="137">
        <f>VLOOKUP(D42,Sheet4!B:I,8,0)</f>
        <v>39</v>
      </c>
      <c r="J42" s="41">
        <v>35</v>
      </c>
      <c r="L42" s="35" t="s">
        <v>65</v>
      </c>
    </row>
    <row r="43" ht="16.5" spans="1:12">
      <c r="A43" s="148" t="s">
        <v>989</v>
      </c>
      <c r="B43" s="140">
        <v>42</v>
      </c>
      <c r="C43" s="24">
        <v>42</v>
      </c>
      <c r="D43" s="31" t="s">
        <v>982</v>
      </c>
      <c r="E43" s="141">
        <f>VLOOKUP(D:D,A:B,2,0)</f>
        <v>29</v>
      </c>
      <c r="F43" s="147">
        <f t="shared" si="0"/>
        <v>-13</v>
      </c>
      <c r="G43" s="29">
        <v>0.0975</v>
      </c>
      <c r="H43" s="27">
        <f>VLOOKUP(D43,offer数据基础表!A:D,4,0)</f>
        <v>462</v>
      </c>
      <c r="I43" s="137">
        <f>VLOOKUP(D43,Sheet4!B:I,8,0)</f>
        <v>40</v>
      </c>
      <c r="J43" s="41">
        <v>29</v>
      </c>
      <c r="L43" s="31" t="s">
        <v>978</v>
      </c>
    </row>
    <row r="44" ht="16.5" spans="1:12">
      <c r="A44" s="149" t="s">
        <v>1002</v>
      </c>
      <c r="B44" s="140">
        <v>47</v>
      </c>
      <c r="C44" s="24">
        <v>47</v>
      </c>
      <c r="D44" s="31" t="s">
        <v>990</v>
      </c>
      <c r="E44" s="141">
        <f>VLOOKUP(D:D,A:B,2,0)</f>
        <v>34</v>
      </c>
      <c r="F44" s="147">
        <f t="shared" si="0"/>
        <v>-13</v>
      </c>
      <c r="G44" s="29">
        <v>0.1</v>
      </c>
      <c r="H44" s="27">
        <f>VLOOKUP(D44,offer数据基础表!A:D,4,0)</f>
        <v>87</v>
      </c>
      <c r="I44" s="137">
        <f>VLOOKUP(D44,Sheet4!B:I,8,0)</f>
        <v>41</v>
      </c>
      <c r="J44" s="41">
        <v>31</v>
      </c>
      <c r="L44" s="31" t="s">
        <v>980</v>
      </c>
    </row>
    <row r="45" ht="16.5" spans="1:12">
      <c r="A45" s="143" t="s">
        <v>993</v>
      </c>
      <c r="B45" s="140">
        <v>37</v>
      </c>
      <c r="C45" s="24">
        <v>37</v>
      </c>
      <c r="D45" s="32" t="s">
        <v>961</v>
      </c>
      <c r="E45" s="141">
        <f>VLOOKUP(D:D,A:B,2,0)</f>
        <v>14</v>
      </c>
      <c r="F45" s="147">
        <f t="shared" si="0"/>
        <v>-23</v>
      </c>
      <c r="G45" s="29">
        <v>0.18</v>
      </c>
      <c r="H45" s="27">
        <f>VLOOKUP(D45,offer数据基础表!A:D,4,0)</f>
        <v>534</v>
      </c>
      <c r="I45" s="137">
        <f>VLOOKUP(D45,Sheet4!B:I,8,0)</f>
        <v>42</v>
      </c>
      <c r="J45" s="41">
        <v>61</v>
      </c>
      <c r="L45" s="31" t="s">
        <v>982</v>
      </c>
    </row>
    <row r="46" ht="16.5" spans="1:12">
      <c r="A46" s="146" t="s">
        <v>957</v>
      </c>
      <c r="B46" s="140">
        <v>43</v>
      </c>
      <c r="C46" s="24">
        <v>43</v>
      </c>
      <c r="D46" s="31" t="s">
        <v>984</v>
      </c>
      <c r="E46" s="141">
        <f>VLOOKUP(D:D,A:B,2,0)</f>
        <v>30</v>
      </c>
      <c r="F46" s="147">
        <f t="shared" si="0"/>
        <v>-13</v>
      </c>
      <c r="G46" s="29">
        <v>0.163</v>
      </c>
      <c r="H46" s="27">
        <f>VLOOKUP(D46,offer数据基础表!A:D,4,0)</f>
        <v>191</v>
      </c>
      <c r="I46" s="137">
        <f>VLOOKUP(D46,Sheet4!B:I,8,0)</f>
        <v>43</v>
      </c>
      <c r="J46" s="41">
        <v>55</v>
      </c>
      <c r="L46" s="31" t="s">
        <v>984</v>
      </c>
    </row>
    <row r="47" ht="16.5" spans="1:12">
      <c r="A47" s="149" t="s">
        <v>1000</v>
      </c>
      <c r="B47" s="140">
        <v>46</v>
      </c>
      <c r="C47" s="24">
        <v>46</v>
      </c>
      <c r="D47" s="31" t="s">
        <v>988</v>
      </c>
      <c r="E47" s="141">
        <f>VLOOKUP(D:D,A:B,2,0)</f>
        <v>33</v>
      </c>
      <c r="F47" s="147">
        <f t="shared" si="0"/>
        <v>-13</v>
      </c>
      <c r="G47" s="29">
        <f>(10.65%+14.96%)/2</f>
        <v>0.12805</v>
      </c>
      <c r="H47" s="27">
        <f>VLOOKUP(D47,offer数据基础表!A:D,4,0)</f>
        <v>201</v>
      </c>
      <c r="I47" s="137">
        <f>VLOOKUP(D47,Sheet4!B:I,8,0)</f>
        <v>44</v>
      </c>
      <c r="J47" s="41">
        <v>45</v>
      </c>
      <c r="L47" s="31" t="s">
        <v>986</v>
      </c>
    </row>
    <row r="48" ht="16.5" spans="1:16">
      <c r="A48" s="143" t="s">
        <v>1004</v>
      </c>
      <c r="B48" s="140">
        <v>51</v>
      </c>
      <c r="C48" s="24">
        <v>51</v>
      </c>
      <c r="D48" s="31" t="s">
        <v>994</v>
      </c>
      <c r="E48" s="141">
        <f>VLOOKUP(D:D,A:B,2,0)</f>
        <v>38</v>
      </c>
      <c r="F48" s="147">
        <f t="shared" si="0"/>
        <v>-13</v>
      </c>
      <c r="G48" s="29">
        <v>0.083</v>
      </c>
      <c r="H48" s="27">
        <f>VLOOKUP(D48,offer数据基础表!A:D,4,0)</f>
        <v>923</v>
      </c>
      <c r="I48" s="137">
        <f>VLOOKUP(D48,Sheet4!B:I,8,0)</f>
        <v>45</v>
      </c>
      <c r="J48" s="41">
        <v>24</v>
      </c>
      <c r="L48" s="35" t="s">
        <v>74</v>
      </c>
      <c r="P48" s="152" t="s">
        <v>1001</v>
      </c>
    </row>
    <row r="49" ht="16.5" spans="1:12">
      <c r="A49" s="143" t="s">
        <v>1011</v>
      </c>
      <c r="B49" s="140">
        <v>58</v>
      </c>
      <c r="C49" s="24">
        <v>58</v>
      </c>
      <c r="D49" s="31" t="s">
        <v>1005</v>
      </c>
      <c r="E49" s="141">
        <f>VLOOKUP(D:D,A:B,2,0)</f>
        <v>52</v>
      </c>
      <c r="F49" s="147">
        <f t="shared" si="0"/>
        <v>-6</v>
      </c>
      <c r="G49" s="29">
        <v>0.095</v>
      </c>
      <c r="H49" s="27">
        <f>VLOOKUP(D49,offer数据基础表!A:D,4,0)</f>
        <v>64</v>
      </c>
      <c r="I49" s="137">
        <f>VLOOKUP(D49,Sheet4!B:I,8,0)</f>
        <v>46</v>
      </c>
      <c r="J49" s="41">
        <v>27</v>
      </c>
      <c r="L49" s="31" t="s">
        <v>988</v>
      </c>
    </row>
    <row r="50" ht="16.5" spans="1:12">
      <c r="A50" s="143" t="s">
        <v>995</v>
      </c>
      <c r="B50" s="140">
        <v>39</v>
      </c>
      <c r="C50" s="24">
        <v>39</v>
      </c>
      <c r="D50" s="35" t="s">
        <v>65</v>
      </c>
      <c r="E50" s="141">
        <f>VLOOKUP(D:D,A:B,2,0)</f>
        <v>23</v>
      </c>
      <c r="F50" s="147">
        <f t="shared" si="0"/>
        <v>-16</v>
      </c>
      <c r="G50" s="29">
        <v>0.296</v>
      </c>
      <c r="H50" s="27">
        <f>VLOOKUP(D50,offer数据基础表!A:D,4,0)</f>
        <v>1210</v>
      </c>
      <c r="I50" s="137">
        <f>VLOOKUP(D50,Sheet4!B:I,8,0)</f>
        <v>47</v>
      </c>
      <c r="J50" s="41">
        <v>84</v>
      </c>
      <c r="L50" s="31" t="s">
        <v>990</v>
      </c>
    </row>
    <row r="51" ht="16.5" spans="1:12">
      <c r="A51" s="143" t="s">
        <v>999</v>
      </c>
      <c r="B51" s="140">
        <v>45</v>
      </c>
      <c r="C51" s="24">
        <v>45</v>
      </c>
      <c r="D51" s="35" t="s">
        <v>74</v>
      </c>
      <c r="E51" s="141">
        <f>VLOOKUP(D:D,A:B,2,0)</f>
        <v>32</v>
      </c>
      <c r="F51" s="147">
        <f t="shared" si="0"/>
        <v>-13</v>
      </c>
      <c r="G51" s="29">
        <v>0.3</v>
      </c>
      <c r="H51" s="27">
        <f>VLOOKUP(D51,offer数据基础表!A:D,4,0)</f>
        <v>40</v>
      </c>
      <c r="I51" s="137">
        <f>VLOOKUP(D51,Sheet4!B:I,8,0)</f>
        <v>48</v>
      </c>
      <c r="J51" s="41">
        <v>85</v>
      </c>
      <c r="L51" s="31" t="s">
        <v>991</v>
      </c>
    </row>
    <row r="52" ht="16.5" spans="1:12">
      <c r="A52" s="146" t="s">
        <v>953</v>
      </c>
      <c r="B52" s="140">
        <v>50</v>
      </c>
      <c r="C52" s="24">
        <v>50</v>
      </c>
      <c r="D52" s="31" t="s">
        <v>993</v>
      </c>
      <c r="E52" s="141">
        <f>VLOOKUP(D:D,A:B,2,0)</f>
        <v>37</v>
      </c>
      <c r="F52" s="147">
        <f t="shared" si="0"/>
        <v>-13</v>
      </c>
      <c r="G52" s="30">
        <v>0.1769</v>
      </c>
      <c r="H52" s="27">
        <f>VLOOKUP(D52,offer数据基础表!A:D,4,0)</f>
        <v>129</v>
      </c>
      <c r="I52" s="137">
        <f>VLOOKUP(D52,Sheet4!B:I,8,0)</f>
        <v>49</v>
      </c>
      <c r="J52" s="41">
        <v>60</v>
      </c>
      <c r="L52" s="31" t="s">
        <v>992</v>
      </c>
    </row>
    <row r="53" ht="16.5" spans="1:12">
      <c r="A53" s="143" t="s">
        <v>1008</v>
      </c>
      <c r="B53" s="140">
        <v>55</v>
      </c>
      <c r="C53" s="24">
        <v>55</v>
      </c>
      <c r="D53" s="31" t="s">
        <v>998</v>
      </c>
      <c r="E53" s="141">
        <f>VLOOKUP(D:D,A:B,2,0)</f>
        <v>44</v>
      </c>
      <c r="F53" s="147">
        <f t="shared" si="0"/>
        <v>-11</v>
      </c>
      <c r="G53" s="29">
        <v>0.19</v>
      </c>
      <c r="H53" s="27">
        <f>VLOOKUP(D53,offer数据基础表!A:D,4,0)</f>
        <v>27</v>
      </c>
      <c r="I53" s="137">
        <f>VLOOKUP(D53,Sheet4!B:I,8,0)</f>
        <v>50</v>
      </c>
      <c r="J53" s="41">
        <v>63</v>
      </c>
      <c r="L53" s="31" t="s">
        <v>993</v>
      </c>
    </row>
    <row r="54" ht="16.5" spans="1:12">
      <c r="A54" s="143" t="s">
        <v>1005</v>
      </c>
      <c r="B54" s="140">
        <v>52</v>
      </c>
      <c r="C54" s="24">
        <v>52</v>
      </c>
      <c r="D54" s="31" t="s">
        <v>995</v>
      </c>
      <c r="E54" s="141">
        <f>VLOOKUP(D:D,A:B,2,0)</f>
        <v>39</v>
      </c>
      <c r="F54" s="147">
        <f t="shared" si="0"/>
        <v>-13</v>
      </c>
      <c r="G54" s="30">
        <v>0.2137</v>
      </c>
      <c r="H54" s="27">
        <f>VLOOKUP(D54,offer数据基础表!A:D,4,0)</f>
        <v>70</v>
      </c>
      <c r="I54" s="137">
        <f>VLOOKUP(D54,Sheet4!B:I,8,0)</f>
        <v>51</v>
      </c>
      <c r="J54" s="41">
        <v>71</v>
      </c>
      <c r="L54" s="31" t="s">
        <v>994</v>
      </c>
    </row>
    <row r="55" ht="16.5" spans="1:12">
      <c r="A55" s="143" t="s">
        <v>1006</v>
      </c>
      <c r="B55" s="140">
        <v>53</v>
      </c>
      <c r="C55" s="24">
        <v>53</v>
      </c>
      <c r="D55" s="31" t="s">
        <v>996</v>
      </c>
      <c r="E55" s="141">
        <f>VLOOKUP(D:D,A:B,2,0)</f>
        <v>40</v>
      </c>
      <c r="F55" s="147">
        <f t="shared" si="0"/>
        <v>-13</v>
      </c>
      <c r="G55" s="30">
        <v>0.1685</v>
      </c>
      <c r="H55" s="27">
        <f>VLOOKUP(D55,offer数据基础表!A:D,4,0)</f>
        <v>482</v>
      </c>
      <c r="I55" s="137">
        <f>VLOOKUP(D55,Sheet4!B:I,8,0)</f>
        <v>52</v>
      </c>
      <c r="J55" s="41">
        <v>57</v>
      </c>
      <c r="L55" s="31" t="s">
        <v>995</v>
      </c>
    </row>
    <row r="56" ht="16.5" spans="1:12">
      <c r="A56" s="146" t="s">
        <v>951</v>
      </c>
      <c r="B56" s="140">
        <v>49</v>
      </c>
      <c r="C56" s="24">
        <v>49</v>
      </c>
      <c r="D56" s="31" t="s">
        <v>992</v>
      </c>
      <c r="E56" s="141">
        <f>VLOOKUP(D:D,A:B,2,0)</f>
        <v>36</v>
      </c>
      <c r="F56" s="147">
        <f t="shared" si="0"/>
        <v>-13</v>
      </c>
      <c r="G56" s="29">
        <v>0.35</v>
      </c>
      <c r="H56" s="27">
        <f>VLOOKUP(D56,offer数据基础表!A:D,4,0)</f>
        <v>21</v>
      </c>
      <c r="I56" s="137">
        <f>VLOOKUP(D56,Sheet4!B:I,8,0)</f>
        <v>53</v>
      </c>
      <c r="J56" s="41">
        <v>101</v>
      </c>
      <c r="L56" s="31" t="s">
        <v>996</v>
      </c>
    </row>
    <row r="57" ht="16.5" spans="1:12">
      <c r="A57" s="143" t="s">
        <v>1007</v>
      </c>
      <c r="B57" s="140">
        <v>54</v>
      </c>
      <c r="C57" s="24">
        <v>54</v>
      </c>
      <c r="D57" s="31" t="s">
        <v>997</v>
      </c>
      <c r="E57" s="141">
        <f>VLOOKUP(D:D,A:B,2,0)</f>
        <v>41</v>
      </c>
      <c r="F57" s="147">
        <f t="shared" si="0"/>
        <v>-13</v>
      </c>
      <c r="G57" s="29">
        <v>0.23</v>
      </c>
      <c r="H57" s="27">
        <f>VLOOKUP(D57,offer数据基础表!A:D,4,0)</f>
        <v>191</v>
      </c>
      <c r="I57" s="137">
        <f>VLOOKUP(D57,Sheet4!B:I,8,0)</f>
        <v>54</v>
      </c>
      <c r="J57" s="41">
        <v>73</v>
      </c>
      <c r="L57" s="31" t="s">
        <v>997</v>
      </c>
    </row>
    <row r="58" ht="16.5" spans="1:12">
      <c r="A58" s="149" t="s">
        <v>1003</v>
      </c>
      <c r="B58" s="140">
        <v>48</v>
      </c>
      <c r="C58" s="24">
        <v>48</v>
      </c>
      <c r="D58" s="31" t="s">
        <v>991</v>
      </c>
      <c r="E58" s="141">
        <f>VLOOKUP(D:D,A:B,2,0)</f>
        <v>35</v>
      </c>
      <c r="F58" s="147">
        <f t="shared" si="0"/>
        <v>-13</v>
      </c>
      <c r="G58" s="29">
        <v>0.35</v>
      </c>
      <c r="H58" s="27">
        <f>VLOOKUP(D58,offer数据基础表!A:D,4,0)</f>
        <v>159</v>
      </c>
      <c r="I58" s="137">
        <f>VLOOKUP(D58,Sheet4!B:I,8,0)</f>
        <v>55</v>
      </c>
      <c r="J58" s="41">
        <v>97</v>
      </c>
      <c r="L58" s="31" t="s">
        <v>998</v>
      </c>
    </row>
    <row r="59" ht="16.5" spans="1:12">
      <c r="A59" s="143" t="s">
        <v>998</v>
      </c>
      <c r="B59" s="140">
        <v>44</v>
      </c>
      <c r="C59" s="24">
        <v>44</v>
      </c>
      <c r="D59" s="31" t="s">
        <v>986</v>
      </c>
      <c r="E59" s="141">
        <f>VLOOKUP(D:D,A:B,2,0)</f>
        <v>31</v>
      </c>
      <c r="F59" s="147">
        <f t="shared" si="0"/>
        <v>-13</v>
      </c>
      <c r="G59" s="29">
        <v>0.37</v>
      </c>
      <c r="H59" s="27">
        <f>VLOOKUP(D59,offer数据基础表!A:D,4,0)</f>
        <v>764</v>
      </c>
      <c r="I59" s="137">
        <f>VLOOKUP(D59,Sheet4!B:I,8,0)</f>
        <v>56</v>
      </c>
      <c r="J59" s="41">
        <v>103</v>
      </c>
      <c r="L59" s="35" t="s">
        <v>87</v>
      </c>
    </row>
    <row r="60" ht="16.5" spans="1:12">
      <c r="A60" s="143" t="s">
        <v>1015</v>
      </c>
      <c r="B60" s="140">
        <v>62</v>
      </c>
      <c r="C60" s="24">
        <v>62</v>
      </c>
      <c r="D60" s="31" t="s">
        <v>1009</v>
      </c>
      <c r="E60" s="141">
        <f>VLOOKUP(D:D,A:B,2,0)</f>
        <v>56</v>
      </c>
      <c r="F60" s="147">
        <f t="shared" si="0"/>
        <v>-6</v>
      </c>
      <c r="G60" s="29">
        <v>0.15</v>
      </c>
      <c r="H60" s="27">
        <f>VLOOKUP(D60,offer数据基础表!A:D,4,0)</f>
        <v>85</v>
      </c>
      <c r="I60" s="137">
        <f>VLOOKUP(D60,Sheet4!B:I,8,0)</f>
        <v>57</v>
      </c>
      <c r="J60" s="41">
        <v>53</v>
      </c>
      <c r="L60" s="31" t="s">
        <v>1004</v>
      </c>
    </row>
    <row r="61" ht="16.5" spans="1:12">
      <c r="A61" s="143" t="s">
        <v>1009</v>
      </c>
      <c r="B61" s="140">
        <v>56</v>
      </c>
      <c r="C61" s="24">
        <v>56</v>
      </c>
      <c r="D61" s="35" t="s">
        <v>87</v>
      </c>
      <c r="E61" s="141">
        <f>VLOOKUP(D:D,A:B,2,0)</f>
        <v>45</v>
      </c>
      <c r="F61" s="147">
        <f t="shared" si="0"/>
        <v>-11</v>
      </c>
      <c r="G61" s="29">
        <v>0.25</v>
      </c>
      <c r="H61" s="27">
        <f>VLOOKUP(D61,offer数据基础表!A:D,4,0)</f>
        <v>116</v>
      </c>
      <c r="I61" s="137">
        <f>VLOOKUP(D61,Sheet4!B:I,8,0)</f>
        <v>58</v>
      </c>
      <c r="J61" s="41">
        <v>76</v>
      </c>
      <c r="L61" s="31" t="s">
        <v>1005</v>
      </c>
    </row>
    <row r="62" ht="16.5" spans="1:12">
      <c r="A62" s="143" t="s">
        <v>1012</v>
      </c>
      <c r="B62" s="140">
        <v>59</v>
      </c>
      <c r="C62" s="24">
        <v>59</v>
      </c>
      <c r="D62" s="31" t="s">
        <v>1006</v>
      </c>
      <c r="E62" s="141">
        <f>VLOOKUP(D:D,A:B,2,0)</f>
        <v>53</v>
      </c>
      <c r="F62" s="147">
        <f t="shared" si="0"/>
        <v>-6</v>
      </c>
      <c r="G62" s="29">
        <v>0.21</v>
      </c>
      <c r="H62" s="27">
        <f>VLOOKUP(D62,offer数据基础表!A:D,4,0)</f>
        <v>941</v>
      </c>
      <c r="I62" s="137">
        <f>VLOOKUP(D62,Sheet4!B:I,8,0)</f>
        <v>59</v>
      </c>
      <c r="J62" s="41">
        <v>69</v>
      </c>
      <c r="L62" s="31" t="s">
        <v>1006</v>
      </c>
    </row>
    <row r="63" ht="16.5" spans="1:12">
      <c r="A63" s="148" t="s">
        <v>1010</v>
      </c>
      <c r="B63" s="140">
        <v>57</v>
      </c>
      <c r="C63" s="24">
        <v>57</v>
      </c>
      <c r="D63" s="31" t="s">
        <v>1004</v>
      </c>
      <c r="E63" s="141">
        <f>VLOOKUP(D:D,A:B,2,0)</f>
        <v>51</v>
      </c>
      <c r="F63" s="147">
        <f t="shared" si="0"/>
        <v>-6</v>
      </c>
      <c r="G63" s="29">
        <v>0.2586</v>
      </c>
      <c r="H63" s="27">
        <f>VLOOKUP(D63,offer数据基础表!A:D,4,0)</f>
        <v>898</v>
      </c>
      <c r="I63" s="137">
        <f>VLOOKUP(D63,Sheet4!B:I,8,0)</f>
        <v>60</v>
      </c>
      <c r="J63" s="41">
        <v>78</v>
      </c>
      <c r="L63" s="31" t="s">
        <v>1007</v>
      </c>
    </row>
    <row r="64" ht="16.5" spans="1:12">
      <c r="A64" s="143" t="s">
        <v>1013</v>
      </c>
      <c r="B64" s="140">
        <v>60</v>
      </c>
      <c r="C64" s="24">
        <v>60</v>
      </c>
      <c r="D64" s="31" t="s">
        <v>1007</v>
      </c>
      <c r="E64" s="141">
        <f>VLOOKUP(D:D,A:B,2,0)</f>
        <v>54</v>
      </c>
      <c r="F64" s="147">
        <f t="shared" si="0"/>
        <v>-6</v>
      </c>
      <c r="G64" s="29">
        <v>0.2374</v>
      </c>
      <c r="H64" s="27">
        <f>VLOOKUP(D64,offer数据基础表!A:D,4,0)</f>
        <v>443</v>
      </c>
      <c r="I64" s="137">
        <f>VLOOKUP(D64,Sheet4!B:I,8,0)</f>
        <v>61</v>
      </c>
      <c r="J64" s="41">
        <v>75</v>
      </c>
      <c r="L64" s="31" t="s">
        <v>1008</v>
      </c>
    </row>
    <row r="65" ht="16.5" spans="1:12">
      <c r="A65" s="143" t="s">
        <v>1014</v>
      </c>
      <c r="B65" s="140">
        <v>61</v>
      </c>
      <c r="C65" s="24">
        <v>61</v>
      </c>
      <c r="D65" s="31" t="s">
        <v>1008</v>
      </c>
      <c r="E65" s="141">
        <f>VLOOKUP(D:D,A:B,2,0)</f>
        <v>55</v>
      </c>
      <c r="F65" s="147">
        <f t="shared" si="0"/>
        <v>-6</v>
      </c>
      <c r="G65" s="29">
        <v>0.39</v>
      </c>
      <c r="H65" s="27">
        <f>VLOOKUP(D65,offer数据基础表!A:D,4,0)</f>
        <v>283</v>
      </c>
      <c r="I65" s="137">
        <f>VLOOKUP(D65,Sheet4!B:I,8,0)</f>
        <v>62</v>
      </c>
      <c r="J65" s="41">
        <v>107</v>
      </c>
      <c r="L65" s="31" t="s">
        <v>1009</v>
      </c>
    </row>
    <row r="66" ht="16.5" spans="1:12">
      <c r="A66" s="143" t="s">
        <v>1016</v>
      </c>
      <c r="B66" s="140">
        <v>63</v>
      </c>
      <c r="C66" s="24">
        <v>63</v>
      </c>
      <c r="D66" s="34" t="s">
        <v>1010</v>
      </c>
      <c r="E66" s="141">
        <f>VLOOKUP(D:D,A:B,2,0)</f>
        <v>57</v>
      </c>
      <c r="F66" s="147">
        <f t="shared" si="0"/>
        <v>-6</v>
      </c>
      <c r="G66" s="29">
        <v>0.3753</v>
      </c>
      <c r="H66" s="27">
        <f>VLOOKUP(D66,offer数据基础表!A:D,4,0)</f>
        <v>1645</v>
      </c>
      <c r="I66" s="137">
        <f>VLOOKUP(D66,Sheet4!B:I,8,0)</f>
        <v>63</v>
      </c>
      <c r="J66" s="41">
        <v>105</v>
      </c>
      <c r="L66" s="34" t="s">
        <v>1010</v>
      </c>
    </row>
    <row r="67" ht="16.5" spans="1:12">
      <c r="A67" s="143" t="s">
        <v>1017</v>
      </c>
      <c r="B67" s="140">
        <v>64</v>
      </c>
      <c r="C67" s="24">
        <v>64</v>
      </c>
      <c r="D67" s="31" t="s">
        <v>1011</v>
      </c>
      <c r="E67" s="141">
        <f>VLOOKUP(D:D,A:B,2,0)</f>
        <v>58</v>
      </c>
      <c r="F67" s="147">
        <f t="shared" si="0"/>
        <v>-6</v>
      </c>
      <c r="G67" s="29">
        <v>0.49</v>
      </c>
      <c r="H67" s="27">
        <f>VLOOKUP(D67,offer数据基础表!A:D,4,0)</f>
        <v>405</v>
      </c>
      <c r="I67" s="24">
        <v>64</v>
      </c>
      <c r="J67" s="41">
        <v>125</v>
      </c>
      <c r="L67" s="31" t="s">
        <v>1011</v>
      </c>
    </row>
    <row r="68" ht="16.5" spans="1:12">
      <c r="A68" s="143" t="s">
        <v>1018</v>
      </c>
      <c r="B68" s="140">
        <v>65</v>
      </c>
      <c r="C68" s="24">
        <v>65</v>
      </c>
      <c r="D68" s="31" t="s">
        <v>1012</v>
      </c>
      <c r="E68" s="141">
        <f>VLOOKUP(D:D,A:B,2,0)</f>
        <v>59</v>
      </c>
      <c r="F68" s="147">
        <f t="shared" ref="F68:F131" si="1">E68-C68</f>
        <v>-6</v>
      </c>
      <c r="G68" s="30">
        <v>0.3141</v>
      </c>
      <c r="H68" s="27">
        <f>VLOOKUP(D68,offer数据基础表!A:D,4,0)</f>
        <v>69</v>
      </c>
      <c r="I68" s="24">
        <v>65</v>
      </c>
      <c r="J68" s="41">
        <v>90</v>
      </c>
      <c r="L68" s="31" t="s">
        <v>1012</v>
      </c>
    </row>
    <row r="69" ht="16.5" spans="1:12">
      <c r="A69" s="143" t="s">
        <v>1019</v>
      </c>
      <c r="B69" s="140">
        <v>66</v>
      </c>
      <c r="C69" s="24">
        <v>66</v>
      </c>
      <c r="D69" s="31" t="s">
        <v>1013</v>
      </c>
      <c r="E69" s="141">
        <f>VLOOKUP(D:D,A:B,2,0)</f>
        <v>60</v>
      </c>
      <c r="F69" s="147">
        <f t="shared" si="1"/>
        <v>-6</v>
      </c>
      <c r="G69" s="29">
        <v>0.107</v>
      </c>
      <c r="H69" s="27">
        <f>VLOOKUP(D69,offer数据基础表!A:D,4,0)</f>
        <v>432</v>
      </c>
      <c r="I69" s="24">
        <v>66</v>
      </c>
      <c r="J69" s="41">
        <v>33</v>
      </c>
      <c r="L69" s="31" t="s">
        <v>1013</v>
      </c>
    </row>
    <row r="70" ht="16.5" spans="1:12">
      <c r="A70" s="143" t="s">
        <v>1020</v>
      </c>
      <c r="B70" s="140">
        <v>67</v>
      </c>
      <c r="C70" s="24">
        <v>67</v>
      </c>
      <c r="D70" s="31" t="s">
        <v>1014</v>
      </c>
      <c r="E70" s="141">
        <f>VLOOKUP(D:D,A:B,2,0)</f>
        <v>61</v>
      </c>
      <c r="F70" s="147">
        <f t="shared" si="1"/>
        <v>-6</v>
      </c>
      <c r="G70" s="29">
        <v>0.33</v>
      </c>
      <c r="H70" s="27">
        <f>VLOOKUP(D70,offer数据基础表!A:D,4,0)</f>
        <v>80</v>
      </c>
      <c r="I70" s="24">
        <v>67</v>
      </c>
      <c r="J70" s="41">
        <v>92</v>
      </c>
      <c r="L70" s="31" t="s">
        <v>1014</v>
      </c>
    </row>
    <row r="71" ht="16.5" spans="1:12">
      <c r="A71" s="143" t="s">
        <v>1021</v>
      </c>
      <c r="B71" s="140">
        <v>68</v>
      </c>
      <c r="C71" s="24">
        <v>68</v>
      </c>
      <c r="D71" s="31" t="s">
        <v>1015</v>
      </c>
      <c r="E71" s="141">
        <f>VLOOKUP(D:D,A:B,2,0)</f>
        <v>62</v>
      </c>
      <c r="F71" s="147">
        <f t="shared" si="1"/>
        <v>-6</v>
      </c>
      <c r="G71" s="29">
        <v>0.437</v>
      </c>
      <c r="H71" s="27">
        <f>VLOOKUP(D71,offer数据基础表!A:D,4,0)</f>
        <v>1320</v>
      </c>
      <c r="I71" s="24">
        <v>68</v>
      </c>
      <c r="J71" s="41">
        <v>113</v>
      </c>
      <c r="L71" s="31" t="s">
        <v>1015</v>
      </c>
    </row>
    <row r="72" ht="16.5" spans="1:12">
      <c r="A72" s="143" t="s">
        <v>1022</v>
      </c>
      <c r="B72" s="140">
        <v>69</v>
      </c>
      <c r="C72" s="24">
        <v>69</v>
      </c>
      <c r="D72" s="31" t="s">
        <v>1016</v>
      </c>
      <c r="E72" s="141">
        <f>VLOOKUP(D:D,A:B,2,0)</f>
        <v>63</v>
      </c>
      <c r="F72" s="147">
        <f t="shared" si="1"/>
        <v>-6</v>
      </c>
      <c r="G72" s="29">
        <v>0.35</v>
      </c>
      <c r="H72" s="27">
        <f>VLOOKUP(D72,offer数据基础表!A:D,4,0)</f>
        <v>156</v>
      </c>
      <c r="I72" s="24">
        <v>69</v>
      </c>
      <c r="J72" s="41">
        <v>98</v>
      </c>
      <c r="L72" s="31" t="s">
        <v>1016</v>
      </c>
    </row>
    <row r="73" ht="16.5" spans="1:12">
      <c r="A73" s="143" t="s">
        <v>1023</v>
      </c>
      <c r="B73" s="140">
        <v>70</v>
      </c>
      <c r="C73" s="24">
        <v>70</v>
      </c>
      <c r="D73" s="31" t="s">
        <v>1017</v>
      </c>
      <c r="E73" s="141">
        <f>VLOOKUP(D:D,A:B,2,0)</f>
        <v>64</v>
      </c>
      <c r="F73" s="147">
        <f t="shared" si="1"/>
        <v>-6</v>
      </c>
      <c r="G73" s="29">
        <v>0.056</v>
      </c>
      <c r="H73" s="27">
        <f>VLOOKUP(D73,offer数据基础表!A:D,4,0)</f>
        <v>629</v>
      </c>
      <c r="I73" s="24">
        <v>70</v>
      </c>
      <c r="J73" s="41">
        <v>10</v>
      </c>
      <c r="L73" s="31" t="s">
        <v>1017</v>
      </c>
    </row>
    <row r="74" ht="16.5" spans="1:12">
      <c r="A74" s="143" t="s">
        <v>1024</v>
      </c>
      <c r="B74" s="140">
        <v>71</v>
      </c>
      <c r="C74" s="24">
        <v>71</v>
      </c>
      <c r="D74" s="31" t="s">
        <v>1018</v>
      </c>
      <c r="E74" s="141">
        <f>VLOOKUP(D:D,A:B,2,0)</f>
        <v>65</v>
      </c>
      <c r="F74" s="147">
        <f t="shared" si="1"/>
        <v>-6</v>
      </c>
      <c r="G74" s="29">
        <v>0.13</v>
      </c>
      <c r="H74" s="27">
        <f>VLOOKUP(D74,offer数据基础表!A:D,4,0)</f>
        <v>52</v>
      </c>
      <c r="I74" s="24">
        <v>71</v>
      </c>
      <c r="J74" s="41">
        <v>48</v>
      </c>
      <c r="L74" s="31" t="s">
        <v>1018</v>
      </c>
    </row>
    <row r="75" ht="16.5" spans="1:12">
      <c r="A75" s="143" t="s">
        <v>1025</v>
      </c>
      <c r="B75" s="140">
        <v>72</v>
      </c>
      <c r="C75" s="24">
        <v>72</v>
      </c>
      <c r="D75" s="31" t="s">
        <v>1019</v>
      </c>
      <c r="E75" s="141">
        <f>VLOOKUP(D:D,A:B,2,0)</f>
        <v>66</v>
      </c>
      <c r="F75" s="147">
        <f t="shared" si="1"/>
        <v>-6</v>
      </c>
      <c r="G75" s="30">
        <v>0.274</v>
      </c>
      <c r="H75" s="27">
        <f>VLOOKUP(D75,offer数据基础表!A:D,4,0)</f>
        <v>239</v>
      </c>
      <c r="I75" s="24">
        <v>72</v>
      </c>
      <c r="J75" s="41">
        <v>80</v>
      </c>
      <c r="L75" s="31" t="s">
        <v>1019</v>
      </c>
    </row>
    <row r="76" ht="16.5" spans="1:12">
      <c r="A76" s="143" t="s">
        <v>1026</v>
      </c>
      <c r="B76" s="140">
        <v>73</v>
      </c>
      <c r="C76" s="24">
        <v>73</v>
      </c>
      <c r="D76" s="31" t="s">
        <v>1020</v>
      </c>
      <c r="E76" s="141">
        <f>VLOOKUP(D:D,A:B,2,0)</f>
        <v>67</v>
      </c>
      <c r="F76" s="147">
        <f t="shared" si="1"/>
        <v>-6</v>
      </c>
      <c r="G76" s="29">
        <v>0.53</v>
      </c>
      <c r="H76" s="27">
        <f>VLOOKUP(D76,offer数据基础表!A:D,4,0)</f>
        <v>1355</v>
      </c>
      <c r="I76" s="24">
        <v>73</v>
      </c>
      <c r="J76" s="41">
        <v>131</v>
      </c>
      <c r="L76" s="31" t="s">
        <v>1020</v>
      </c>
    </row>
    <row r="77" ht="16.5" spans="1:12">
      <c r="A77" s="143" t="s">
        <v>1027</v>
      </c>
      <c r="B77" s="140">
        <v>74</v>
      </c>
      <c r="C77" s="24">
        <v>74</v>
      </c>
      <c r="D77" s="31" t="s">
        <v>1021</v>
      </c>
      <c r="E77" s="141">
        <f>VLOOKUP(D:D,A:B,2,0)</f>
        <v>68</v>
      </c>
      <c r="F77" s="147">
        <f t="shared" si="1"/>
        <v>-6</v>
      </c>
      <c r="G77" s="29">
        <v>0.35</v>
      </c>
      <c r="H77" s="27">
        <f>VLOOKUP(D77,offer数据基础表!A:D,4,0)</f>
        <v>12</v>
      </c>
      <c r="I77" s="24">
        <v>74</v>
      </c>
      <c r="J77" s="41">
        <v>99</v>
      </c>
      <c r="L77" s="31" t="s">
        <v>1021</v>
      </c>
    </row>
    <row r="78" ht="16.5" spans="1:12">
      <c r="A78" s="153" t="s">
        <v>974</v>
      </c>
      <c r="B78" s="140">
        <v>75</v>
      </c>
      <c r="C78" s="24">
        <v>75</v>
      </c>
      <c r="D78" s="31" t="s">
        <v>1022</v>
      </c>
      <c r="E78" s="141">
        <f>VLOOKUP(D:D,A:B,2,0)</f>
        <v>69</v>
      </c>
      <c r="F78" s="147">
        <f t="shared" si="1"/>
        <v>-6</v>
      </c>
      <c r="G78" s="29">
        <v>0.2849</v>
      </c>
      <c r="H78" s="27">
        <f>VLOOKUP(D78,offer数据基础表!A:D,4,0)</f>
        <v>36</v>
      </c>
      <c r="I78" s="24">
        <v>75</v>
      </c>
      <c r="J78" s="41">
        <v>83</v>
      </c>
      <c r="L78" s="31" t="s">
        <v>1022</v>
      </c>
    </row>
    <row r="79" ht="16.5" spans="1:12">
      <c r="A79" s="143" t="s">
        <v>1028</v>
      </c>
      <c r="B79" s="140">
        <v>76</v>
      </c>
      <c r="C79" s="24">
        <v>76</v>
      </c>
      <c r="D79" s="35" t="s">
        <v>113</v>
      </c>
      <c r="E79" s="141">
        <f>VLOOKUP(D:D,A:B,2,0)</f>
        <v>70</v>
      </c>
      <c r="F79" s="147">
        <f t="shared" si="1"/>
        <v>-6</v>
      </c>
      <c r="G79" s="29">
        <v>0.5</v>
      </c>
      <c r="H79" s="27">
        <f>VLOOKUP(D79,offer数据基础表!A:D,4,0)</f>
        <v>276</v>
      </c>
      <c r="I79" s="24">
        <v>76</v>
      </c>
      <c r="J79" s="41">
        <v>127</v>
      </c>
      <c r="L79" s="35" t="s">
        <v>113</v>
      </c>
    </row>
    <row r="80" ht="16.5" spans="1:12">
      <c r="A80" s="143" t="s">
        <v>1029</v>
      </c>
      <c r="B80" s="140">
        <v>77</v>
      </c>
      <c r="C80" s="24">
        <v>77</v>
      </c>
      <c r="D80" s="31" t="s">
        <v>1024</v>
      </c>
      <c r="E80" s="141">
        <f>VLOOKUP(D:D,A:B,2,0)</f>
        <v>71</v>
      </c>
      <c r="F80" s="147">
        <f t="shared" si="1"/>
        <v>-6</v>
      </c>
      <c r="G80" s="30">
        <v>0.6451</v>
      </c>
      <c r="H80" s="27">
        <f>VLOOKUP(D80,offer数据基础表!A:D,4,0)</f>
        <v>111</v>
      </c>
      <c r="I80" s="24">
        <v>77</v>
      </c>
      <c r="J80" s="41">
        <v>146</v>
      </c>
      <c r="L80" s="31" t="s">
        <v>1024</v>
      </c>
    </row>
    <row r="81" ht="16.5" spans="1:12">
      <c r="A81" s="143" t="s">
        <v>1030</v>
      </c>
      <c r="B81" s="140">
        <v>78</v>
      </c>
      <c r="C81" s="24">
        <v>78</v>
      </c>
      <c r="D81" s="31" t="s">
        <v>1025</v>
      </c>
      <c r="E81" s="141">
        <f>VLOOKUP(D:D,A:B,2,0)</f>
        <v>72</v>
      </c>
      <c r="F81" s="147">
        <f t="shared" si="1"/>
        <v>-6</v>
      </c>
      <c r="G81" s="29">
        <v>0.12</v>
      </c>
      <c r="H81" s="27">
        <f>VLOOKUP(D81,offer数据基础表!A:D,4,0)</f>
        <v>65</v>
      </c>
      <c r="I81" s="24">
        <v>78</v>
      </c>
      <c r="J81" s="41">
        <v>41</v>
      </c>
      <c r="L81" s="31" t="s">
        <v>1025</v>
      </c>
    </row>
    <row r="82" ht="16.5" spans="1:12">
      <c r="A82" s="143" t="s">
        <v>1031</v>
      </c>
      <c r="B82" s="140">
        <v>79</v>
      </c>
      <c r="C82" s="24">
        <v>79</v>
      </c>
      <c r="D82" s="31" t="s">
        <v>1026</v>
      </c>
      <c r="E82" s="141">
        <f>VLOOKUP(D:D,A:B,2,0)</f>
        <v>73</v>
      </c>
      <c r="F82" s="147">
        <f t="shared" si="1"/>
        <v>-6</v>
      </c>
      <c r="G82" s="29">
        <v>0.2331</v>
      </c>
      <c r="H82" s="27">
        <f>VLOOKUP(D82,offer数据基础表!A:D,4,0)</f>
        <v>79</v>
      </c>
      <c r="I82" s="24">
        <v>79</v>
      </c>
      <c r="J82" s="41">
        <v>74</v>
      </c>
      <c r="L82" s="31" t="s">
        <v>1026</v>
      </c>
    </row>
    <row r="83" ht="16.5" spans="1:12">
      <c r="A83" s="143" t="s">
        <v>1032</v>
      </c>
      <c r="B83" s="140">
        <v>80</v>
      </c>
      <c r="C83" s="24">
        <v>80</v>
      </c>
      <c r="D83" s="31" t="s">
        <v>1027</v>
      </c>
      <c r="E83" s="141">
        <f>VLOOKUP(D:D,A:B,2,0)</f>
        <v>74</v>
      </c>
      <c r="F83" s="147">
        <f t="shared" si="1"/>
        <v>-6</v>
      </c>
      <c r="G83" s="29">
        <v>0.2755</v>
      </c>
      <c r="H83" s="27">
        <f>VLOOKUP(D83,offer数据基础表!A:D,4,0)</f>
        <v>39</v>
      </c>
      <c r="I83" s="24">
        <v>80</v>
      </c>
      <c r="J83" s="41">
        <v>81</v>
      </c>
      <c r="L83" s="31" t="s">
        <v>1027</v>
      </c>
    </row>
    <row r="84" ht="16.5" spans="1:12">
      <c r="A84" s="143" t="s">
        <v>1033</v>
      </c>
      <c r="B84" s="140">
        <v>81</v>
      </c>
      <c r="C84" s="24">
        <v>81</v>
      </c>
      <c r="D84" s="31" t="s">
        <v>1028</v>
      </c>
      <c r="E84" s="141">
        <f>VLOOKUP(D:D,A:B,2,0)</f>
        <v>76</v>
      </c>
      <c r="F84" s="147">
        <f t="shared" si="1"/>
        <v>-5</v>
      </c>
      <c r="G84" s="29">
        <v>0.13</v>
      </c>
      <c r="H84" s="27">
        <f>VLOOKUP(D84,offer数据基础表!A:D,4,0)</f>
        <v>48</v>
      </c>
      <c r="I84" s="24">
        <v>81</v>
      </c>
      <c r="J84" s="41">
        <v>49</v>
      </c>
      <c r="L84" s="31" t="s">
        <v>1028</v>
      </c>
    </row>
    <row r="85" ht="16.5" spans="1:12">
      <c r="A85" s="143" t="s">
        <v>1034</v>
      </c>
      <c r="B85" s="140">
        <v>82</v>
      </c>
      <c r="C85" s="24">
        <v>82</v>
      </c>
      <c r="D85" s="31" t="s">
        <v>1029</v>
      </c>
      <c r="E85" s="141">
        <f>VLOOKUP(D:D,A:B,2,0)</f>
        <v>77</v>
      </c>
      <c r="F85" s="147">
        <f t="shared" si="1"/>
        <v>-5</v>
      </c>
      <c r="G85" s="30">
        <v>0.487</v>
      </c>
      <c r="H85" s="27">
        <f>VLOOKUP(D85,offer数据基础表!A:D,4,0)</f>
        <v>50</v>
      </c>
      <c r="I85" s="24">
        <v>82</v>
      </c>
      <c r="J85" s="41">
        <v>123</v>
      </c>
      <c r="L85" s="31" t="s">
        <v>1029</v>
      </c>
    </row>
    <row r="86" ht="16.5" spans="1:12">
      <c r="A86" s="143" t="s">
        <v>1035</v>
      </c>
      <c r="B86" s="140">
        <v>83</v>
      </c>
      <c r="C86" s="24">
        <v>83</v>
      </c>
      <c r="D86" s="31" t="s">
        <v>1030</v>
      </c>
      <c r="E86" s="141">
        <f>VLOOKUP(D:D,A:B,2,0)</f>
        <v>78</v>
      </c>
      <c r="F86" s="147">
        <f t="shared" si="1"/>
        <v>-5</v>
      </c>
      <c r="G86" s="29">
        <v>0.518</v>
      </c>
      <c r="H86" s="27">
        <f>VLOOKUP(D86,offer数据基础表!A:D,4,0)</f>
        <v>200</v>
      </c>
      <c r="I86" s="24">
        <v>83</v>
      </c>
      <c r="J86" s="41">
        <v>128</v>
      </c>
      <c r="L86" s="31" t="s">
        <v>1030</v>
      </c>
    </row>
    <row r="87" ht="16.5" spans="1:12">
      <c r="A87" s="143" t="s">
        <v>1036</v>
      </c>
      <c r="B87" s="140">
        <v>84</v>
      </c>
      <c r="C87" s="24">
        <v>84</v>
      </c>
      <c r="D87" s="38" t="s">
        <v>1000</v>
      </c>
      <c r="E87" s="141">
        <f>VLOOKUP(D:D,A:B,2,0)</f>
        <v>46</v>
      </c>
      <c r="F87" s="147">
        <f t="shared" si="1"/>
        <v>-38</v>
      </c>
      <c r="G87" s="29">
        <v>0.44</v>
      </c>
      <c r="H87" s="27">
        <f>VLOOKUP(D87,offer数据基础表!A:D,4,0)</f>
        <v>87</v>
      </c>
      <c r="I87" s="24">
        <v>84</v>
      </c>
      <c r="J87" s="41">
        <v>115</v>
      </c>
      <c r="L87" s="38" t="s">
        <v>1000</v>
      </c>
    </row>
    <row r="88" ht="16.5" spans="1:12">
      <c r="A88" s="143" t="s">
        <v>128</v>
      </c>
      <c r="B88" s="140">
        <v>85</v>
      </c>
      <c r="C88" s="24">
        <v>85</v>
      </c>
      <c r="D88" s="38" t="s">
        <v>1002</v>
      </c>
      <c r="E88" s="141">
        <f>VLOOKUP(D:D,A:B,2,0)</f>
        <v>47</v>
      </c>
      <c r="F88" s="147">
        <f t="shared" si="1"/>
        <v>-38</v>
      </c>
      <c r="G88" s="29">
        <v>0.45</v>
      </c>
      <c r="H88" s="27">
        <f>VLOOKUP(D88,offer数据基础表!A:D,4,0)</f>
        <v>94</v>
      </c>
      <c r="I88" s="24">
        <v>85</v>
      </c>
      <c r="J88" s="41">
        <v>118</v>
      </c>
      <c r="L88" s="38" t="s">
        <v>1002</v>
      </c>
    </row>
    <row r="89" ht="16.5" spans="1:12">
      <c r="A89" s="143" t="s">
        <v>1037</v>
      </c>
      <c r="B89" s="140">
        <v>86</v>
      </c>
      <c r="C89" s="24">
        <v>86</v>
      </c>
      <c r="D89" s="38" t="s">
        <v>1003</v>
      </c>
      <c r="E89" s="141">
        <f>VLOOKUP(D:D,A:B,2,0)</f>
        <v>48</v>
      </c>
      <c r="F89" s="147">
        <f t="shared" si="1"/>
        <v>-38</v>
      </c>
      <c r="G89" s="29">
        <v>0.79</v>
      </c>
      <c r="H89" s="27">
        <f>VLOOKUP(D89,offer数据基础表!A:D,4,0)</f>
        <v>96</v>
      </c>
      <c r="I89" s="24">
        <v>86</v>
      </c>
      <c r="J89" s="41">
        <v>157</v>
      </c>
      <c r="L89" s="38" t="s">
        <v>1003</v>
      </c>
    </row>
    <row r="90" ht="16.5" spans="1:12">
      <c r="A90" s="143" t="s">
        <v>1038</v>
      </c>
      <c r="B90" s="140">
        <v>87</v>
      </c>
      <c r="C90" s="24">
        <v>87</v>
      </c>
      <c r="D90" s="31" t="s">
        <v>1031</v>
      </c>
      <c r="E90" s="141">
        <f>VLOOKUP(D:D,A:B,2,0)</f>
        <v>79</v>
      </c>
      <c r="F90" s="147">
        <f t="shared" si="1"/>
        <v>-8</v>
      </c>
      <c r="G90" s="29">
        <v>0.66</v>
      </c>
      <c r="H90" s="27">
        <f>VLOOKUP(D90,offer数据基础表!A:D,4,0)</f>
        <v>295</v>
      </c>
      <c r="I90" s="24">
        <v>87</v>
      </c>
      <c r="J90" s="41">
        <v>147</v>
      </c>
      <c r="L90" s="31" t="s">
        <v>1031</v>
      </c>
    </row>
    <row r="91" ht="16.5" spans="1:12">
      <c r="A91" s="143" t="s">
        <v>1039</v>
      </c>
      <c r="B91" s="140">
        <v>88</v>
      </c>
      <c r="C91" s="24">
        <v>88</v>
      </c>
      <c r="D91" s="31" t="s">
        <v>1032</v>
      </c>
      <c r="E91" s="141">
        <f>VLOOKUP(D:D,A:B,2,0)</f>
        <v>80</v>
      </c>
      <c r="F91" s="147">
        <f t="shared" si="1"/>
        <v>-8</v>
      </c>
      <c r="G91" s="29">
        <v>0.44</v>
      </c>
      <c r="H91" s="27">
        <f>VLOOKUP(D91,offer数据基础表!A:D,4,0)</f>
        <v>39</v>
      </c>
      <c r="I91" s="24">
        <v>88</v>
      </c>
      <c r="J91" s="41">
        <v>116</v>
      </c>
      <c r="L91" s="31" t="s">
        <v>1032</v>
      </c>
    </row>
    <row r="92" ht="16.5" spans="1:12">
      <c r="A92" s="143" t="s">
        <v>1040</v>
      </c>
      <c r="B92" s="140">
        <v>89</v>
      </c>
      <c r="C92" s="24">
        <v>89</v>
      </c>
      <c r="D92" s="31" t="s">
        <v>1033</v>
      </c>
      <c r="E92" s="141">
        <f>VLOOKUP(D:D,A:B,2,0)</f>
        <v>81</v>
      </c>
      <c r="F92" s="147">
        <f t="shared" si="1"/>
        <v>-8</v>
      </c>
      <c r="G92" s="29">
        <v>0.19</v>
      </c>
      <c r="H92" s="27">
        <f>VLOOKUP(D92,offer数据基础表!A:D,4,0)</f>
        <v>34</v>
      </c>
      <c r="I92" s="24">
        <v>89</v>
      </c>
      <c r="J92" s="41">
        <v>64</v>
      </c>
      <c r="L92" s="31" t="s">
        <v>1033</v>
      </c>
    </row>
    <row r="93" ht="16.5" spans="1:12">
      <c r="A93" s="143" t="s">
        <v>1041</v>
      </c>
      <c r="B93" s="140">
        <v>90</v>
      </c>
      <c r="C93" s="24">
        <v>90</v>
      </c>
      <c r="D93" s="31" t="s">
        <v>1034</v>
      </c>
      <c r="E93" s="141">
        <f>VLOOKUP(D:D,A:B,2,0)</f>
        <v>82</v>
      </c>
      <c r="F93" s="147">
        <f t="shared" si="1"/>
        <v>-8</v>
      </c>
      <c r="G93" s="29">
        <v>0.438</v>
      </c>
      <c r="H93" s="27">
        <f>VLOOKUP(D93,offer数据基础表!A:D,4,0)</f>
        <v>65</v>
      </c>
      <c r="I93" s="24">
        <v>90</v>
      </c>
      <c r="J93" s="41">
        <v>114</v>
      </c>
      <c r="L93" s="31" t="s">
        <v>1034</v>
      </c>
    </row>
    <row r="94" ht="16.5" spans="1:12">
      <c r="A94" s="146" t="s">
        <v>959</v>
      </c>
      <c r="B94" s="140">
        <v>91</v>
      </c>
      <c r="C94" s="24">
        <v>91</v>
      </c>
      <c r="D94" s="31" t="s">
        <v>1035</v>
      </c>
      <c r="E94" s="141">
        <f>VLOOKUP(D:D,A:B,2,0)</f>
        <v>83</v>
      </c>
      <c r="F94" s="147">
        <f t="shared" si="1"/>
        <v>-8</v>
      </c>
      <c r="G94" s="29">
        <v>0.75</v>
      </c>
      <c r="H94" s="27">
        <f>VLOOKUP(D94,offer数据基础表!A:D,4,0)</f>
        <v>268</v>
      </c>
      <c r="I94" s="24">
        <v>91</v>
      </c>
      <c r="J94" s="41">
        <v>156</v>
      </c>
      <c r="L94" s="31" t="s">
        <v>1035</v>
      </c>
    </row>
    <row r="95" ht="16.5" spans="1:12">
      <c r="A95" s="146" t="s">
        <v>964</v>
      </c>
      <c r="B95" s="140">
        <v>92</v>
      </c>
      <c r="C95" s="24">
        <v>92</v>
      </c>
      <c r="D95" s="31" t="s">
        <v>1036</v>
      </c>
      <c r="E95" s="141">
        <f>VLOOKUP(D:D,A:B,2,0)</f>
        <v>84</v>
      </c>
      <c r="F95" s="147">
        <f t="shared" si="1"/>
        <v>-8</v>
      </c>
      <c r="G95" s="29">
        <v>0.59</v>
      </c>
      <c r="H95" s="27">
        <f>VLOOKUP(D95,offer数据基础表!A:D,4,0)</f>
        <v>180</v>
      </c>
      <c r="I95" s="24">
        <v>92</v>
      </c>
      <c r="J95" s="41">
        <v>143</v>
      </c>
      <c r="L95" s="31" t="s">
        <v>1036</v>
      </c>
    </row>
    <row r="96" ht="16.5" spans="1:12">
      <c r="A96" s="153" t="s">
        <v>976</v>
      </c>
      <c r="B96" s="140">
        <v>93</v>
      </c>
      <c r="C96" s="24">
        <v>93</v>
      </c>
      <c r="D96" s="31" t="s">
        <v>128</v>
      </c>
      <c r="E96" s="141">
        <f>VLOOKUP(D:D,A:B,2,0)</f>
        <v>85</v>
      </c>
      <c r="F96" s="147">
        <f t="shared" si="1"/>
        <v>-8</v>
      </c>
      <c r="G96" s="29">
        <v>0.49</v>
      </c>
      <c r="H96" s="27">
        <f>VLOOKUP(D96,offer数据基础表!A:D,4,0)</f>
        <v>33</v>
      </c>
      <c r="I96" s="24">
        <v>93</v>
      </c>
      <c r="J96" s="41">
        <v>126</v>
      </c>
      <c r="L96" s="31" t="s">
        <v>128</v>
      </c>
    </row>
    <row r="97" ht="16.5" spans="1:12">
      <c r="A97" s="146" t="s">
        <v>962</v>
      </c>
      <c r="B97" s="140">
        <v>94</v>
      </c>
      <c r="C97" s="24">
        <v>94</v>
      </c>
      <c r="D97" s="31" t="s">
        <v>1037</v>
      </c>
      <c r="E97" s="141">
        <f>VLOOKUP(D:D,A:B,2,0)</f>
        <v>86</v>
      </c>
      <c r="F97" s="147">
        <f t="shared" si="1"/>
        <v>-8</v>
      </c>
      <c r="G97" s="29">
        <v>0.687</v>
      </c>
      <c r="H97" s="27">
        <f>VLOOKUP(D97,offer数据基础表!A:D,4,0)</f>
        <v>246</v>
      </c>
      <c r="I97" s="24">
        <v>94</v>
      </c>
      <c r="J97" s="41">
        <v>151</v>
      </c>
      <c r="L97" s="31" t="s">
        <v>1037</v>
      </c>
    </row>
    <row r="98" ht="16.5" spans="1:12">
      <c r="A98" s="143" t="s">
        <v>1042</v>
      </c>
      <c r="B98" s="140">
        <v>95</v>
      </c>
      <c r="C98" s="24">
        <v>95</v>
      </c>
      <c r="D98" s="31" t="s">
        <v>1038</v>
      </c>
      <c r="E98" s="141">
        <f>VLOOKUP(D:D,A:B,2,0)</f>
        <v>87</v>
      </c>
      <c r="F98" s="147">
        <f t="shared" si="1"/>
        <v>-8</v>
      </c>
      <c r="G98" s="29">
        <v>0.56</v>
      </c>
      <c r="H98" s="27">
        <f>VLOOKUP(D98,offer数据基础表!A:D,4,0)</f>
        <v>212</v>
      </c>
      <c r="I98" s="24">
        <v>95</v>
      </c>
      <c r="J98" s="41">
        <v>135</v>
      </c>
      <c r="L98" s="31" t="s">
        <v>1038</v>
      </c>
    </row>
    <row r="99" ht="16.5" spans="1:12">
      <c r="A99" s="143" t="s">
        <v>1043</v>
      </c>
      <c r="B99" s="140">
        <v>96</v>
      </c>
      <c r="C99" s="24">
        <v>96</v>
      </c>
      <c r="D99" s="31" t="s">
        <v>1039</v>
      </c>
      <c r="E99" s="141">
        <f>VLOOKUP(D:D,A:B,2,0)</f>
        <v>88</v>
      </c>
      <c r="F99" s="147">
        <f t="shared" si="1"/>
        <v>-8</v>
      </c>
      <c r="G99" s="29">
        <v>0.567</v>
      </c>
      <c r="H99" s="27">
        <f>VLOOKUP(D99,offer数据基础表!A:D,4,0)</f>
        <v>139</v>
      </c>
      <c r="I99" s="24">
        <v>96</v>
      </c>
      <c r="J99" s="41">
        <v>138</v>
      </c>
      <c r="L99" s="31" t="s">
        <v>1039</v>
      </c>
    </row>
    <row r="100" ht="16.5" spans="1:12">
      <c r="A100" s="143" t="s">
        <v>1044</v>
      </c>
      <c r="B100" s="140">
        <v>97</v>
      </c>
      <c r="C100" s="24">
        <v>97</v>
      </c>
      <c r="D100" s="31" t="s">
        <v>1040</v>
      </c>
      <c r="E100" s="141">
        <f>VLOOKUP(D:D,A:B,2,0)</f>
        <v>89</v>
      </c>
      <c r="F100" s="147">
        <f t="shared" si="1"/>
        <v>-8</v>
      </c>
      <c r="G100" s="29">
        <v>0.57</v>
      </c>
      <c r="H100" s="27">
        <f>VLOOKUP(D100,offer数据基础表!A:D,4,0)</f>
        <v>16</v>
      </c>
      <c r="I100" s="24">
        <v>97</v>
      </c>
      <c r="J100" s="41">
        <v>139</v>
      </c>
      <c r="L100" s="31" t="s">
        <v>1040</v>
      </c>
    </row>
    <row r="101" ht="16.5" spans="1:12">
      <c r="A101" s="143" t="s">
        <v>1045</v>
      </c>
      <c r="B101" s="140">
        <v>98</v>
      </c>
      <c r="C101" s="24">
        <v>98</v>
      </c>
      <c r="D101" s="31" t="s">
        <v>1041</v>
      </c>
      <c r="E101" s="141">
        <f>VLOOKUP(D:D,A:B,2,0)</f>
        <v>90</v>
      </c>
      <c r="F101" s="147">
        <f t="shared" si="1"/>
        <v>-8</v>
      </c>
      <c r="G101" s="29">
        <v>0.72</v>
      </c>
      <c r="H101" s="27">
        <f>VLOOKUP(D101,offer数据基础表!A:D,4,0)</f>
        <v>120</v>
      </c>
      <c r="I101" s="24">
        <v>98</v>
      </c>
      <c r="J101" s="41">
        <v>155</v>
      </c>
      <c r="L101" s="31" t="s">
        <v>1041</v>
      </c>
    </row>
    <row r="102" ht="16.5" spans="1:12">
      <c r="A102" s="143" t="s">
        <v>1046</v>
      </c>
      <c r="B102" s="140">
        <v>99</v>
      </c>
      <c r="C102" s="24">
        <v>99</v>
      </c>
      <c r="D102" s="31" t="s">
        <v>1042</v>
      </c>
      <c r="E102" s="141">
        <f>VLOOKUP(D:D,A:B,2,0)</f>
        <v>95</v>
      </c>
      <c r="F102" s="147">
        <f t="shared" si="1"/>
        <v>-4</v>
      </c>
      <c r="G102" s="29">
        <v>0.541</v>
      </c>
      <c r="H102" s="27">
        <f>VLOOKUP(D102,offer数据基础表!A:D,4,0)</f>
        <v>112</v>
      </c>
      <c r="I102" s="24">
        <v>99</v>
      </c>
      <c r="J102" s="41">
        <v>133</v>
      </c>
      <c r="L102" s="31" t="s">
        <v>1042</v>
      </c>
    </row>
    <row r="103" ht="16.5" spans="1:12">
      <c r="A103" s="143" t="s">
        <v>1047</v>
      </c>
      <c r="B103" s="140">
        <v>100</v>
      </c>
      <c r="C103" s="24">
        <v>100</v>
      </c>
      <c r="D103" s="31" t="s">
        <v>1043</v>
      </c>
      <c r="E103" s="141">
        <f>VLOOKUP(D:D,A:B,2,0)</f>
        <v>96</v>
      </c>
      <c r="F103" s="147">
        <f t="shared" si="1"/>
        <v>-4</v>
      </c>
      <c r="G103" s="29">
        <v>0.455</v>
      </c>
      <c r="H103" s="27">
        <f>VLOOKUP(D103,offer数据基础表!A:D,4,0)</f>
        <v>6</v>
      </c>
      <c r="I103" s="24">
        <v>100</v>
      </c>
      <c r="J103" s="41">
        <v>119</v>
      </c>
      <c r="L103" s="31" t="s">
        <v>1043</v>
      </c>
    </row>
    <row r="104" ht="16.5" spans="1:12">
      <c r="A104" s="143" t="s">
        <v>1048</v>
      </c>
      <c r="B104" s="140">
        <v>101</v>
      </c>
      <c r="C104" s="24">
        <v>101</v>
      </c>
      <c r="D104" s="31" t="s">
        <v>1044</v>
      </c>
      <c r="E104" s="141">
        <f>VLOOKUP(D:D,A:B,2,0)</f>
        <v>97</v>
      </c>
      <c r="F104" s="147">
        <f t="shared" si="1"/>
        <v>-4</v>
      </c>
      <c r="G104" s="29">
        <v>0.46</v>
      </c>
      <c r="H104" s="27">
        <f>VLOOKUP(D104,offer数据基础表!A:D,4,0)</f>
        <v>18</v>
      </c>
      <c r="I104" s="24">
        <v>101</v>
      </c>
      <c r="J104" s="41">
        <v>120</v>
      </c>
      <c r="L104" s="31" t="s">
        <v>1044</v>
      </c>
    </row>
    <row r="105" ht="16.5" spans="1:12">
      <c r="A105" s="143" t="s">
        <v>1049</v>
      </c>
      <c r="B105" s="140">
        <v>102</v>
      </c>
      <c r="C105" s="24">
        <v>102</v>
      </c>
      <c r="D105" s="31" t="s">
        <v>1045</v>
      </c>
      <c r="E105" s="141">
        <f>VLOOKUP(D:D,A:B,2,0)</f>
        <v>98</v>
      </c>
      <c r="F105" s="147">
        <f t="shared" si="1"/>
        <v>-4</v>
      </c>
      <c r="G105" s="29">
        <v>0.576</v>
      </c>
      <c r="H105" s="27">
        <f>VLOOKUP(D105,offer数据基础表!A:D,4,0)</f>
        <v>84</v>
      </c>
      <c r="I105" s="24">
        <v>102</v>
      </c>
      <c r="J105" s="41">
        <v>141</v>
      </c>
      <c r="L105" s="31" t="s">
        <v>1045</v>
      </c>
    </row>
    <row r="106" ht="16.5" spans="1:12">
      <c r="A106" s="143" t="s">
        <v>1050</v>
      </c>
      <c r="B106" s="140">
        <v>103</v>
      </c>
      <c r="C106" s="24">
        <v>103</v>
      </c>
      <c r="D106" s="31" t="s">
        <v>1046</v>
      </c>
      <c r="E106" s="141">
        <f>VLOOKUP(D:D,A:B,2,0)</f>
        <v>99</v>
      </c>
      <c r="F106" s="147">
        <f t="shared" si="1"/>
        <v>-4</v>
      </c>
      <c r="G106" s="29">
        <v>0.43</v>
      </c>
      <c r="H106" s="27">
        <f>VLOOKUP(D106,offer数据基础表!A:D,4,0)</f>
        <v>2</v>
      </c>
      <c r="I106" s="24">
        <v>103</v>
      </c>
      <c r="J106" s="41">
        <v>112</v>
      </c>
      <c r="L106" s="31" t="s">
        <v>1046</v>
      </c>
    </row>
    <row r="107" ht="16.5" spans="1:12">
      <c r="A107" s="143" t="s">
        <v>1051</v>
      </c>
      <c r="B107" s="140">
        <v>104</v>
      </c>
      <c r="C107" s="24">
        <v>104</v>
      </c>
      <c r="D107" s="31" t="s">
        <v>1047</v>
      </c>
      <c r="E107" s="141">
        <f>VLOOKUP(D:D,A:B,2,0)</f>
        <v>100</v>
      </c>
      <c r="F107" s="147">
        <f t="shared" si="1"/>
        <v>-4</v>
      </c>
      <c r="G107" s="29">
        <v>0.41</v>
      </c>
      <c r="H107" s="27">
        <f>VLOOKUP(D107,offer数据基础表!A:D,4,0)</f>
        <v>12</v>
      </c>
      <c r="I107" s="24">
        <v>104</v>
      </c>
      <c r="J107" s="41">
        <v>111</v>
      </c>
      <c r="L107" s="31" t="s">
        <v>1047</v>
      </c>
    </row>
    <row r="108" ht="16.5" spans="1:12">
      <c r="A108" s="143" t="s">
        <v>1052</v>
      </c>
      <c r="B108" s="140">
        <v>105</v>
      </c>
      <c r="C108" s="24">
        <v>105</v>
      </c>
      <c r="D108" s="31" t="s">
        <v>1048</v>
      </c>
      <c r="E108" s="141">
        <f>VLOOKUP(D:D,A:B,2,0)</f>
        <v>101</v>
      </c>
      <c r="F108" s="147">
        <f t="shared" si="1"/>
        <v>-4</v>
      </c>
      <c r="G108" s="29">
        <v>0.673</v>
      </c>
      <c r="H108" s="27">
        <f>VLOOKUP(D108,offer数据基础表!A:D,4,0)</f>
        <v>226</v>
      </c>
      <c r="I108" s="24">
        <v>105</v>
      </c>
      <c r="J108" s="41">
        <v>150</v>
      </c>
      <c r="L108" s="31" t="s">
        <v>1048</v>
      </c>
    </row>
    <row r="109" ht="16.5" spans="1:12">
      <c r="A109" s="143" t="s">
        <v>1053</v>
      </c>
      <c r="B109" s="140">
        <v>106</v>
      </c>
      <c r="C109" s="24">
        <v>106</v>
      </c>
      <c r="D109" s="31" t="s">
        <v>1049</v>
      </c>
      <c r="E109" s="141">
        <f>VLOOKUP(D:D,A:B,2,0)</f>
        <v>102</v>
      </c>
      <c r="F109" s="147">
        <f t="shared" si="1"/>
        <v>-4</v>
      </c>
      <c r="G109" s="29">
        <v>0.489</v>
      </c>
      <c r="H109" s="27">
        <f>VLOOKUP(D109,offer数据基础表!A:D,4,0)</f>
        <v>59</v>
      </c>
      <c r="I109" s="24">
        <v>106</v>
      </c>
      <c r="J109" s="41">
        <v>124</v>
      </c>
      <c r="L109" s="31" t="s">
        <v>1049</v>
      </c>
    </row>
    <row r="110" ht="16.5" spans="1:12">
      <c r="A110" s="143" t="s">
        <v>1054</v>
      </c>
      <c r="B110" s="140">
        <v>107</v>
      </c>
      <c r="C110" s="24">
        <v>107</v>
      </c>
      <c r="D110" s="31" t="s">
        <v>1050</v>
      </c>
      <c r="E110" s="141">
        <f>VLOOKUP(D:D,A:B,2,0)</f>
        <v>103</v>
      </c>
      <c r="F110" s="147">
        <f t="shared" si="1"/>
        <v>-4</v>
      </c>
      <c r="G110" s="29">
        <v>0.611</v>
      </c>
      <c r="H110" s="27">
        <f>VLOOKUP(D110,offer数据基础表!A:D,4,0)</f>
        <v>181</v>
      </c>
      <c r="I110" s="24">
        <v>107</v>
      </c>
      <c r="J110" s="41">
        <v>144</v>
      </c>
      <c r="L110" s="31" t="s">
        <v>1050</v>
      </c>
    </row>
    <row r="111" ht="16.5" spans="1:12">
      <c r="A111" s="143" t="s">
        <v>1055</v>
      </c>
      <c r="B111" s="140">
        <v>108</v>
      </c>
      <c r="C111" s="24">
        <v>108</v>
      </c>
      <c r="D111" s="31" t="s">
        <v>1051</v>
      </c>
      <c r="E111" s="141">
        <f>VLOOKUP(D:D,A:B,2,0)</f>
        <v>104</v>
      </c>
      <c r="F111" s="147">
        <f t="shared" si="1"/>
        <v>-4</v>
      </c>
      <c r="G111" s="29">
        <v>0.381</v>
      </c>
      <c r="H111" s="27">
        <f>VLOOKUP(D111,offer数据基础表!A:D,4,0)</f>
        <v>3</v>
      </c>
      <c r="I111" s="24">
        <v>108</v>
      </c>
      <c r="J111" s="41">
        <v>106</v>
      </c>
      <c r="L111" s="31" t="s">
        <v>1051</v>
      </c>
    </row>
    <row r="112" ht="16.5" spans="1:12">
      <c r="A112" s="143" t="s">
        <v>1056</v>
      </c>
      <c r="B112" s="140">
        <v>109</v>
      </c>
      <c r="C112" s="24">
        <v>109</v>
      </c>
      <c r="D112" s="31" t="s">
        <v>1052</v>
      </c>
      <c r="E112" s="141">
        <f>VLOOKUP(D:D,A:B,2,0)</f>
        <v>105</v>
      </c>
      <c r="F112" s="147">
        <f t="shared" si="1"/>
        <v>-4</v>
      </c>
      <c r="G112" s="29">
        <v>0.687</v>
      </c>
      <c r="H112" s="27">
        <f>VLOOKUP(D112,offer数据基础表!A:D,4,0)</f>
        <v>175</v>
      </c>
      <c r="I112" s="24">
        <v>109</v>
      </c>
      <c r="J112" s="41">
        <v>152</v>
      </c>
      <c r="L112" s="31" t="s">
        <v>1052</v>
      </c>
    </row>
    <row r="113" ht="16.5" spans="1:12">
      <c r="A113" s="143" t="s">
        <v>1057</v>
      </c>
      <c r="B113" s="140">
        <v>110</v>
      </c>
      <c r="C113" s="24">
        <v>110</v>
      </c>
      <c r="D113" s="31" t="s">
        <v>1053</v>
      </c>
      <c r="E113" s="141">
        <f>VLOOKUP(D:D,A:B,2,0)</f>
        <v>106</v>
      </c>
      <c r="F113" s="147">
        <f t="shared" si="1"/>
        <v>-4</v>
      </c>
      <c r="G113" s="29">
        <v>0.546</v>
      </c>
      <c r="H113" s="27">
        <f>VLOOKUP(D113,offer数据基础表!A:D,4,0)</f>
        <v>54</v>
      </c>
      <c r="I113" s="24">
        <v>110</v>
      </c>
      <c r="J113" s="41">
        <v>134</v>
      </c>
      <c r="L113" s="31" t="s">
        <v>1053</v>
      </c>
    </row>
    <row r="114" ht="16.5" spans="1:12">
      <c r="A114" s="143" t="s">
        <v>1058</v>
      </c>
      <c r="B114" s="140">
        <v>111</v>
      </c>
      <c r="C114" s="24">
        <v>111</v>
      </c>
      <c r="D114" s="31" t="s">
        <v>1054</v>
      </c>
      <c r="E114" s="141">
        <f>VLOOKUP(D:D,A:B,2,0)</f>
        <v>107</v>
      </c>
      <c r="F114" s="147">
        <f t="shared" si="1"/>
        <v>-4</v>
      </c>
      <c r="G114" s="29">
        <v>0.93</v>
      </c>
      <c r="H114" s="27">
        <f>VLOOKUP(D114,offer数据基础表!A:D,4,0)</f>
        <v>48</v>
      </c>
      <c r="I114" s="24">
        <v>111</v>
      </c>
      <c r="J114" s="41">
        <v>160</v>
      </c>
      <c r="L114" s="31" t="s">
        <v>1054</v>
      </c>
    </row>
    <row r="115" ht="16.5" spans="1:12">
      <c r="A115" s="143" t="s">
        <v>1059</v>
      </c>
      <c r="B115" s="140">
        <v>112</v>
      </c>
      <c r="C115" s="24">
        <v>112</v>
      </c>
      <c r="D115" s="31" t="s">
        <v>1055</v>
      </c>
      <c r="E115" s="141">
        <f>VLOOKUP(D:D,A:B,2,0)</f>
        <v>108</v>
      </c>
      <c r="F115" s="147">
        <f t="shared" si="1"/>
        <v>-4</v>
      </c>
      <c r="G115" s="29">
        <v>0.53</v>
      </c>
      <c r="H115" s="27">
        <f>VLOOKUP(D115,offer数据基础表!A:D,4,0)</f>
        <v>1</v>
      </c>
      <c r="I115" s="24">
        <v>112</v>
      </c>
      <c r="J115" s="41">
        <v>132</v>
      </c>
      <c r="L115" s="31" t="s">
        <v>1055</v>
      </c>
    </row>
    <row r="116" ht="16.5" spans="1:12">
      <c r="A116" s="143" t="s">
        <v>1060</v>
      </c>
      <c r="B116" s="140">
        <v>113</v>
      </c>
      <c r="C116" s="24">
        <v>113</v>
      </c>
      <c r="D116" s="31" t="s">
        <v>1056</v>
      </c>
      <c r="E116" s="141">
        <f>VLOOKUP(D:D,A:B,2,0)</f>
        <v>109</v>
      </c>
      <c r="F116" s="147">
        <f t="shared" si="1"/>
        <v>-4</v>
      </c>
      <c r="G116" s="29">
        <v>0.79</v>
      </c>
      <c r="H116" s="27">
        <f>VLOOKUP(D116,offer数据基础表!A:D,4,0)</f>
        <v>4</v>
      </c>
      <c r="I116" s="24">
        <v>113</v>
      </c>
      <c r="J116" s="41">
        <v>158</v>
      </c>
      <c r="L116" s="31" t="s">
        <v>1056</v>
      </c>
    </row>
    <row r="117" ht="16.5" spans="1:12">
      <c r="A117" s="143" t="s">
        <v>1061</v>
      </c>
      <c r="B117" s="140">
        <v>114</v>
      </c>
      <c r="C117" s="24">
        <v>114</v>
      </c>
      <c r="D117" s="31" t="s">
        <v>1057</v>
      </c>
      <c r="E117" s="141">
        <f>VLOOKUP(D:D,A:B,2,0)</f>
        <v>110</v>
      </c>
      <c r="F117" s="147">
        <f t="shared" si="1"/>
        <v>-4</v>
      </c>
      <c r="G117" s="29">
        <v>0.69</v>
      </c>
      <c r="H117" s="27">
        <f>VLOOKUP(D117,offer数据基础表!A:D,4,0)</f>
        <v>2</v>
      </c>
      <c r="I117" s="24">
        <v>114</v>
      </c>
      <c r="J117" s="41">
        <v>153</v>
      </c>
      <c r="L117" s="31" t="s">
        <v>1057</v>
      </c>
    </row>
    <row r="118" ht="16.5" spans="1:12">
      <c r="A118" s="143" t="s">
        <v>1062</v>
      </c>
      <c r="B118" s="140">
        <v>115</v>
      </c>
      <c r="C118" s="24">
        <v>115</v>
      </c>
      <c r="D118" s="31" t="s">
        <v>1058</v>
      </c>
      <c r="E118" s="141">
        <f>VLOOKUP(D:D,A:B,2,0)</f>
        <v>111</v>
      </c>
      <c r="F118" s="147">
        <f t="shared" si="1"/>
        <v>-4</v>
      </c>
      <c r="G118" s="29">
        <v>0.11</v>
      </c>
      <c r="H118" s="27">
        <f>VLOOKUP(D118,offer数据基础表!A:D,4,0)</f>
        <v>1</v>
      </c>
      <c r="I118" s="24">
        <v>115</v>
      </c>
      <c r="J118" s="41">
        <v>36</v>
      </c>
      <c r="L118" s="31" t="s">
        <v>1058</v>
      </c>
    </row>
    <row r="119" ht="16.5" spans="1:12">
      <c r="A119" s="143" t="s">
        <v>1063</v>
      </c>
      <c r="B119" s="140">
        <v>116</v>
      </c>
      <c r="C119" s="24">
        <v>116</v>
      </c>
      <c r="D119" s="31" t="s">
        <v>1059</v>
      </c>
      <c r="E119" s="141">
        <f>VLOOKUP(D:D,A:B,2,0)</f>
        <v>112</v>
      </c>
      <c r="F119" s="147">
        <f t="shared" si="1"/>
        <v>-4</v>
      </c>
      <c r="G119" s="29">
        <v>0.36</v>
      </c>
      <c r="H119" s="27">
        <f>VLOOKUP(D119,offer数据基础表!A:D,4,0)</f>
        <v>92</v>
      </c>
      <c r="I119" s="24">
        <v>116</v>
      </c>
      <c r="J119" s="41">
        <v>102</v>
      </c>
      <c r="L119" s="31" t="s">
        <v>1059</v>
      </c>
    </row>
    <row r="120" ht="16.5" spans="1:12">
      <c r="A120" s="143" t="s">
        <v>1064</v>
      </c>
      <c r="B120" s="140">
        <v>117</v>
      </c>
      <c r="C120" s="24">
        <v>117</v>
      </c>
      <c r="D120" s="31" t="s">
        <v>1060</v>
      </c>
      <c r="E120" s="141">
        <f>VLOOKUP(D:D,A:B,2,0)</f>
        <v>113</v>
      </c>
      <c r="F120" s="147">
        <f t="shared" si="1"/>
        <v>-4</v>
      </c>
      <c r="G120" s="29">
        <v>0.31</v>
      </c>
      <c r="H120" s="27">
        <f>VLOOKUP(D120,offer数据基础表!A:D,4,0)</f>
        <v>4</v>
      </c>
      <c r="I120" s="24">
        <v>117</v>
      </c>
      <c r="J120" s="41">
        <v>87</v>
      </c>
      <c r="L120" s="31" t="s">
        <v>1060</v>
      </c>
    </row>
    <row r="121" ht="16.5" spans="1:12">
      <c r="A121" s="143" t="s">
        <v>1065</v>
      </c>
      <c r="B121" s="140">
        <v>118</v>
      </c>
      <c r="C121" s="24">
        <v>118</v>
      </c>
      <c r="D121" s="31" t="s">
        <v>1061</v>
      </c>
      <c r="E121" s="141">
        <f>VLOOKUP(D:D,A:B,2,0)</f>
        <v>114</v>
      </c>
      <c r="F121" s="147">
        <f t="shared" si="1"/>
        <v>-4</v>
      </c>
      <c r="G121" s="29">
        <v>0.312</v>
      </c>
      <c r="H121" s="27">
        <f>VLOOKUP(D121,offer数据基础表!A:D,4,0)</f>
        <v>72</v>
      </c>
      <c r="I121" s="24">
        <v>118</v>
      </c>
      <c r="J121" s="41">
        <v>88</v>
      </c>
      <c r="L121" s="31" t="s">
        <v>1061</v>
      </c>
    </row>
    <row r="122" ht="16.5" spans="1:12">
      <c r="A122" s="143" t="s">
        <v>1066</v>
      </c>
      <c r="B122" s="140">
        <v>119</v>
      </c>
      <c r="C122" s="24">
        <v>119</v>
      </c>
      <c r="D122" s="31" t="s">
        <v>1062</v>
      </c>
      <c r="E122" s="141">
        <f>VLOOKUP(D:D,A:B,2,0)</f>
        <v>115</v>
      </c>
      <c r="F122" s="147">
        <f t="shared" si="1"/>
        <v>-4</v>
      </c>
      <c r="G122" s="29">
        <v>0.4</v>
      </c>
      <c r="H122" s="27">
        <f>VLOOKUP(D122,offer数据基础表!A:D,4,0)</f>
        <v>44</v>
      </c>
      <c r="I122" s="24">
        <v>119</v>
      </c>
      <c r="J122" s="41">
        <v>110</v>
      </c>
      <c r="L122" s="31" t="s">
        <v>1062</v>
      </c>
    </row>
    <row r="123" ht="16.5" spans="1:12">
      <c r="A123" s="143" t="s">
        <v>1067</v>
      </c>
      <c r="B123" s="140">
        <v>120</v>
      </c>
      <c r="C123" s="24">
        <v>120</v>
      </c>
      <c r="D123" s="31" t="s">
        <v>1063</v>
      </c>
      <c r="E123" s="141">
        <f>VLOOKUP(D:D,A:B,2,0)</f>
        <v>116</v>
      </c>
      <c r="F123" s="147">
        <f t="shared" si="1"/>
        <v>-4</v>
      </c>
      <c r="G123" s="29">
        <v>0.316</v>
      </c>
      <c r="H123" s="27">
        <f>VLOOKUP(D123,offer数据基础表!A:D,4,0)</f>
        <v>30</v>
      </c>
      <c r="I123" s="24">
        <v>120</v>
      </c>
      <c r="J123" s="41">
        <v>91</v>
      </c>
      <c r="L123" s="31" t="s">
        <v>1063</v>
      </c>
    </row>
    <row r="124" ht="16.5" spans="1:12">
      <c r="A124" s="153" t="s">
        <v>979</v>
      </c>
      <c r="B124" s="140">
        <v>121</v>
      </c>
      <c r="C124" s="24">
        <v>121</v>
      </c>
      <c r="D124" s="31" t="s">
        <v>1064</v>
      </c>
      <c r="E124" s="141">
        <f>VLOOKUP(D:D,A:B,2,0)</f>
        <v>117</v>
      </c>
      <c r="F124" s="147">
        <f t="shared" si="1"/>
        <v>-4</v>
      </c>
      <c r="G124" s="29">
        <v>0.309</v>
      </c>
      <c r="H124" s="27">
        <f>VLOOKUP(D124,offer数据基础表!A:D,4,0)</f>
        <v>83</v>
      </c>
      <c r="I124" s="24">
        <v>121</v>
      </c>
      <c r="J124" s="41">
        <v>86</v>
      </c>
      <c r="L124" s="31" t="s">
        <v>1064</v>
      </c>
    </row>
    <row r="125" ht="16.5" spans="1:12">
      <c r="A125" s="143" t="s">
        <v>1068</v>
      </c>
      <c r="B125" s="140">
        <v>122</v>
      </c>
      <c r="C125" s="24">
        <v>122</v>
      </c>
      <c r="D125" s="31" t="s">
        <v>1065</v>
      </c>
      <c r="E125" s="141">
        <f>VLOOKUP(D:D,A:B,2,0)</f>
        <v>118</v>
      </c>
      <c r="F125" s="147">
        <f t="shared" si="1"/>
        <v>-4</v>
      </c>
      <c r="G125" s="29">
        <v>0.26</v>
      </c>
      <c r="H125" s="27">
        <f>VLOOKUP(D125,offer数据基础表!A:D,4,0)</f>
        <v>32</v>
      </c>
      <c r="I125" s="24">
        <v>122</v>
      </c>
      <c r="J125" s="41">
        <v>79</v>
      </c>
      <c r="L125" s="31" t="s">
        <v>1065</v>
      </c>
    </row>
    <row r="126" ht="16.5" spans="1:12">
      <c r="A126" s="143" t="s">
        <v>1069</v>
      </c>
      <c r="B126" s="140">
        <v>123</v>
      </c>
      <c r="C126" s="24">
        <v>123</v>
      </c>
      <c r="D126" s="35" t="s">
        <v>162</v>
      </c>
      <c r="E126" s="141">
        <f>VLOOKUP(D:D,A:B,2,0)</f>
        <v>119</v>
      </c>
      <c r="F126" s="147">
        <f t="shared" si="1"/>
        <v>-4</v>
      </c>
      <c r="G126" s="29">
        <v>0.371</v>
      </c>
      <c r="H126" s="27">
        <f>VLOOKUP(D126,offer数据基础表!A:D,4,0)</f>
        <v>18</v>
      </c>
      <c r="I126" s="24">
        <v>123</v>
      </c>
      <c r="J126" s="41">
        <v>104</v>
      </c>
      <c r="L126" s="35" t="s">
        <v>162</v>
      </c>
    </row>
    <row r="127" ht="16.5" spans="1:12">
      <c r="A127" s="143" t="s">
        <v>1070</v>
      </c>
      <c r="B127" s="140">
        <v>124</v>
      </c>
      <c r="C127" s="24">
        <v>124</v>
      </c>
      <c r="D127" s="31" t="s">
        <v>1067</v>
      </c>
      <c r="E127" s="141">
        <f>VLOOKUP(D:D,A:B,2,0)</f>
        <v>120</v>
      </c>
      <c r="F127" s="147">
        <f t="shared" si="1"/>
        <v>-4</v>
      </c>
      <c r="G127" s="29">
        <v>0.129</v>
      </c>
      <c r="H127" s="27">
        <f>VLOOKUP(D127,offer数据基础表!A:D,4,0)</f>
        <v>21</v>
      </c>
      <c r="I127" s="24">
        <v>124</v>
      </c>
      <c r="J127" s="41">
        <v>46</v>
      </c>
      <c r="L127" s="31" t="s">
        <v>1067</v>
      </c>
    </row>
    <row r="128" ht="16.5" spans="1:12">
      <c r="A128" s="153" t="s">
        <v>981</v>
      </c>
      <c r="B128" s="140">
        <v>125</v>
      </c>
      <c r="C128" s="24">
        <v>125</v>
      </c>
      <c r="D128" s="31" t="s">
        <v>1068</v>
      </c>
      <c r="E128" s="141">
        <f>VLOOKUP(D:D,A:B,2,0)</f>
        <v>122</v>
      </c>
      <c r="F128" s="147">
        <f t="shared" si="1"/>
        <v>-3</v>
      </c>
      <c r="G128" s="29">
        <v>0.07</v>
      </c>
      <c r="H128" s="27">
        <f>VLOOKUP(D128,offer数据基础表!A:D,4,0)</f>
        <v>23</v>
      </c>
      <c r="I128" s="24">
        <v>125</v>
      </c>
      <c r="J128" s="41">
        <v>19</v>
      </c>
      <c r="L128" s="31" t="s">
        <v>1068</v>
      </c>
    </row>
    <row r="129" ht="16.5" spans="1:12">
      <c r="A129" s="143" t="s">
        <v>1071</v>
      </c>
      <c r="B129" s="140">
        <v>126</v>
      </c>
      <c r="C129" s="24">
        <v>126</v>
      </c>
      <c r="D129" s="31" t="s">
        <v>1069</v>
      </c>
      <c r="E129" s="141">
        <f>VLOOKUP(D:D,A:B,2,0)</f>
        <v>123</v>
      </c>
      <c r="F129" s="147">
        <f t="shared" si="1"/>
        <v>-3</v>
      </c>
      <c r="G129" s="29">
        <v>0.87</v>
      </c>
      <c r="H129" s="27">
        <f>VLOOKUP(D129,offer数据基础表!A:D,4,0)</f>
        <v>115</v>
      </c>
      <c r="I129" s="24">
        <v>126</v>
      </c>
      <c r="J129" s="41">
        <v>159</v>
      </c>
      <c r="L129" s="31" t="s">
        <v>1069</v>
      </c>
    </row>
    <row r="130" ht="16.5" spans="1:12">
      <c r="A130" s="153" t="s">
        <v>983</v>
      </c>
      <c r="B130" s="140">
        <v>127</v>
      </c>
      <c r="C130" s="24">
        <v>127</v>
      </c>
      <c r="D130" s="31" t="s">
        <v>1070</v>
      </c>
      <c r="E130" s="141">
        <f>VLOOKUP(D:D,A:B,2,0)</f>
        <v>124</v>
      </c>
      <c r="F130" s="147">
        <f t="shared" si="1"/>
        <v>-3</v>
      </c>
      <c r="G130" s="29">
        <v>0.14</v>
      </c>
      <c r="H130" s="27">
        <f>VLOOKUP(D130,offer数据基础表!A:D,4,0)</f>
        <v>47</v>
      </c>
      <c r="I130" s="24">
        <v>127</v>
      </c>
      <c r="J130" s="41">
        <v>51</v>
      </c>
      <c r="L130" s="31" t="s">
        <v>1070</v>
      </c>
    </row>
    <row r="131" ht="16.5" spans="1:12">
      <c r="A131" s="143" t="s">
        <v>1072</v>
      </c>
      <c r="B131" s="140">
        <v>128</v>
      </c>
      <c r="C131" s="24">
        <v>128</v>
      </c>
      <c r="D131" s="31" t="s">
        <v>1071</v>
      </c>
      <c r="E131" s="141">
        <f>VLOOKUP(D:D,A:B,2,0)</f>
        <v>126</v>
      </c>
      <c r="F131" s="147">
        <f t="shared" si="1"/>
        <v>-2</v>
      </c>
      <c r="G131" s="29">
        <v>0.145</v>
      </c>
      <c r="H131" s="27">
        <f>VLOOKUP(D131,offer数据基础表!A:D,4,0)</f>
        <v>8</v>
      </c>
      <c r="I131" s="24">
        <v>128</v>
      </c>
      <c r="J131" s="41">
        <v>52</v>
      </c>
      <c r="L131" s="31" t="s">
        <v>1071</v>
      </c>
    </row>
    <row r="132" ht="16.5" spans="1:12">
      <c r="A132" s="153" t="s">
        <v>985</v>
      </c>
      <c r="B132" s="140">
        <v>129</v>
      </c>
      <c r="C132" s="24">
        <v>129</v>
      </c>
      <c r="D132" s="31" t="s">
        <v>1072</v>
      </c>
      <c r="E132" s="141">
        <f>VLOOKUP(D:D,A:B,2,0)</f>
        <v>128</v>
      </c>
      <c r="F132" s="147">
        <f t="shared" ref="F132:F195" si="2">E132-C132</f>
        <v>-1</v>
      </c>
      <c r="G132" s="29">
        <v>0.19</v>
      </c>
      <c r="H132" s="27">
        <f>VLOOKUP(D132,offer数据基础表!A:D,4,0)</f>
        <v>50</v>
      </c>
      <c r="I132" s="24">
        <v>129</v>
      </c>
      <c r="J132" s="41">
        <v>65</v>
      </c>
      <c r="L132" s="31" t="s">
        <v>1072</v>
      </c>
    </row>
    <row r="133" ht="16.5" spans="1:12">
      <c r="A133" s="143" t="s">
        <v>1073</v>
      </c>
      <c r="B133" s="140">
        <v>130</v>
      </c>
      <c r="C133" s="24">
        <v>130</v>
      </c>
      <c r="D133" s="31" t="s">
        <v>1073</v>
      </c>
      <c r="E133" s="141">
        <f>VLOOKUP(D:D,A:B,2,0)</f>
        <v>130</v>
      </c>
      <c r="F133" s="147">
        <f t="shared" si="2"/>
        <v>0</v>
      </c>
      <c r="G133" s="29">
        <v>0.15</v>
      </c>
      <c r="H133" s="27">
        <f>VLOOKUP(D133,offer数据基础表!A:D,4,0)</f>
        <v>21</v>
      </c>
      <c r="I133" s="24">
        <v>130</v>
      </c>
      <c r="J133" s="41">
        <v>54</v>
      </c>
      <c r="L133" s="31" t="s">
        <v>1073</v>
      </c>
    </row>
    <row r="134" ht="16.5" spans="1:12">
      <c r="A134" s="143" t="s">
        <v>1074</v>
      </c>
      <c r="B134" s="140">
        <v>131</v>
      </c>
      <c r="C134" s="24">
        <v>131</v>
      </c>
      <c r="D134" s="31" t="s">
        <v>1074</v>
      </c>
      <c r="E134" s="141">
        <f>VLOOKUP(D:D,A:B,2,0)</f>
        <v>131</v>
      </c>
      <c r="F134" s="147">
        <f t="shared" si="2"/>
        <v>0</v>
      </c>
      <c r="G134" s="29">
        <v>0.12</v>
      </c>
      <c r="H134" s="27">
        <f>VLOOKUP(D134,offer数据基础表!A:D,4,0)</f>
        <v>15</v>
      </c>
      <c r="I134" s="24">
        <v>131</v>
      </c>
      <c r="J134" s="41">
        <v>42</v>
      </c>
      <c r="L134" s="31" t="s">
        <v>1074</v>
      </c>
    </row>
    <row r="135" ht="16.5" spans="1:12">
      <c r="A135" s="143" t="s">
        <v>1075</v>
      </c>
      <c r="B135" s="140">
        <v>132</v>
      </c>
      <c r="C135" s="24">
        <v>132</v>
      </c>
      <c r="D135" s="31" t="s">
        <v>1075</v>
      </c>
      <c r="E135" s="141">
        <f>VLOOKUP(D:D,A:B,2,0)</f>
        <v>132</v>
      </c>
      <c r="F135" s="147">
        <f t="shared" si="2"/>
        <v>0</v>
      </c>
      <c r="G135" s="30">
        <v>0.1336</v>
      </c>
      <c r="H135" s="27">
        <f>VLOOKUP(D135,offer数据基础表!A:D,4,0)</f>
        <v>7</v>
      </c>
      <c r="I135" s="24">
        <v>132</v>
      </c>
      <c r="J135" s="41">
        <v>50</v>
      </c>
      <c r="L135" s="31" t="s">
        <v>1075</v>
      </c>
    </row>
    <row r="136" ht="16.5" spans="1:12">
      <c r="A136" s="143" t="s">
        <v>1076</v>
      </c>
      <c r="B136" s="140">
        <v>133</v>
      </c>
      <c r="C136" s="24">
        <v>133</v>
      </c>
      <c r="D136" s="31" t="s">
        <v>1076</v>
      </c>
      <c r="E136" s="141">
        <f>VLOOKUP(D:D,A:B,2,0)</f>
        <v>133</v>
      </c>
      <c r="F136" s="147">
        <f t="shared" si="2"/>
        <v>0</v>
      </c>
      <c r="G136" s="29">
        <v>0.2</v>
      </c>
      <c r="H136" s="27">
        <f>VLOOKUP(D136,offer数据基础表!A:D,4,0)</f>
        <v>28</v>
      </c>
      <c r="I136" s="24">
        <v>133</v>
      </c>
      <c r="J136" s="41">
        <v>66</v>
      </c>
      <c r="L136" s="31" t="s">
        <v>1076</v>
      </c>
    </row>
    <row r="137" ht="16.5" spans="1:12">
      <c r="A137" s="143" t="s">
        <v>1077</v>
      </c>
      <c r="B137" s="140">
        <v>134</v>
      </c>
      <c r="C137" s="24">
        <v>134</v>
      </c>
      <c r="D137" s="31" t="s">
        <v>1077</v>
      </c>
      <c r="E137" s="141">
        <f>VLOOKUP(D:D,A:B,2,0)</f>
        <v>134</v>
      </c>
      <c r="F137" s="147">
        <f t="shared" si="2"/>
        <v>0</v>
      </c>
      <c r="G137" s="30">
        <v>0.1866</v>
      </c>
      <c r="H137" s="27">
        <f>VLOOKUP(D137,offer数据基础表!A:D,4,0)</f>
        <v>27</v>
      </c>
      <c r="I137" s="24">
        <v>134</v>
      </c>
      <c r="J137" s="41">
        <v>62</v>
      </c>
      <c r="L137" s="31" t="s">
        <v>1077</v>
      </c>
    </row>
    <row r="138" ht="16.5" spans="1:12">
      <c r="A138" s="143" t="s">
        <v>1078</v>
      </c>
      <c r="B138" s="140">
        <v>135</v>
      </c>
      <c r="C138" s="24">
        <v>135</v>
      </c>
      <c r="D138" s="31" t="s">
        <v>1078</v>
      </c>
      <c r="E138" s="141">
        <f>VLOOKUP(D:D,A:B,2,0)</f>
        <v>135</v>
      </c>
      <c r="F138" s="147">
        <f t="shared" si="2"/>
        <v>0</v>
      </c>
      <c r="G138" s="29">
        <v>0.566</v>
      </c>
      <c r="H138" s="27">
        <f>VLOOKUP(D138,offer数据基础表!A:D,4,0)</f>
        <v>4</v>
      </c>
      <c r="I138" s="24">
        <v>135</v>
      </c>
      <c r="J138" s="41">
        <v>137</v>
      </c>
      <c r="L138" s="31" t="s">
        <v>1078</v>
      </c>
    </row>
    <row r="139" ht="16.5" spans="1:12">
      <c r="A139" s="143" t="s">
        <v>1079</v>
      </c>
      <c r="B139" s="140">
        <v>136</v>
      </c>
      <c r="C139" s="24">
        <v>136</v>
      </c>
      <c r="D139" s="31" t="s">
        <v>1079</v>
      </c>
      <c r="E139" s="141">
        <f>VLOOKUP(D:D,A:B,2,0)</f>
        <v>136</v>
      </c>
      <c r="F139" s="147">
        <f t="shared" si="2"/>
        <v>0</v>
      </c>
      <c r="G139" s="29">
        <v>0.28</v>
      </c>
      <c r="H139" s="27">
        <f>VLOOKUP(D139,offer数据基础表!A:D,4,0)</f>
        <v>11</v>
      </c>
      <c r="I139" s="24">
        <v>136</v>
      </c>
      <c r="J139" s="41">
        <v>82</v>
      </c>
      <c r="L139" s="31" t="s">
        <v>1079</v>
      </c>
    </row>
    <row r="140" ht="16.5" spans="1:12">
      <c r="A140" s="143" t="s">
        <v>1080</v>
      </c>
      <c r="B140" s="140">
        <v>137</v>
      </c>
      <c r="C140" s="24">
        <v>137</v>
      </c>
      <c r="D140" s="31" t="s">
        <v>1080</v>
      </c>
      <c r="E140" s="141">
        <f>VLOOKUP(D:D,A:B,2,0)</f>
        <v>137</v>
      </c>
      <c r="F140" s="147">
        <f t="shared" si="2"/>
        <v>0</v>
      </c>
      <c r="G140" s="29">
        <v>0.205</v>
      </c>
      <c r="H140" s="27">
        <f>VLOOKUP(D140,offer数据基础表!A:D,4,0)</f>
        <v>10</v>
      </c>
      <c r="I140" s="24">
        <v>137</v>
      </c>
      <c r="J140" s="41">
        <v>67</v>
      </c>
      <c r="L140" s="31" t="s">
        <v>1080</v>
      </c>
    </row>
    <row r="141" ht="16.5" spans="1:12">
      <c r="A141" s="143" t="s">
        <v>1081</v>
      </c>
      <c r="B141" s="140">
        <v>138</v>
      </c>
      <c r="C141" s="24">
        <v>138</v>
      </c>
      <c r="D141" s="31" t="s">
        <v>1081</v>
      </c>
      <c r="E141" s="141">
        <f>VLOOKUP(D:D,A:B,2,0)</f>
        <v>138</v>
      </c>
      <c r="F141" s="147">
        <f t="shared" si="2"/>
        <v>0</v>
      </c>
      <c r="G141" s="29">
        <v>0.7</v>
      </c>
      <c r="H141" s="27">
        <f>VLOOKUP(D141,offer数据基础表!A:D,4,0)</f>
        <v>25</v>
      </c>
      <c r="I141" s="24">
        <v>138</v>
      </c>
      <c r="J141" s="41">
        <v>154</v>
      </c>
      <c r="L141" s="31" t="s">
        <v>1081</v>
      </c>
    </row>
    <row r="142" ht="16.5" spans="1:12">
      <c r="A142" s="143" t="s">
        <v>1082</v>
      </c>
      <c r="B142" s="140">
        <v>139</v>
      </c>
      <c r="C142" s="24">
        <v>139</v>
      </c>
      <c r="D142" s="31" t="s">
        <v>1082</v>
      </c>
      <c r="E142" s="141">
        <f>VLOOKUP(D:D,A:B,2,0)</f>
        <v>139</v>
      </c>
      <c r="F142" s="147">
        <f t="shared" si="2"/>
        <v>0</v>
      </c>
      <c r="G142" s="29">
        <v>0.33</v>
      </c>
      <c r="H142" s="27">
        <f>VLOOKUP(D142,offer数据基础表!A:D,4,0)</f>
        <v>4</v>
      </c>
      <c r="I142" s="24">
        <v>139</v>
      </c>
      <c r="J142" s="41">
        <v>93</v>
      </c>
      <c r="L142" s="31" t="s">
        <v>1082</v>
      </c>
    </row>
    <row r="143" ht="16.5" spans="1:12">
      <c r="A143" s="143" t="s">
        <v>1083</v>
      </c>
      <c r="B143" s="140">
        <v>140</v>
      </c>
      <c r="C143" s="24">
        <v>140</v>
      </c>
      <c r="D143" s="31" t="s">
        <v>1083</v>
      </c>
      <c r="E143" s="141">
        <f>VLOOKUP(D:D,A:B,2,0)</f>
        <v>140</v>
      </c>
      <c r="F143" s="147">
        <f t="shared" si="2"/>
        <v>0</v>
      </c>
      <c r="G143" s="30">
        <v>0.345</v>
      </c>
      <c r="H143" s="27">
        <f>VLOOKUP(D143,offer数据基础表!A:D,4,0)</f>
        <v>6</v>
      </c>
      <c r="I143" s="24">
        <v>140</v>
      </c>
      <c r="J143" s="41">
        <v>96</v>
      </c>
      <c r="L143" s="31" t="s">
        <v>1083</v>
      </c>
    </row>
    <row r="144" ht="16.5" spans="1:12">
      <c r="A144" s="143" t="s">
        <v>1084</v>
      </c>
      <c r="B144" s="140">
        <v>141</v>
      </c>
      <c r="C144" s="24">
        <v>141</v>
      </c>
      <c r="D144" s="31" t="s">
        <v>1084</v>
      </c>
      <c r="E144" s="141">
        <f>VLOOKUP(D:D,A:B,2,0)</f>
        <v>141</v>
      </c>
      <c r="F144" s="147">
        <f t="shared" si="2"/>
        <v>0</v>
      </c>
      <c r="G144" s="29">
        <v>0.395</v>
      </c>
      <c r="H144" s="27">
        <f>VLOOKUP(D144,offer数据基础表!A:D,4,0)</f>
        <v>10</v>
      </c>
      <c r="I144" s="24">
        <v>141</v>
      </c>
      <c r="J144" s="41">
        <v>109</v>
      </c>
      <c r="L144" s="31" t="s">
        <v>1084</v>
      </c>
    </row>
    <row r="145" ht="16.5" spans="1:12">
      <c r="A145" s="143" t="s">
        <v>1085</v>
      </c>
      <c r="B145" s="140">
        <v>142</v>
      </c>
      <c r="C145" s="24">
        <v>142</v>
      </c>
      <c r="D145" s="31" t="s">
        <v>1085</v>
      </c>
      <c r="E145" s="141">
        <f>VLOOKUP(D:D,A:B,2,0)</f>
        <v>142</v>
      </c>
      <c r="F145" s="147">
        <f t="shared" si="2"/>
        <v>0</v>
      </c>
      <c r="G145" s="29">
        <v>0.64</v>
      </c>
      <c r="H145" s="27">
        <f>VLOOKUP(D145,offer数据基础表!A:D,4,0)</f>
        <v>3</v>
      </c>
      <c r="I145" s="24">
        <v>142</v>
      </c>
      <c r="J145" s="41">
        <v>145</v>
      </c>
      <c r="L145" s="31" t="s">
        <v>1085</v>
      </c>
    </row>
    <row r="146" ht="16.5" spans="1:12">
      <c r="A146" s="143" t="s">
        <v>1086</v>
      </c>
      <c r="B146" s="140">
        <v>143</v>
      </c>
      <c r="C146" s="24">
        <v>143</v>
      </c>
      <c r="D146" s="31" t="s">
        <v>1086</v>
      </c>
      <c r="E146" s="141">
        <f>VLOOKUP(D:D,A:B,2,0)</f>
        <v>143</v>
      </c>
      <c r="F146" s="147">
        <f t="shared" si="2"/>
        <v>0</v>
      </c>
      <c r="G146" s="29">
        <v>0.35</v>
      </c>
      <c r="H146" s="27">
        <f>VLOOKUP(D146,offer数据基础表!A:D,4,0)</f>
        <v>7</v>
      </c>
      <c r="I146" s="24">
        <v>143</v>
      </c>
      <c r="J146" s="41">
        <v>100</v>
      </c>
      <c r="L146" s="31" t="s">
        <v>1086</v>
      </c>
    </row>
    <row r="147" ht="16.5" spans="1:12">
      <c r="A147" s="143" t="s">
        <v>1087</v>
      </c>
      <c r="B147" s="140">
        <v>144</v>
      </c>
      <c r="C147" s="24">
        <v>144</v>
      </c>
      <c r="D147" s="31" t="s">
        <v>1087</v>
      </c>
      <c r="E147" s="141">
        <f>VLOOKUP(D:D,A:B,2,0)</f>
        <v>144</v>
      </c>
      <c r="F147" s="147">
        <f t="shared" si="2"/>
        <v>0</v>
      </c>
      <c r="G147" s="29">
        <v>0.66</v>
      </c>
      <c r="H147" s="27">
        <f>VLOOKUP(D147,offer数据基础表!A:D,4,0)</f>
        <v>46</v>
      </c>
      <c r="I147" s="24">
        <v>144</v>
      </c>
      <c r="J147" s="41">
        <v>148</v>
      </c>
      <c r="L147" s="31" t="s">
        <v>1087</v>
      </c>
    </row>
    <row r="148" ht="16.5" spans="1:12">
      <c r="A148" s="143" t="s">
        <v>1088</v>
      </c>
      <c r="B148" s="140">
        <v>145</v>
      </c>
      <c r="C148" s="24">
        <v>145</v>
      </c>
      <c r="D148" s="31" t="s">
        <v>1088</v>
      </c>
      <c r="E148" s="141">
        <f>VLOOKUP(D:D,A:B,2,0)</f>
        <v>145</v>
      </c>
      <c r="F148" s="147">
        <f t="shared" si="2"/>
        <v>0</v>
      </c>
      <c r="G148" s="29">
        <v>0.56</v>
      </c>
      <c r="H148" s="27">
        <f>VLOOKUP(D148,offer数据基础表!A:D,4,0)</f>
        <v>52</v>
      </c>
      <c r="I148" s="24">
        <v>145</v>
      </c>
      <c r="J148" s="41">
        <v>136</v>
      </c>
      <c r="L148" s="31" t="s">
        <v>1088</v>
      </c>
    </row>
    <row r="149" ht="16.5" spans="1:12">
      <c r="A149" s="143" t="s">
        <v>1089</v>
      </c>
      <c r="B149" s="140">
        <v>146</v>
      </c>
      <c r="C149" s="24">
        <v>146</v>
      </c>
      <c r="D149" s="31" t="s">
        <v>1089</v>
      </c>
      <c r="E149" s="141">
        <f>VLOOKUP(D:D,A:B,2,0)</f>
        <v>146</v>
      </c>
      <c r="F149" s="147">
        <f t="shared" si="2"/>
        <v>0</v>
      </c>
      <c r="G149" s="29">
        <v>0.25</v>
      </c>
      <c r="H149" s="27">
        <f>VLOOKUP(D149,offer数据基础表!A:D,4,0)</f>
        <v>2</v>
      </c>
      <c r="I149" s="24">
        <v>146</v>
      </c>
      <c r="J149" s="41">
        <v>77</v>
      </c>
      <c r="L149" s="31" t="s">
        <v>1089</v>
      </c>
    </row>
    <row r="150" ht="16.5" spans="1:12">
      <c r="A150" s="143" t="s">
        <v>1090</v>
      </c>
      <c r="B150" s="140">
        <v>147</v>
      </c>
      <c r="C150" s="24">
        <v>147</v>
      </c>
      <c r="D150" s="31" t="s">
        <v>1090</v>
      </c>
      <c r="E150" s="141">
        <f>VLOOKUP(D:D,A:B,2,0)</f>
        <v>147</v>
      </c>
      <c r="F150" s="147">
        <f t="shared" si="2"/>
        <v>0</v>
      </c>
      <c r="G150" s="29">
        <v>0.57</v>
      </c>
      <c r="H150" s="27">
        <f>VLOOKUP(D150,offer数据基础表!A:D,4,0)</f>
        <v>3</v>
      </c>
      <c r="I150" s="24">
        <v>147</v>
      </c>
      <c r="J150" s="41">
        <v>140</v>
      </c>
      <c r="L150" s="31" t="s">
        <v>1090</v>
      </c>
    </row>
    <row r="151" ht="16.5" spans="1:12">
      <c r="A151" s="143" t="s">
        <v>1091</v>
      </c>
      <c r="B151" s="140">
        <v>148</v>
      </c>
      <c r="C151" s="24">
        <v>148</v>
      </c>
      <c r="D151" s="31" t="s">
        <v>1091</v>
      </c>
      <c r="E151" s="141">
        <f>VLOOKUP(D:D,A:B,2,0)</f>
        <v>148</v>
      </c>
      <c r="F151" s="147">
        <f t="shared" si="2"/>
        <v>0</v>
      </c>
      <c r="G151" s="29">
        <v>0.48</v>
      </c>
      <c r="H151" s="27">
        <f>VLOOKUP(D151,offer数据基础表!A:D,4,0)</f>
        <v>8</v>
      </c>
      <c r="I151" s="24">
        <v>148</v>
      </c>
      <c r="J151" s="41">
        <v>122</v>
      </c>
      <c r="L151" s="31" t="s">
        <v>1091</v>
      </c>
    </row>
    <row r="152" ht="16.5" spans="1:12">
      <c r="A152" s="143" t="s">
        <v>1092</v>
      </c>
      <c r="B152" s="140">
        <v>149</v>
      </c>
      <c r="C152" s="24">
        <v>149</v>
      </c>
      <c r="D152" s="31" t="s">
        <v>1092</v>
      </c>
      <c r="E152" s="141">
        <f>VLOOKUP(D:D,A:B,2,0)</f>
        <v>149</v>
      </c>
      <c r="F152" s="147">
        <f t="shared" si="2"/>
        <v>0</v>
      </c>
      <c r="G152" s="29">
        <v>0.5208</v>
      </c>
      <c r="H152" s="27">
        <f>VLOOKUP(D152,offer数据基础表!A:D,4,0)</f>
        <v>0</v>
      </c>
      <c r="I152" s="24">
        <v>149</v>
      </c>
      <c r="J152" s="41">
        <v>129</v>
      </c>
      <c r="L152" s="31" t="s">
        <v>1092</v>
      </c>
    </row>
    <row r="153" ht="16.5" spans="1:12">
      <c r="A153" s="143" t="s">
        <v>1093</v>
      </c>
      <c r="B153" s="140">
        <v>150</v>
      </c>
      <c r="C153" s="24">
        <v>150</v>
      </c>
      <c r="D153" s="31" t="s">
        <v>1093</v>
      </c>
      <c r="E153" s="141">
        <f>VLOOKUP(D:D,A:B,2,0)</f>
        <v>150</v>
      </c>
      <c r="F153" s="147">
        <f t="shared" si="2"/>
        <v>0</v>
      </c>
      <c r="G153" s="29">
        <v>0.314</v>
      </c>
      <c r="H153" s="27">
        <f>VLOOKUP(D153,offer数据基础表!A:D,4,0)</f>
        <v>16</v>
      </c>
      <c r="I153" s="24">
        <v>150</v>
      </c>
      <c r="J153" s="41">
        <v>89</v>
      </c>
      <c r="L153" s="31" t="s">
        <v>1093</v>
      </c>
    </row>
    <row r="154" ht="16.5" spans="1:12">
      <c r="A154" s="143" t="s">
        <v>1094</v>
      </c>
      <c r="B154" s="140">
        <v>151</v>
      </c>
      <c r="C154" s="24">
        <v>151</v>
      </c>
      <c r="D154" s="31" t="s">
        <v>1094</v>
      </c>
      <c r="E154" s="141">
        <f>VLOOKUP(D:D,A:B,2,0)</f>
        <v>151</v>
      </c>
      <c r="F154" s="147">
        <f t="shared" si="2"/>
        <v>0</v>
      </c>
      <c r="G154" s="29">
        <v>0.44</v>
      </c>
      <c r="H154" s="27">
        <f>VLOOKUP(D154,offer数据基础表!A:D,4,0)</f>
        <v>16</v>
      </c>
      <c r="I154" s="24">
        <v>151</v>
      </c>
      <c r="J154" s="41">
        <v>117</v>
      </c>
      <c r="L154" s="31" t="s">
        <v>1094</v>
      </c>
    </row>
    <row r="155" ht="16.5" spans="1:12">
      <c r="A155" s="143" t="s">
        <v>1095</v>
      </c>
      <c r="B155" s="140">
        <v>152</v>
      </c>
      <c r="C155" s="24">
        <v>152</v>
      </c>
      <c r="D155" s="35" t="s">
        <v>195</v>
      </c>
      <c r="E155" s="141">
        <f>VLOOKUP(D:D,A:B,2,0)</f>
        <v>152</v>
      </c>
      <c r="F155" s="147">
        <f t="shared" si="2"/>
        <v>0</v>
      </c>
      <c r="G155" s="29">
        <v>1</v>
      </c>
      <c r="H155" s="27">
        <f>VLOOKUP(D155,offer数据基础表!A:D,4,0)</f>
        <v>3</v>
      </c>
      <c r="I155" s="24">
        <v>152</v>
      </c>
      <c r="J155" s="41">
        <v>161</v>
      </c>
      <c r="L155" s="35" t="s">
        <v>195</v>
      </c>
    </row>
    <row r="156" ht="16.5" spans="1:12">
      <c r="A156" s="143" t="s">
        <v>1097</v>
      </c>
      <c r="B156" s="140">
        <v>153</v>
      </c>
      <c r="C156" s="24">
        <v>153</v>
      </c>
      <c r="D156" s="31" t="s">
        <v>1097</v>
      </c>
      <c r="E156" s="141">
        <f>VLOOKUP(D:D,A:B,2,0)</f>
        <v>153</v>
      </c>
      <c r="F156" s="147">
        <f t="shared" si="2"/>
        <v>0</v>
      </c>
      <c r="G156" s="29">
        <v>0.33</v>
      </c>
      <c r="H156" s="27">
        <f>VLOOKUP(D156,offer数据基础表!A:D,4,0)</f>
        <v>39</v>
      </c>
      <c r="I156" s="24">
        <v>153</v>
      </c>
      <c r="J156" s="41">
        <v>94</v>
      </c>
      <c r="L156" s="31" t="s">
        <v>1097</v>
      </c>
    </row>
    <row r="157" ht="16.5" spans="1:12">
      <c r="A157" s="143" t="s">
        <v>1098</v>
      </c>
      <c r="B157" s="140">
        <v>154</v>
      </c>
      <c r="C157" s="24">
        <v>154</v>
      </c>
      <c r="D157" s="31" t="s">
        <v>1098</v>
      </c>
      <c r="E157" s="141">
        <f>VLOOKUP(D:D,A:B,2,0)</f>
        <v>154</v>
      </c>
      <c r="F157" s="147">
        <f t="shared" si="2"/>
        <v>0</v>
      </c>
      <c r="G157" s="29">
        <v>0.167</v>
      </c>
      <c r="H157" s="27">
        <f>VLOOKUP(D157,offer数据基础表!A:D,4,0)</f>
        <v>6</v>
      </c>
      <c r="I157" s="24">
        <v>154</v>
      </c>
      <c r="J157" s="41">
        <v>56</v>
      </c>
      <c r="L157" s="31" t="s">
        <v>1098</v>
      </c>
    </row>
    <row r="158" ht="16.5" spans="1:12">
      <c r="A158" s="143" t="s">
        <v>1099</v>
      </c>
      <c r="B158" s="140">
        <v>155</v>
      </c>
      <c r="C158" s="24">
        <v>155</v>
      </c>
      <c r="D158" s="31" t="s">
        <v>1099</v>
      </c>
      <c r="E158" s="141">
        <f>VLOOKUP(D:D,A:B,2,0)</f>
        <v>155</v>
      </c>
      <c r="F158" s="147">
        <f t="shared" si="2"/>
        <v>0</v>
      </c>
      <c r="G158" s="29">
        <v>0.21</v>
      </c>
      <c r="H158" s="27">
        <f>VLOOKUP(D158,offer数据基础表!A:D,4,0)</f>
        <v>15</v>
      </c>
      <c r="I158" s="24">
        <v>155</v>
      </c>
      <c r="J158" s="41">
        <v>70</v>
      </c>
      <c r="L158" s="31" t="s">
        <v>1099</v>
      </c>
    </row>
    <row r="159" ht="16.5" spans="1:12">
      <c r="A159" s="143" t="s">
        <v>1100</v>
      </c>
      <c r="B159" s="140">
        <v>156</v>
      </c>
      <c r="C159" s="24">
        <v>156</v>
      </c>
      <c r="D159" s="31" t="s">
        <v>1100</v>
      </c>
      <c r="E159" s="141">
        <f>VLOOKUP(D:D,A:B,2,0)</f>
        <v>156</v>
      </c>
      <c r="F159" s="147">
        <f t="shared" si="2"/>
        <v>0</v>
      </c>
      <c r="G159" s="29">
        <v>0.39</v>
      </c>
      <c r="H159" s="27">
        <f>VLOOKUP(D159,offer数据基础表!A:D,4,0)</f>
        <v>9</v>
      </c>
      <c r="I159" s="24">
        <v>156</v>
      </c>
      <c r="J159" s="41">
        <v>108</v>
      </c>
      <c r="L159" s="31" t="s">
        <v>1100</v>
      </c>
    </row>
    <row r="160" ht="16.5" spans="1:12">
      <c r="A160" s="143" t="s">
        <v>1101</v>
      </c>
      <c r="B160" s="140">
        <v>157</v>
      </c>
      <c r="C160" s="24">
        <v>157</v>
      </c>
      <c r="D160" s="31" t="s">
        <v>1101</v>
      </c>
      <c r="E160" s="141">
        <f>VLOOKUP(D:D,A:B,2,0)</f>
        <v>157</v>
      </c>
      <c r="F160" s="147">
        <f t="shared" si="2"/>
        <v>0</v>
      </c>
      <c r="G160" s="29">
        <v>0.67</v>
      </c>
      <c r="H160" s="27">
        <v>0</v>
      </c>
      <c r="I160" s="24">
        <v>157</v>
      </c>
      <c r="J160" s="41">
        <v>149</v>
      </c>
      <c r="L160" s="31" t="s">
        <v>1101</v>
      </c>
    </row>
    <row r="161" ht="16.5" spans="1:12">
      <c r="A161" s="143" t="s">
        <v>1102</v>
      </c>
      <c r="B161" s="140">
        <v>158</v>
      </c>
      <c r="C161" s="24">
        <v>158</v>
      </c>
      <c r="D161" s="31" t="s">
        <v>1102</v>
      </c>
      <c r="E161" s="141">
        <f>VLOOKUP(D:D,A:B,2,0)</f>
        <v>158</v>
      </c>
      <c r="F161" s="147">
        <f t="shared" si="2"/>
        <v>0</v>
      </c>
      <c r="G161" s="29">
        <v>0.33</v>
      </c>
      <c r="H161" s="27">
        <f>VLOOKUP(D161,offer数据基础表!A:D,4,0)</f>
        <v>878</v>
      </c>
      <c r="I161" s="24">
        <v>158</v>
      </c>
      <c r="J161" s="41">
        <v>95</v>
      </c>
      <c r="L161" s="31" t="s">
        <v>1102</v>
      </c>
    </row>
    <row r="162" ht="16.5" spans="1:12">
      <c r="A162" s="143" t="s">
        <v>1103</v>
      </c>
      <c r="B162" s="140">
        <v>159</v>
      </c>
      <c r="C162" s="24">
        <v>159</v>
      </c>
      <c r="D162" s="31" t="s">
        <v>1103</v>
      </c>
      <c r="E162" s="141">
        <f>VLOOKUP(D:D,A:B,2,0)</f>
        <v>159</v>
      </c>
      <c r="F162" s="147">
        <f t="shared" si="2"/>
        <v>0</v>
      </c>
      <c r="G162" s="29">
        <v>0.576</v>
      </c>
      <c r="H162" s="27">
        <f>VLOOKUP(D162,offer数据基础表!A:D,4,0)</f>
        <v>366</v>
      </c>
      <c r="I162" s="24">
        <v>159</v>
      </c>
      <c r="J162" s="41">
        <v>142</v>
      </c>
      <c r="L162" s="31" t="s">
        <v>1103</v>
      </c>
    </row>
    <row r="163" ht="16.5" spans="1:12">
      <c r="A163" s="143" t="s">
        <v>1104</v>
      </c>
      <c r="B163" s="140">
        <v>160</v>
      </c>
      <c r="C163" s="24">
        <v>160</v>
      </c>
      <c r="D163" s="31" t="s">
        <v>1104</v>
      </c>
      <c r="E163" s="141">
        <f>VLOOKUP(D:D,A:B,2,0)</f>
        <v>160</v>
      </c>
      <c r="F163" s="147">
        <f t="shared" si="2"/>
        <v>0</v>
      </c>
      <c r="G163" s="29">
        <v>0.46</v>
      </c>
      <c r="H163" s="27">
        <f>VLOOKUP(D163,offer数据基础表!A:D,4,0)</f>
        <v>29</v>
      </c>
      <c r="I163" s="24">
        <v>160</v>
      </c>
      <c r="J163" s="41">
        <v>121</v>
      </c>
      <c r="L163" s="31" t="s">
        <v>1104</v>
      </c>
    </row>
    <row r="164" ht="16.5" spans="1:12">
      <c r="A164" s="143" t="s">
        <v>1105</v>
      </c>
      <c r="B164" s="140">
        <v>161</v>
      </c>
      <c r="C164" s="24">
        <v>161</v>
      </c>
      <c r="D164" s="31" t="s">
        <v>1105</v>
      </c>
      <c r="E164" s="141">
        <f>VLOOKUP(D:D,A:B,2,0)</f>
        <v>161</v>
      </c>
      <c r="F164" s="147">
        <f t="shared" si="2"/>
        <v>0</v>
      </c>
      <c r="G164" s="29">
        <v>0.524</v>
      </c>
      <c r="H164" s="27">
        <f>VLOOKUP(D164,offer数据基础表!A:D,4,0)</f>
        <v>356</v>
      </c>
      <c r="I164" s="24">
        <v>161</v>
      </c>
      <c r="J164" s="41">
        <v>130</v>
      </c>
      <c r="L164" s="31" t="s">
        <v>1105</v>
      </c>
    </row>
    <row r="165" ht="16.5" spans="1:12">
      <c r="A165" s="143" t="s">
        <v>1106</v>
      </c>
      <c r="B165" s="140">
        <v>162</v>
      </c>
      <c r="C165" s="24">
        <v>162</v>
      </c>
      <c r="D165" s="31" t="s">
        <v>1106</v>
      </c>
      <c r="E165" s="141">
        <f>VLOOKUP(D:D,A:B,2,0)</f>
        <v>162</v>
      </c>
      <c r="F165" s="147">
        <f t="shared" si="2"/>
        <v>0</v>
      </c>
      <c r="G165" s="29"/>
      <c r="H165" s="27">
        <f>VLOOKUP(D165,offer数据基础表!A:D,4,0)</f>
        <v>380</v>
      </c>
      <c r="I165" s="24">
        <v>162</v>
      </c>
      <c r="L165" s="31" t="s">
        <v>1106</v>
      </c>
    </row>
    <row r="166" ht="16.5" spans="1:12">
      <c r="A166" s="143" t="s">
        <v>1107</v>
      </c>
      <c r="B166" s="140">
        <v>163</v>
      </c>
      <c r="C166" s="24">
        <v>163</v>
      </c>
      <c r="D166" s="31" t="s">
        <v>1107</v>
      </c>
      <c r="E166" s="141">
        <f>VLOOKUP(D:D,A:B,2,0)</f>
        <v>163</v>
      </c>
      <c r="F166" s="147">
        <f t="shared" si="2"/>
        <v>0</v>
      </c>
      <c r="G166" s="29"/>
      <c r="H166" s="27">
        <f>VLOOKUP(D166,offer数据基础表!A:D,4,0)</f>
        <v>1652</v>
      </c>
      <c r="I166" s="24">
        <v>163</v>
      </c>
      <c r="L166" s="31" t="s">
        <v>1107</v>
      </c>
    </row>
    <row r="167" ht="16.5" spans="1:12">
      <c r="A167" s="143" t="s">
        <v>1108</v>
      </c>
      <c r="B167" s="140">
        <v>164</v>
      </c>
      <c r="C167" s="24">
        <v>164</v>
      </c>
      <c r="D167" s="31" t="s">
        <v>1108</v>
      </c>
      <c r="E167" s="141">
        <f>VLOOKUP(D:D,A:B,2,0)</f>
        <v>164</v>
      </c>
      <c r="F167" s="147">
        <f t="shared" si="2"/>
        <v>0</v>
      </c>
      <c r="G167" s="29"/>
      <c r="H167" s="27">
        <f>VLOOKUP(D167,offer数据基础表!A:D,4,0)</f>
        <v>198</v>
      </c>
      <c r="I167" s="24">
        <v>164</v>
      </c>
      <c r="L167" s="31" t="s">
        <v>1108</v>
      </c>
    </row>
    <row r="168" ht="16.5" spans="1:12">
      <c r="A168" s="143" t="s">
        <v>1109</v>
      </c>
      <c r="B168" s="140">
        <v>165</v>
      </c>
      <c r="C168" s="24">
        <v>165</v>
      </c>
      <c r="D168" s="31" t="s">
        <v>1109</v>
      </c>
      <c r="E168" s="141">
        <f>VLOOKUP(D:D,A:B,2,0)</f>
        <v>165</v>
      </c>
      <c r="F168" s="147">
        <f t="shared" si="2"/>
        <v>0</v>
      </c>
      <c r="G168" s="29"/>
      <c r="H168" s="27">
        <f>VLOOKUP(D168,offer数据基础表!A:D,4,0)</f>
        <v>344</v>
      </c>
      <c r="I168" s="24">
        <v>165</v>
      </c>
      <c r="L168" s="31" t="s">
        <v>1109</v>
      </c>
    </row>
    <row r="169" ht="16.5" spans="1:12">
      <c r="A169" s="143" t="s">
        <v>1110</v>
      </c>
      <c r="B169" s="140">
        <v>166</v>
      </c>
      <c r="C169" s="24">
        <v>166</v>
      </c>
      <c r="D169" s="31" t="s">
        <v>1110</v>
      </c>
      <c r="E169" s="141">
        <f>VLOOKUP(D:D,A:B,2,0)</f>
        <v>166</v>
      </c>
      <c r="F169" s="147">
        <f t="shared" si="2"/>
        <v>0</v>
      </c>
      <c r="G169" s="29"/>
      <c r="H169" s="27">
        <f>VLOOKUP(D169,offer数据基础表!A:D,4,0)</f>
        <v>605</v>
      </c>
      <c r="I169" s="24">
        <v>166</v>
      </c>
      <c r="L169" s="31" t="s">
        <v>1110</v>
      </c>
    </row>
    <row r="170" ht="16.5" spans="1:12">
      <c r="A170" s="143" t="s">
        <v>1111</v>
      </c>
      <c r="B170" s="140">
        <v>167</v>
      </c>
      <c r="C170" s="24">
        <v>167</v>
      </c>
      <c r="D170" s="31" t="s">
        <v>1111</v>
      </c>
      <c r="E170" s="141">
        <f>VLOOKUP(D:D,A:B,2,0)</f>
        <v>167</v>
      </c>
      <c r="F170" s="147">
        <f t="shared" si="2"/>
        <v>0</v>
      </c>
      <c r="G170" s="29"/>
      <c r="H170" s="27">
        <f>VLOOKUP(D170,offer数据基础表!A:D,4,0)</f>
        <v>306</v>
      </c>
      <c r="I170" s="24">
        <v>167</v>
      </c>
      <c r="L170" s="31" t="s">
        <v>1111</v>
      </c>
    </row>
    <row r="171" ht="16.5" spans="1:12">
      <c r="A171" s="143" t="s">
        <v>1112</v>
      </c>
      <c r="B171" s="140">
        <v>168</v>
      </c>
      <c r="C171" s="24">
        <v>168</v>
      </c>
      <c r="D171" s="31" t="s">
        <v>1112</v>
      </c>
      <c r="E171" s="141">
        <f>VLOOKUP(D:D,A:B,2,0)</f>
        <v>168</v>
      </c>
      <c r="F171" s="147">
        <f t="shared" si="2"/>
        <v>0</v>
      </c>
      <c r="G171" s="29"/>
      <c r="H171" s="27">
        <f>VLOOKUP(D171,offer数据基础表!A:D,4,0)</f>
        <v>1365</v>
      </c>
      <c r="I171" s="24">
        <v>168</v>
      </c>
      <c r="L171" s="31" t="s">
        <v>1112</v>
      </c>
    </row>
    <row r="172" ht="16.5" spans="1:12">
      <c r="A172" s="143" t="s">
        <v>1113</v>
      </c>
      <c r="B172" s="140">
        <v>169</v>
      </c>
      <c r="C172" s="24">
        <v>169</v>
      </c>
      <c r="D172" s="31" t="s">
        <v>1113</v>
      </c>
      <c r="E172" s="141">
        <f>VLOOKUP(D:D,A:B,2,0)</f>
        <v>169</v>
      </c>
      <c r="F172" s="147">
        <f t="shared" si="2"/>
        <v>0</v>
      </c>
      <c r="G172" s="29"/>
      <c r="H172" s="27">
        <f>VLOOKUP(D172,offer数据基础表!A:D,4,0)</f>
        <v>20</v>
      </c>
      <c r="I172" s="24">
        <v>169</v>
      </c>
      <c r="L172" s="31" t="s">
        <v>1113</v>
      </c>
    </row>
    <row r="173" ht="16.5" spans="1:12">
      <c r="A173" s="143" t="s">
        <v>1114</v>
      </c>
      <c r="B173" s="140">
        <v>170</v>
      </c>
      <c r="C173" s="24">
        <v>170</v>
      </c>
      <c r="D173" s="31" t="s">
        <v>1114</v>
      </c>
      <c r="E173" s="141">
        <f>VLOOKUP(D:D,A:B,2,0)</f>
        <v>170</v>
      </c>
      <c r="F173" s="147">
        <f t="shared" si="2"/>
        <v>0</v>
      </c>
      <c r="G173" s="29"/>
      <c r="H173" s="27">
        <f>VLOOKUP(D173,offer数据基础表!A:D,4,0)</f>
        <v>463</v>
      </c>
      <c r="I173" s="24">
        <v>170</v>
      </c>
      <c r="L173" s="31" t="s">
        <v>1114</v>
      </c>
    </row>
    <row r="174" ht="16.5" spans="1:12">
      <c r="A174" s="143" t="s">
        <v>214</v>
      </c>
      <c r="B174" s="140">
        <v>171</v>
      </c>
      <c r="C174" s="24">
        <v>171</v>
      </c>
      <c r="D174" s="31" t="s">
        <v>214</v>
      </c>
      <c r="E174" s="141">
        <f>VLOOKUP(D:D,A:B,2,0)</f>
        <v>171</v>
      </c>
      <c r="F174" s="147">
        <f t="shared" si="2"/>
        <v>0</v>
      </c>
      <c r="G174" s="29"/>
      <c r="H174" s="27">
        <f>VLOOKUP(D174,offer数据基础表!A:D,4,0)</f>
        <v>69</v>
      </c>
      <c r="I174" s="24">
        <v>171</v>
      </c>
      <c r="L174" s="31" t="s">
        <v>214</v>
      </c>
    </row>
    <row r="175" ht="16.5" spans="1:12">
      <c r="A175" s="143" t="s">
        <v>1115</v>
      </c>
      <c r="B175" s="140">
        <v>172</v>
      </c>
      <c r="C175" s="24">
        <v>172</v>
      </c>
      <c r="D175" s="31" t="s">
        <v>1115</v>
      </c>
      <c r="E175" s="141">
        <f>VLOOKUP(D:D,A:B,2,0)</f>
        <v>172</v>
      </c>
      <c r="F175" s="147">
        <f t="shared" si="2"/>
        <v>0</v>
      </c>
      <c r="G175" s="29"/>
      <c r="H175" s="27">
        <f>VLOOKUP(D175,offer数据基础表!A:D,4,0)</f>
        <v>10</v>
      </c>
      <c r="I175" s="24">
        <v>172</v>
      </c>
      <c r="L175" s="31" t="s">
        <v>1115</v>
      </c>
    </row>
    <row r="176" ht="16.5" spans="1:12">
      <c r="A176" s="143" t="s">
        <v>1116</v>
      </c>
      <c r="B176" s="140">
        <v>173</v>
      </c>
      <c r="C176" s="24">
        <v>173</v>
      </c>
      <c r="D176" s="31" t="s">
        <v>1116</v>
      </c>
      <c r="E176" s="141">
        <f>VLOOKUP(D:D,A:B,2,0)</f>
        <v>173</v>
      </c>
      <c r="F176" s="147">
        <f t="shared" si="2"/>
        <v>0</v>
      </c>
      <c r="G176" s="29"/>
      <c r="H176" s="27">
        <f>VLOOKUP(D176,offer数据基础表!A:D,4,0)</f>
        <v>94</v>
      </c>
      <c r="I176" s="24">
        <v>173</v>
      </c>
      <c r="L176" s="31" t="s">
        <v>1116</v>
      </c>
    </row>
    <row r="177" ht="16.5" spans="1:12">
      <c r="A177" s="143" t="s">
        <v>1117</v>
      </c>
      <c r="B177" s="140">
        <v>174</v>
      </c>
      <c r="C177" s="24">
        <v>174</v>
      </c>
      <c r="D177" s="31" t="s">
        <v>1117</v>
      </c>
      <c r="E177" s="141">
        <f>VLOOKUP(D:D,A:B,2,0)</f>
        <v>174</v>
      </c>
      <c r="F177" s="147">
        <f t="shared" si="2"/>
        <v>0</v>
      </c>
      <c r="G177" s="29"/>
      <c r="H177" s="27">
        <f>VLOOKUP(D177,offer数据基础表!A:D,4,0)</f>
        <v>36</v>
      </c>
      <c r="I177" s="24">
        <v>174</v>
      </c>
      <c r="L177" s="31" t="s">
        <v>1117</v>
      </c>
    </row>
    <row r="178" ht="16.5" spans="1:12">
      <c r="A178" s="143" t="s">
        <v>1118</v>
      </c>
      <c r="B178" s="140">
        <v>175</v>
      </c>
      <c r="C178" s="24">
        <v>175</v>
      </c>
      <c r="D178" s="31" t="s">
        <v>1118</v>
      </c>
      <c r="E178" s="141">
        <f>VLOOKUP(D:D,A:B,2,0)</f>
        <v>175</v>
      </c>
      <c r="F178" s="147">
        <f t="shared" si="2"/>
        <v>0</v>
      </c>
      <c r="G178" s="29"/>
      <c r="H178" s="27">
        <f>VLOOKUP(D178,offer数据基础表!A:D,4,0)</f>
        <v>4</v>
      </c>
      <c r="I178" s="24">
        <v>175</v>
      </c>
      <c r="L178" s="31" t="s">
        <v>1118</v>
      </c>
    </row>
    <row r="179" ht="16.5" spans="1:12">
      <c r="A179" s="143" t="s">
        <v>1119</v>
      </c>
      <c r="B179" s="140">
        <v>176</v>
      </c>
      <c r="C179" s="24">
        <v>176</v>
      </c>
      <c r="D179" s="31" t="s">
        <v>1119</v>
      </c>
      <c r="E179" s="141">
        <f>VLOOKUP(D:D,A:B,2,0)</f>
        <v>176</v>
      </c>
      <c r="F179" s="147">
        <f t="shared" si="2"/>
        <v>0</v>
      </c>
      <c r="G179" s="29"/>
      <c r="H179" s="27">
        <f>VLOOKUP(D179,offer数据基础表!A:D,4,0)</f>
        <v>6</v>
      </c>
      <c r="I179" s="24">
        <v>176</v>
      </c>
      <c r="L179" s="31" t="s">
        <v>1119</v>
      </c>
    </row>
    <row r="180" ht="16.5" spans="1:12">
      <c r="A180" s="143" t="s">
        <v>1120</v>
      </c>
      <c r="B180" s="140">
        <v>177</v>
      </c>
      <c r="C180" s="24">
        <v>177</v>
      </c>
      <c r="D180" s="31" t="s">
        <v>1120</v>
      </c>
      <c r="E180" s="141">
        <f>VLOOKUP(D:D,A:B,2,0)</f>
        <v>177</v>
      </c>
      <c r="F180" s="147">
        <f t="shared" si="2"/>
        <v>0</v>
      </c>
      <c r="G180" s="29"/>
      <c r="H180" s="27">
        <f>VLOOKUP(D180,offer数据基础表!A:D,4,0)</f>
        <v>305</v>
      </c>
      <c r="I180" s="24">
        <v>177</v>
      </c>
      <c r="L180" s="31" t="s">
        <v>1120</v>
      </c>
    </row>
    <row r="181" ht="16.5" spans="1:12">
      <c r="A181" s="143" t="s">
        <v>1121</v>
      </c>
      <c r="B181" s="140">
        <v>178</v>
      </c>
      <c r="C181" s="24">
        <v>178</v>
      </c>
      <c r="D181" s="31" t="s">
        <v>1121</v>
      </c>
      <c r="E181" s="141">
        <f>VLOOKUP(D:D,A:B,2,0)</f>
        <v>178</v>
      </c>
      <c r="F181" s="147">
        <f t="shared" si="2"/>
        <v>0</v>
      </c>
      <c r="G181" s="29"/>
      <c r="H181" s="27">
        <f>VLOOKUP(D181,offer数据基础表!A:D,4,0)</f>
        <v>535</v>
      </c>
      <c r="I181" s="24">
        <v>178</v>
      </c>
      <c r="L181" s="31" t="s">
        <v>1121</v>
      </c>
    </row>
    <row r="182" ht="16.5" spans="1:12">
      <c r="A182" s="143" t="s">
        <v>1122</v>
      </c>
      <c r="B182" s="140">
        <v>179</v>
      </c>
      <c r="C182" s="24">
        <v>179</v>
      </c>
      <c r="D182" s="31" t="s">
        <v>1122</v>
      </c>
      <c r="E182" s="141">
        <f>VLOOKUP(D:D,A:B,2,0)</f>
        <v>179</v>
      </c>
      <c r="F182" s="147">
        <f t="shared" si="2"/>
        <v>0</v>
      </c>
      <c r="G182" s="29"/>
      <c r="H182" s="27">
        <f>VLOOKUP(D182,offer数据基础表!A:D,4,0)</f>
        <v>822</v>
      </c>
      <c r="I182" s="24">
        <v>179</v>
      </c>
      <c r="L182" s="31" t="s">
        <v>1122</v>
      </c>
    </row>
    <row r="183" ht="16.5" spans="1:12">
      <c r="A183" s="143" t="s">
        <v>1123</v>
      </c>
      <c r="B183" s="140">
        <v>180</v>
      </c>
      <c r="C183" s="24">
        <v>180</v>
      </c>
      <c r="D183" s="31" t="s">
        <v>1123</v>
      </c>
      <c r="E183" s="141">
        <f>VLOOKUP(D:D,A:B,2,0)</f>
        <v>180</v>
      </c>
      <c r="F183" s="147">
        <f t="shared" si="2"/>
        <v>0</v>
      </c>
      <c r="G183" s="29"/>
      <c r="H183" s="27">
        <f>VLOOKUP(D183,offer数据基础表!A:D,4,0)</f>
        <v>97</v>
      </c>
      <c r="I183" s="24">
        <v>180</v>
      </c>
      <c r="L183" s="31" t="s">
        <v>1123</v>
      </c>
    </row>
    <row r="184" ht="16.5" spans="1:12">
      <c r="A184" s="143" t="s">
        <v>1124</v>
      </c>
      <c r="B184" s="140">
        <v>181</v>
      </c>
      <c r="C184" s="24">
        <v>181</v>
      </c>
      <c r="D184" s="31" t="s">
        <v>1124</v>
      </c>
      <c r="E184" s="141">
        <f>VLOOKUP(D:D,A:B,2,0)</f>
        <v>181</v>
      </c>
      <c r="F184" s="147">
        <f t="shared" si="2"/>
        <v>0</v>
      </c>
      <c r="G184" s="29"/>
      <c r="H184" s="27">
        <f>VLOOKUP(D184,offer数据基础表!A:D,4,0)</f>
        <v>0</v>
      </c>
      <c r="I184" s="24">
        <v>181</v>
      </c>
      <c r="L184" s="31" t="s">
        <v>1124</v>
      </c>
    </row>
    <row r="185" ht="16.5" spans="1:12">
      <c r="A185" s="143" t="s">
        <v>1125</v>
      </c>
      <c r="B185" s="140">
        <v>182</v>
      </c>
      <c r="C185" s="24">
        <v>182</v>
      </c>
      <c r="D185" s="31" t="s">
        <v>1125</v>
      </c>
      <c r="E185" s="141">
        <f>VLOOKUP(D:D,A:B,2,0)</f>
        <v>182</v>
      </c>
      <c r="F185" s="147">
        <f t="shared" si="2"/>
        <v>0</v>
      </c>
      <c r="G185" s="29"/>
      <c r="H185" s="27">
        <f>VLOOKUP(D185,offer数据基础表!A:D,4,0)</f>
        <v>39</v>
      </c>
      <c r="I185" s="24">
        <v>182</v>
      </c>
      <c r="L185" s="31" t="s">
        <v>1125</v>
      </c>
    </row>
    <row r="186" ht="16.5" spans="1:12">
      <c r="A186" s="143" t="s">
        <v>1126</v>
      </c>
      <c r="B186" s="140">
        <v>183</v>
      </c>
      <c r="C186" s="24">
        <v>183</v>
      </c>
      <c r="D186" s="31" t="s">
        <v>1126</v>
      </c>
      <c r="E186" s="141">
        <f>VLOOKUP(D:D,A:B,2,0)</f>
        <v>183</v>
      </c>
      <c r="F186" s="147">
        <f t="shared" si="2"/>
        <v>0</v>
      </c>
      <c r="G186" s="29"/>
      <c r="H186" s="27">
        <f>VLOOKUP(D186,offer数据基础表!A:D,4,0)</f>
        <v>25</v>
      </c>
      <c r="I186" s="24">
        <v>183</v>
      </c>
      <c r="L186" s="31" t="s">
        <v>1126</v>
      </c>
    </row>
    <row r="187" ht="16.5" spans="1:12">
      <c r="A187" s="143" t="s">
        <v>1127</v>
      </c>
      <c r="B187" s="140">
        <v>184</v>
      </c>
      <c r="C187" s="24">
        <v>184</v>
      </c>
      <c r="D187" s="31" t="s">
        <v>1127</v>
      </c>
      <c r="E187" s="141">
        <f>VLOOKUP(D:D,A:B,2,0)</f>
        <v>184</v>
      </c>
      <c r="F187" s="147">
        <f t="shared" si="2"/>
        <v>0</v>
      </c>
      <c r="G187" s="29"/>
      <c r="H187" s="27">
        <f>VLOOKUP(D187,offer数据基础表!A:D,4,0)</f>
        <v>114</v>
      </c>
      <c r="I187" s="24">
        <v>184</v>
      </c>
      <c r="L187" s="31" t="s">
        <v>1127</v>
      </c>
    </row>
    <row r="188" ht="16.5" spans="1:12">
      <c r="A188" s="143" t="s">
        <v>1128</v>
      </c>
      <c r="B188" s="140">
        <v>185</v>
      </c>
      <c r="C188" s="24">
        <v>185</v>
      </c>
      <c r="D188" s="31" t="s">
        <v>1128</v>
      </c>
      <c r="E188" s="141">
        <f>VLOOKUP(D:D,A:B,2,0)</f>
        <v>185</v>
      </c>
      <c r="F188" s="147">
        <f t="shared" si="2"/>
        <v>0</v>
      </c>
      <c r="G188" s="29"/>
      <c r="H188" s="27">
        <f>VLOOKUP(D188,offer数据基础表!A:D,4,0)</f>
        <v>46</v>
      </c>
      <c r="I188" s="24">
        <v>185</v>
      </c>
      <c r="L188" s="31" t="s">
        <v>1128</v>
      </c>
    </row>
    <row r="189" ht="16.5" spans="1:12">
      <c r="A189" s="143" t="s">
        <v>1129</v>
      </c>
      <c r="B189" s="140">
        <v>186</v>
      </c>
      <c r="C189" s="24">
        <v>186</v>
      </c>
      <c r="D189" s="31" t="s">
        <v>1129</v>
      </c>
      <c r="E189" s="141">
        <f>VLOOKUP(D:D,A:B,2,0)</f>
        <v>186</v>
      </c>
      <c r="F189" s="147">
        <f t="shared" si="2"/>
        <v>0</v>
      </c>
      <c r="G189" s="29"/>
      <c r="H189" s="27">
        <f>VLOOKUP(D189,offer数据基础表!A:D,4,0)</f>
        <v>291</v>
      </c>
      <c r="I189" s="24">
        <v>186</v>
      </c>
      <c r="L189" s="31" t="s">
        <v>1129</v>
      </c>
    </row>
    <row r="190" ht="16.5" spans="1:12">
      <c r="A190" s="143" t="s">
        <v>1130</v>
      </c>
      <c r="B190" s="140">
        <v>187</v>
      </c>
      <c r="C190" s="24">
        <v>187</v>
      </c>
      <c r="D190" s="31" t="s">
        <v>1130</v>
      </c>
      <c r="E190" s="141">
        <f>VLOOKUP(D:D,A:B,2,0)</f>
        <v>187</v>
      </c>
      <c r="F190" s="147">
        <f t="shared" si="2"/>
        <v>0</v>
      </c>
      <c r="G190" s="29"/>
      <c r="H190" s="27">
        <f>VLOOKUP(D190,offer数据基础表!A:D,4,0)</f>
        <v>44</v>
      </c>
      <c r="I190" s="24">
        <v>187</v>
      </c>
      <c r="L190" s="31" t="s">
        <v>1130</v>
      </c>
    </row>
    <row r="191" ht="16.5" spans="1:12">
      <c r="A191" s="143" t="s">
        <v>1131</v>
      </c>
      <c r="B191" s="140">
        <v>188</v>
      </c>
      <c r="C191" s="24">
        <v>188</v>
      </c>
      <c r="D191" s="31" t="s">
        <v>1131</v>
      </c>
      <c r="E191" s="141">
        <f>VLOOKUP(D:D,A:B,2,0)</f>
        <v>188</v>
      </c>
      <c r="F191" s="147">
        <f t="shared" si="2"/>
        <v>0</v>
      </c>
      <c r="G191" s="29"/>
      <c r="H191" s="27">
        <f>VLOOKUP(D191,offer数据基础表!A:D,4,0)</f>
        <v>23</v>
      </c>
      <c r="I191" s="24">
        <v>188</v>
      </c>
      <c r="L191" s="31" t="s">
        <v>1131</v>
      </c>
    </row>
    <row r="192" ht="16.5" spans="1:12">
      <c r="A192" s="143" t="s">
        <v>1132</v>
      </c>
      <c r="B192" s="140">
        <v>189</v>
      </c>
      <c r="C192" s="24">
        <v>189</v>
      </c>
      <c r="D192" s="31" t="s">
        <v>1132</v>
      </c>
      <c r="E192" s="141">
        <f>VLOOKUP(D:D,A:B,2,0)</f>
        <v>189</v>
      </c>
      <c r="F192" s="147">
        <f t="shared" si="2"/>
        <v>0</v>
      </c>
      <c r="G192" s="29"/>
      <c r="H192" s="27">
        <f>VLOOKUP(D192,offer数据基础表!A:D,4,0)</f>
        <v>0</v>
      </c>
      <c r="I192" s="24">
        <v>189</v>
      </c>
      <c r="L192" s="31" t="s">
        <v>1132</v>
      </c>
    </row>
    <row r="193" ht="16.5" spans="1:12">
      <c r="A193" s="143" t="s">
        <v>1133</v>
      </c>
      <c r="B193" s="140">
        <v>190</v>
      </c>
      <c r="C193" s="24">
        <v>190</v>
      </c>
      <c r="D193" s="31" t="s">
        <v>1133</v>
      </c>
      <c r="E193" s="141">
        <f>VLOOKUP(D:D,A:B,2,0)</f>
        <v>190</v>
      </c>
      <c r="F193" s="147">
        <f t="shared" si="2"/>
        <v>0</v>
      </c>
      <c r="G193" s="29"/>
      <c r="H193" s="27">
        <f>VLOOKUP(D193,offer数据基础表!A:D,4,0)</f>
        <v>437</v>
      </c>
      <c r="I193" s="24">
        <v>190</v>
      </c>
      <c r="L193" s="31" t="s">
        <v>1133</v>
      </c>
    </row>
    <row r="194" ht="16.5" spans="1:12">
      <c r="A194" s="143" t="s">
        <v>1134</v>
      </c>
      <c r="B194" s="140">
        <v>191</v>
      </c>
      <c r="C194" s="24">
        <v>191</v>
      </c>
      <c r="D194" s="31" t="s">
        <v>1134</v>
      </c>
      <c r="E194" s="141">
        <f>VLOOKUP(D:D,A:B,2,0)</f>
        <v>191</v>
      </c>
      <c r="F194" s="147">
        <f t="shared" si="2"/>
        <v>0</v>
      </c>
      <c r="G194" s="29"/>
      <c r="H194" s="27">
        <f>VLOOKUP(D194,offer数据基础表!A:D,4,0)</f>
        <v>55</v>
      </c>
      <c r="I194" s="24">
        <v>191</v>
      </c>
      <c r="L194" s="31" t="s">
        <v>1134</v>
      </c>
    </row>
    <row r="195" ht="16.5" spans="1:12">
      <c r="A195" s="143" t="s">
        <v>1135</v>
      </c>
      <c r="B195" s="140">
        <v>192</v>
      </c>
      <c r="C195" s="24">
        <v>192</v>
      </c>
      <c r="D195" s="31" t="s">
        <v>1135</v>
      </c>
      <c r="E195" s="141">
        <f>VLOOKUP(D:D,A:B,2,0)</f>
        <v>192</v>
      </c>
      <c r="F195" s="147">
        <f t="shared" si="2"/>
        <v>0</v>
      </c>
      <c r="G195" s="29"/>
      <c r="H195" s="27">
        <f>VLOOKUP(D195,offer数据基础表!A:D,4,0)</f>
        <v>5</v>
      </c>
      <c r="I195" s="24">
        <v>192</v>
      </c>
      <c r="L195" s="31" t="s">
        <v>1135</v>
      </c>
    </row>
    <row r="196" ht="16.5" spans="1:12">
      <c r="A196" s="143" t="s">
        <v>1136</v>
      </c>
      <c r="B196" s="140">
        <v>193</v>
      </c>
      <c r="C196" s="24">
        <v>193</v>
      </c>
      <c r="D196" s="31" t="s">
        <v>1136</v>
      </c>
      <c r="E196" s="141">
        <f>VLOOKUP(D:D,A:B,2,0)</f>
        <v>193</v>
      </c>
      <c r="F196" s="147">
        <f t="shared" ref="F196:F259" si="3">E196-C196</f>
        <v>0</v>
      </c>
      <c r="G196" s="29"/>
      <c r="H196" s="27">
        <f>VLOOKUP(D196,offer数据基础表!A:D,4,0)</f>
        <v>65</v>
      </c>
      <c r="I196" s="24">
        <v>193</v>
      </c>
      <c r="L196" s="31" t="s">
        <v>1136</v>
      </c>
    </row>
    <row r="197" ht="16.5" spans="1:12">
      <c r="A197" s="143" t="s">
        <v>1137</v>
      </c>
      <c r="B197" s="140">
        <v>194</v>
      </c>
      <c r="C197" s="24">
        <v>194</v>
      </c>
      <c r="D197" s="31" t="s">
        <v>1137</v>
      </c>
      <c r="E197" s="141">
        <f>VLOOKUP(D:D,A:B,2,0)</f>
        <v>194</v>
      </c>
      <c r="F197" s="147">
        <f t="shared" si="3"/>
        <v>0</v>
      </c>
      <c r="G197" s="29"/>
      <c r="H197" s="27">
        <f>VLOOKUP(D197,offer数据基础表!A:D,4,0)</f>
        <v>71</v>
      </c>
      <c r="I197" s="24">
        <v>194</v>
      </c>
      <c r="L197" s="31" t="s">
        <v>1137</v>
      </c>
    </row>
    <row r="198" ht="16.5" spans="1:12">
      <c r="A198" s="143" t="s">
        <v>1138</v>
      </c>
      <c r="B198" s="140">
        <v>195</v>
      </c>
      <c r="C198" s="24">
        <v>195</v>
      </c>
      <c r="D198" s="31" t="s">
        <v>1138</v>
      </c>
      <c r="E198" s="141">
        <f>VLOOKUP(D:D,A:B,2,0)</f>
        <v>195</v>
      </c>
      <c r="F198" s="147">
        <f t="shared" si="3"/>
        <v>0</v>
      </c>
      <c r="G198" s="29"/>
      <c r="H198" s="27">
        <f>VLOOKUP(D198,offer数据基础表!A:D,4,0)</f>
        <v>65</v>
      </c>
      <c r="I198" s="24">
        <v>195</v>
      </c>
      <c r="L198" s="31" t="s">
        <v>1138</v>
      </c>
    </row>
    <row r="199" ht="16.5" spans="1:12">
      <c r="A199" s="143" t="s">
        <v>1139</v>
      </c>
      <c r="B199" s="140">
        <v>196</v>
      </c>
      <c r="C199" s="24">
        <v>196</v>
      </c>
      <c r="D199" s="31" t="s">
        <v>1139</v>
      </c>
      <c r="E199" s="141">
        <f>VLOOKUP(D:D,A:B,2,0)</f>
        <v>196</v>
      </c>
      <c r="F199" s="147">
        <f t="shared" si="3"/>
        <v>0</v>
      </c>
      <c r="G199" s="29"/>
      <c r="H199" s="27">
        <f>VLOOKUP(D199,offer数据基础表!A:D,4,0)</f>
        <v>73</v>
      </c>
      <c r="I199" s="24">
        <v>196</v>
      </c>
      <c r="L199" s="31" t="s">
        <v>1139</v>
      </c>
    </row>
    <row r="200" ht="16.5" spans="1:12">
      <c r="A200" s="143" t="s">
        <v>1140</v>
      </c>
      <c r="B200" s="140">
        <v>197</v>
      </c>
      <c r="C200" s="24">
        <v>197</v>
      </c>
      <c r="D200" s="31" t="s">
        <v>1140</v>
      </c>
      <c r="E200" s="141">
        <f>VLOOKUP(D:D,A:B,2,0)</f>
        <v>197</v>
      </c>
      <c r="F200" s="147">
        <f t="shared" si="3"/>
        <v>0</v>
      </c>
      <c r="G200" s="29"/>
      <c r="H200" s="27">
        <f>VLOOKUP(D200,offer数据基础表!A:D,4,0)</f>
        <v>13</v>
      </c>
      <c r="I200" s="24">
        <v>197</v>
      </c>
      <c r="L200" s="31" t="s">
        <v>1140</v>
      </c>
    </row>
    <row r="201" ht="16.5" spans="1:12">
      <c r="A201" s="143" t="s">
        <v>1141</v>
      </c>
      <c r="B201" s="140">
        <v>198</v>
      </c>
      <c r="C201" s="24">
        <v>198</v>
      </c>
      <c r="D201" s="31" t="s">
        <v>1141</v>
      </c>
      <c r="E201" s="141">
        <f>VLOOKUP(D:D,A:B,2,0)</f>
        <v>198</v>
      </c>
      <c r="F201" s="147">
        <f t="shared" si="3"/>
        <v>0</v>
      </c>
      <c r="G201" s="29"/>
      <c r="H201" s="27">
        <f>VLOOKUP(D201,offer数据基础表!A:D,4,0)</f>
        <v>401</v>
      </c>
      <c r="I201" s="24">
        <v>198</v>
      </c>
      <c r="L201" s="31" t="s">
        <v>1141</v>
      </c>
    </row>
    <row r="202" ht="16.5" spans="1:12">
      <c r="A202" s="143" t="s">
        <v>1142</v>
      </c>
      <c r="B202" s="140">
        <v>199</v>
      </c>
      <c r="C202" s="24">
        <v>199</v>
      </c>
      <c r="D202" s="31" t="s">
        <v>1142</v>
      </c>
      <c r="E202" s="141">
        <f>VLOOKUP(D:D,A:B,2,0)</f>
        <v>199</v>
      </c>
      <c r="F202" s="147">
        <f t="shared" si="3"/>
        <v>0</v>
      </c>
      <c r="G202" s="29"/>
      <c r="H202" s="27">
        <f>VLOOKUP(D202,offer数据基础表!A:D,4,0)</f>
        <v>13</v>
      </c>
      <c r="I202" s="24">
        <v>199</v>
      </c>
      <c r="L202" s="31" t="s">
        <v>1142</v>
      </c>
    </row>
    <row r="203" ht="16.5" spans="1:12">
      <c r="A203" s="143" t="s">
        <v>1143</v>
      </c>
      <c r="B203" s="140">
        <v>200</v>
      </c>
      <c r="C203" s="24">
        <v>200</v>
      </c>
      <c r="D203" s="31" t="s">
        <v>1143</v>
      </c>
      <c r="E203" s="141">
        <f>VLOOKUP(D:D,A:B,2,0)</f>
        <v>200</v>
      </c>
      <c r="F203" s="147">
        <f t="shared" si="3"/>
        <v>0</v>
      </c>
      <c r="G203" s="29"/>
      <c r="H203" s="27">
        <f>VLOOKUP(D203,offer数据基础表!A:D,4,0)</f>
        <v>1</v>
      </c>
      <c r="I203" s="24">
        <v>200</v>
      </c>
      <c r="L203" s="31" t="s">
        <v>1143</v>
      </c>
    </row>
    <row r="204" ht="16.5" spans="1:12">
      <c r="A204" s="143" t="s">
        <v>1144</v>
      </c>
      <c r="B204" s="140">
        <v>201</v>
      </c>
      <c r="C204" s="24">
        <v>201</v>
      </c>
      <c r="D204" s="31" t="s">
        <v>1144</v>
      </c>
      <c r="E204" s="141">
        <f>VLOOKUP(D:D,A:B,2,0)</f>
        <v>201</v>
      </c>
      <c r="F204" s="147">
        <f t="shared" si="3"/>
        <v>0</v>
      </c>
      <c r="G204" s="29"/>
      <c r="H204" s="27">
        <f>VLOOKUP(D204,offer数据基础表!A:D,4,0)</f>
        <v>108</v>
      </c>
      <c r="I204" s="24">
        <v>201</v>
      </c>
      <c r="L204" s="31" t="s">
        <v>1144</v>
      </c>
    </row>
    <row r="205" ht="16.5" spans="1:12">
      <c r="A205" s="143" t="s">
        <v>245</v>
      </c>
      <c r="B205" s="140">
        <v>202</v>
      </c>
      <c r="C205" s="24">
        <v>202</v>
      </c>
      <c r="D205" s="31" t="s">
        <v>245</v>
      </c>
      <c r="E205" s="141">
        <f>VLOOKUP(D:D,A:B,2,0)</f>
        <v>202</v>
      </c>
      <c r="F205" s="147">
        <f t="shared" si="3"/>
        <v>0</v>
      </c>
      <c r="G205" s="29"/>
      <c r="H205" s="27">
        <f>VLOOKUP(D205,offer数据基础表!A:D,4,0)</f>
        <v>0</v>
      </c>
      <c r="I205" s="24">
        <v>202</v>
      </c>
      <c r="L205" s="31" t="s">
        <v>245</v>
      </c>
    </row>
    <row r="206" ht="16.5" spans="1:12">
      <c r="A206" s="143" t="s">
        <v>1145</v>
      </c>
      <c r="B206" s="140">
        <v>203</v>
      </c>
      <c r="C206" s="24">
        <v>203</v>
      </c>
      <c r="D206" s="31" t="s">
        <v>1145</v>
      </c>
      <c r="E206" s="141">
        <f>VLOOKUP(D:D,A:B,2,0)</f>
        <v>203</v>
      </c>
      <c r="F206" s="147">
        <f t="shared" si="3"/>
        <v>0</v>
      </c>
      <c r="G206" s="29"/>
      <c r="H206" s="27">
        <f>VLOOKUP(D206,offer数据基础表!A:D,4,0)</f>
        <v>6</v>
      </c>
      <c r="I206" s="24">
        <v>203</v>
      </c>
      <c r="L206" s="31" t="s">
        <v>1145</v>
      </c>
    </row>
    <row r="207" ht="16.5" spans="1:12">
      <c r="A207" s="143" t="s">
        <v>1146</v>
      </c>
      <c r="B207" s="140">
        <v>204</v>
      </c>
      <c r="C207" s="24">
        <v>204</v>
      </c>
      <c r="D207" s="31" t="s">
        <v>1146</v>
      </c>
      <c r="E207" s="141">
        <f>VLOOKUP(D:D,A:B,2,0)</f>
        <v>204</v>
      </c>
      <c r="F207" s="147">
        <f t="shared" si="3"/>
        <v>0</v>
      </c>
      <c r="G207" s="29"/>
      <c r="H207" s="27" t="e">
        <f>VLOOKUP(D207,offer数据基础表!A:D,4,0)</f>
        <v>#N/A</v>
      </c>
      <c r="I207" s="24">
        <v>204</v>
      </c>
      <c r="L207" s="31" t="s">
        <v>1146</v>
      </c>
    </row>
    <row r="208" ht="16.5" spans="1:12">
      <c r="A208" s="143" t="s">
        <v>1147</v>
      </c>
      <c r="B208" s="140">
        <v>205</v>
      </c>
      <c r="C208" s="24">
        <v>205</v>
      </c>
      <c r="D208" s="31" t="s">
        <v>1147</v>
      </c>
      <c r="E208" s="141">
        <f>VLOOKUP(D:D,A:B,2,0)</f>
        <v>205</v>
      </c>
      <c r="F208" s="147">
        <f t="shared" si="3"/>
        <v>0</v>
      </c>
      <c r="G208" s="29"/>
      <c r="H208" s="27">
        <f>VLOOKUP(D208,offer数据基础表!A:D,4,0)</f>
        <v>0</v>
      </c>
      <c r="I208" s="24">
        <v>205</v>
      </c>
      <c r="L208" s="31" t="s">
        <v>1147</v>
      </c>
    </row>
    <row r="209" ht="16.5" spans="1:12">
      <c r="A209" s="143" t="s">
        <v>1148</v>
      </c>
      <c r="B209" s="140">
        <v>206</v>
      </c>
      <c r="C209" s="24">
        <v>206</v>
      </c>
      <c r="D209" s="31" t="s">
        <v>1148</v>
      </c>
      <c r="E209" s="141">
        <f>VLOOKUP(D:D,A:B,2,0)</f>
        <v>206</v>
      </c>
      <c r="F209" s="147">
        <f t="shared" si="3"/>
        <v>0</v>
      </c>
      <c r="G209" s="29"/>
      <c r="H209" s="27">
        <f>VLOOKUP(D209,offer数据基础表!A:D,4,0)</f>
        <v>0</v>
      </c>
      <c r="I209" s="24">
        <v>206</v>
      </c>
      <c r="L209" s="31" t="s">
        <v>1148</v>
      </c>
    </row>
    <row r="210" ht="16.5" spans="1:12">
      <c r="A210" s="143" t="s">
        <v>250</v>
      </c>
      <c r="B210" s="140">
        <v>207</v>
      </c>
      <c r="C210" s="24">
        <v>207</v>
      </c>
      <c r="D210" s="31" t="s">
        <v>250</v>
      </c>
      <c r="E210" s="141">
        <f>VLOOKUP(D:D,A:B,2,0)</f>
        <v>207</v>
      </c>
      <c r="F210" s="147">
        <f t="shared" si="3"/>
        <v>0</v>
      </c>
      <c r="G210" s="29"/>
      <c r="H210" s="27">
        <f>VLOOKUP(D210,offer数据基础表!A:D,4,0)</f>
        <v>0</v>
      </c>
      <c r="I210" s="24">
        <v>207</v>
      </c>
      <c r="L210" s="31" t="s">
        <v>250</v>
      </c>
    </row>
    <row r="211" ht="16.5" spans="1:12">
      <c r="A211" s="143" t="s">
        <v>1149</v>
      </c>
      <c r="B211" s="140">
        <v>208</v>
      </c>
      <c r="C211" s="24">
        <v>208</v>
      </c>
      <c r="D211" s="31" t="s">
        <v>1149</v>
      </c>
      <c r="E211" s="141">
        <f>VLOOKUP(D:D,A:B,2,0)</f>
        <v>208</v>
      </c>
      <c r="F211" s="147">
        <f t="shared" si="3"/>
        <v>0</v>
      </c>
      <c r="G211" s="29"/>
      <c r="H211" s="27">
        <f>VLOOKUP(D211,offer数据基础表!A:D,4,0)</f>
        <v>4</v>
      </c>
      <c r="I211" s="24">
        <v>208</v>
      </c>
      <c r="L211" s="31" t="s">
        <v>1149</v>
      </c>
    </row>
    <row r="212" ht="16.5" spans="1:12">
      <c r="A212" s="143" t="s">
        <v>1150</v>
      </c>
      <c r="B212" s="140">
        <v>209</v>
      </c>
      <c r="C212" s="24">
        <v>209</v>
      </c>
      <c r="D212" s="31" t="s">
        <v>1150</v>
      </c>
      <c r="E212" s="141">
        <f>VLOOKUP(D:D,A:B,2,0)</f>
        <v>209</v>
      </c>
      <c r="F212" s="147">
        <f t="shared" si="3"/>
        <v>0</v>
      </c>
      <c r="G212" s="29"/>
      <c r="H212" s="27">
        <f>VLOOKUP(D212,offer数据基础表!A:D,4,0)</f>
        <v>2</v>
      </c>
      <c r="I212" s="24">
        <v>209</v>
      </c>
      <c r="L212" s="31" t="s">
        <v>1150</v>
      </c>
    </row>
    <row r="213" ht="16.5" spans="1:12">
      <c r="A213" s="143" t="s">
        <v>1151</v>
      </c>
      <c r="B213" s="140">
        <v>210</v>
      </c>
      <c r="C213" s="24">
        <v>210</v>
      </c>
      <c r="D213" s="31" t="s">
        <v>1151</v>
      </c>
      <c r="E213" s="141">
        <f>VLOOKUP(D:D,A:B,2,0)</f>
        <v>210</v>
      </c>
      <c r="F213" s="147">
        <f t="shared" si="3"/>
        <v>0</v>
      </c>
      <c r="G213" s="29"/>
      <c r="H213" s="27">
        <f>VLOOKUP(D213,offer数据基础表!A:D,4,0)</f>
        <v>19</v>
      </c>
      <c r="I213" s="24">
        <v>210</v>
      </c>
      <c r="L213" s="31" t="s">
        <v>1151</v>
      </c>
    </row>
    <row r="214" ht="16.5" spans="1:12">
      <c r="A214" s="143" t="s">
        <v>1152</v>
      </c>
      <c r="B214" s="140">
        <v>211</v>
      </c>
      <c r="C214" s="24">
        <v>211</v>
      </c>
      <c r="D214" s="31" t="s">
        <v>1152</v>
      </c>
      <c r="E214" s="141">
        <f>VLOOKUP(D:D,A:B,2,0)</f>
        <v>211</v>
      </c>
      <c r="F214" s="147">
        <f t="shared" si="3"/>
        <v>0</v>
      </c>
      <c r="G214" s="29"/>
      <c r="H214" s="27">
        <f>VLOOKUP(D214,offer数据基础表!A:D,4,0)</f>
        <v>3</v>
      </c>
      <c r="I214" s="24">
        <v>211</v>
      </c>
      <c r="L214" s="31" t="s">
        <v>1152</v>
      </c>
    </row>
    <row r="215" ht="16.5" spans="1:12">
      <c r="A215" s="143" t="s">
        <v>1153</v>
      </c>
      <c r="B215" s="140">
        <v>212</v>
      </c>
      <c r="C215" s="24">
        <v>212</v>
      </c>
      <c r="D215" s="31" t="s">
        <v>1153</v>
      </c>
      <c r="E215" s="141">
        <f>VLOOKUP(D:D,A:B,2,0)</f>
        <v>212</v>
      </c>
      <c r="F215" s="147">
        <f t="shared" si="3"/>
        <v>0</v>
      </c>
      <c r="G215" s="29"/>
      <c r="H215" s="27" t="e">
        <f>VLOOKUP(D215,offer数据基础表!A:D,4,0)</f>
        <v>#N/A</v>
      </c>
      <c r="I215" s="24">
        <v>212</v>
      </c>
      <c r="L215" s="31" t="s">
        <v>1153</v>
      </c>
    </row>
    <row r="216" ht="16.5" spans="1:12">
      <c r="A216" s="143" t="s">
        <v>1154</v>
      </c>
      <c r="B216" s="140">
        <v>213</v>
      </c>
      <c r="C216" s="24">
        <v>213</v>
      </c>
      <c r="D216" s="31" t="s">
        <v>1154</v>
      </c>
      <c r="E216" s="141">
        <f>VLOOKUP(D:D,A:B,2,0)</f>
        <v>213</v>
      </c>
      <c r="F216" s="147">
        <f t="shared" si="3"/>
        <v>0</v>
      </c>
      <c r="G216" s="29"/>
      <c r="H216" s="27">
        <f>VLOOKUP(D216,offer数据基础表!A:D,4,0)</f>
        <v>11</v>
      </c>
      <c r="I216" s="24">
        <v>213</v>
      </c>
      <c r="L216" s="31" t="s">
        <v>1154</v>
      </c>
    </row>
    <row r="217" ht="16.5" spans="1:12">
      <c r="A217" s="143" t="s">
        <v>1155</v>
      </c>
      <c r="B217" s="140">
        <v>214</v>
      </c>
      <c r="C217" s="24">
        <v>214</v>
      </c>
      <c r="D217" s="31" t="s">
        <v>1155</v>
      </c>
      <c r="E217" s="141">
        <f>VLOOKUP(D:D,A:B,2,0)</f>
        <v>214</v>
      </c>
      <c r="F217" s="147">
        <f t="shared" si="3"/>
        <v>0</v>
      </c>
      <c r="G217" s="29"/>
      <c r="H217" s="27">
        <f>VLOOKUP(D217,offer数据基础表!A:D,4,0)</f>
        <v>26</v>
      </c>
      <c r="I217" s="24">
        <v>214</v>
      </c>
      <c r="L217" s="31" t="s">
        <v>1155</v>
      </c>
    </row>
    <row r="218" ht="16.5" spans="1:12">
      <c r="A218" s="143" t="s">
        <v>1156</v>
      </c>
      <c r="B218" s="140">
        <v>215</v>
      </c>
      <c r="C218" s="24">
        <v>215</v>
      </c>
      <c r="D218" s="31" t="s">
        <v>1156</v>
      </c>
      <c r="E218" s="141">
        <f>VLOOKUP(D:D,A:B,2,0)</f>
        <v>215</v>
      </c>
      <c r="F218" s="147">
        <f t="shared" si="3"/>
        <v>0</v>
      </c>
      <c r="G218" s="29"/>
      <c r="H218" s="27">
        <f>VLOOKUP(D218,offer数据基础表!A:D,4,0)</f>
        <v>1</v>
      </c>
      <c r="I218" s="24">
        <v>215</v>
      </c>
      <c r="L218" s="31" t="s">
        <v>1156</v>
      </c>
    </row>
    <row r="219" ht="16.5" spans="1:12">
      <c r="A219" s="143" t="s">
        <v>1157</v>
      </c>
      <c r="B219" s="140">
        <v>216</v>
      </c>
      <c r="C219" s="24">
        <v>216</v>
      </c>
      <c r="D219" s="31" t="s">
        <v>1157</v>
      </c>
      <c r="E219" s="141">
        <f>VLOOKUP(D:D,A:B,2,0)</f>
        <v>216</v>
      </c>
      <c r="F219" s="147">
        <f t="shared" si="3"/>
        <v>0</v>
      </c>
      <c r="G219" s="29"/>
      <c r="H219" s="27">
        <f>VLOOKUP(D219,offer数据基础表!A:D,4,0)</f>
        <v>10</v>
      </c>
      <c r="I219" s="24">
        <v>216</v>
      </c>
      <c r="L219" s="31" t="s">
        <v>1157</v>
      </c>
    </row>
    <row r="220" ht="16.5" spans="1:12">
      <c r="A220" s="143" t="s">
        <v>1158</v>
      </c>
      <c r="B220" s="140">
        <v>217</v>
      </c>
      <c r="C220" s="24">
        <v>217</v>
      </c>
      <c r="D220" s="31" t="s">
        <v>1158</v>
      </c>
      <c r="E220" s="141">
        <f>VLOOKUP(D:D,A:B,2,0)</f>
        <v>217</v>
      </c>
      <c r="F220" s="147">
        <f t="shared" si="3"/>
        <v>0</v>
      </c>
      <c r="G220" s="29"/>
      <c r="H220" s="27">
        <f>VLOOKUP(D220,offer数据基础表!A:D,4,0)</f>
        <v>18</v>
      </c>
      <c r="I220" s="24">
        <v>217</v>
      </c>
      <c r="L220" s="31" t="s">
        <v>1158</v>
      </c>
    </row>
    <row r="221" ht="16.5" spans="1:12">
      <c r="A221" s="143" t="s">
        <v>1159</v>
      </c>
      <c r="B221" s="140">
        <v>218</v>
      </c>
      <c r="C221" s="24">
        <v>218</v>
      </c>
      <c r="D221" s="31" t="s">
        <v>1159</v>
      </c>
      <c r="E221" s="141">
        <f>VLOOKUP(D:D,A:B,2,0)</f>
        <v>218</v>
      </c>
      <c r="F221" s="147">
        <f t="shared" si="3"/>
        <v>0</v>
      </c>
      <c r="G221" s="29"/>
      <c r="H221" s="27">
        <f>VLOOKUP(D221,offer数据基础表!A:D,4,0)</f>
        <v>34</v>
      </c>
      <c r="I221" s="24">
        <v>218</v>
      </c>
      <c r="L221" s="31" t="s">
        <v>1159</v>
      </c>
    </row>
    <row r="222" ht="16.5" spans="1:12">
      <c r="A222" s="143" t="s">
        <v>1160</v>
      </c>
      <c r="B222" s="140">
        <v>219</v>
      </c>
      <c r="C222" s="24">
        <v>219</v>
      </c>
      <c r="D222" s="31" t="s">
        <v>1160</v>
      </c>
      <c r="E222" s="141">
        <f>VLOOKUP(D:D,A:B,2,0)</f>
        <v>219</v>
      </c>
      <c r="F222" s="147">
        <f t="shared" si="3"/>
        <v>0</v>
      </c>
      <c r="G222" s="29"/>
      <c r="H222" s="27">
        <f>VLOOKUP(D222,offer数据基础表!A:D,4,0)</f>
        <v>2</v>
      </c>
      <c r="I222" s="24">
        <v>219</v>
      </c>
      <c r="L222" s="31" t="s">
        <v>1160</v>
      </c>
    </row>
    <row r="223" ht="16.5" spans="1:12">
      <c r="A223" s="143" t="s">
        <v>1161</v>
      </c>
      <c r="B223" s="140">
        <v>220</v>
      </c>
      <c r="C223" s="24">
        <v>220</v>
      </c>
      <c r="D223" s="31" t="s">
        <v>1161</v>
      </c>
      <c r="E223" s="141">
        <f>VLOOKUP(D:D,A:B,2,0)</f>
        <v>220</v>
      </c>
      <c r="F223" s="147">
        <f t="shared" si="3"/>
        <v>0</v>
      </c>
      <c r="G223" s="29"/>
      <c r="H223" s="27">
        <f>VLOOKUP(D223,offer数据基础表!A:D,4,0)</f>
        <v>0</v>
      </c>
      <c r="I223" s="24">
        <v>220</v>
      </c>
      <c r="L223" s="31" t="s">
        <v>1161</v>
      </c>
    </row>
    <row r="224" ht="16.5" spans="1:12">
      <c r="A224" s="143" t="s">
        <v>1162</v>
      </c>
      <c r="B224" s="140">
        <v>221</v>
      </c>
      <c r="C224" s="24">
        <v>221</v>
      </c>
      <c r="D224" s="31" t="s">
        <v>1162</v>
      </c>
      <c r="E224" s="141">
        <f>VLOOKUP(D:D,A:B,2,0)</f>
        <v>221</v>
      </c>
      <c r="F224" s="147">
        <f t="shared" si="3"/>
        <v>0</v>
      </c>
      <c r="G224" s="29"/>
      <c r="H224" s="27">
        <f>VLOOKUP(D224,offer数据基础表!A:D,4,0)</f>
        <v>1</v>
      </c>
      <c r="I224" s="24">
        <v>221</v>
      </c>
      <c r="L224" s="31" t="s">
        <v>1162</v>
      </c>
    </row>
    <row r="225" ht="16.5" spans="1:12">
      <c r="A225" s="143" t="s">
        <v>1163</v>
      </c>
      <c r="B225" s="140">
        <v>222</v>
      </c>
      <c r="C225" s="24">
        <v>222</v>
      </c>
      <c r="D225" s="31" t="s">
        <v>1163</v>
      </c>
      <c r="E225" s="141">
        <f>VLOOKUP(D:D,A:B,2,0)</f>
        <v>222</v>
      </c>
      <c r="F225" s="147">
        <f t="shared" si="3"/>
        <v>0</v>
      </c>
      <c r="G225" s="29"/>
      <c r="H225" s="27">
        <f>VLOOKUP(D225,offer数据基础表!A:D,4,0)</f>
        <v>12</v>
      </c>
      <c r="I225" s="24">
        <v>222</v>
      </c>
      <c r="L225" s="31" t="s">
        <v>1163</v>
      </c>
    </row>
    <row r="226" ht="16.5" spans="1:12">
      <c r="A226" s="143" t="s">
        <v>1164</v>
      </c>
      <c r="B226" s="140">
        <v>223</v>
      </c>
      <c r="C226" s="24">
        <v>223</v>
      </c>
      <c r="D226" s="31" t="s">
        <v>1164</v>
      </c>
      <c r="E226" s="141">
        <f>VLOOKUP(D:D,A:B,2,0)</f>
        <v>223</v>
      </c>
      <c r="F226" s="147">
        <f t="shared" si="3"/>
        <v>0</v>
      </c>
      <c r="G226" s="29"/>
      <c r="H226" s="27">
        <f>VLOOKUP(D226,offer数据基础表!A:D,4,0)</f>
        <v>1</v>
      </c>
      <c r="I226" s="24">
        <v>223</v>
      </c>
      <c r="L226" s="31" t="s">
        <v>1164</v>
      </c>
    </row>
    <row r="227" ht="16.5" spans="1:12">
      <c r="A227" s="143" t="s">
        <v>1165</v>
      </c>
      <c r="B227" s="140">
        <v>224</v>
      </c>
      <c r="C227" s="24">
        <v>224</v>
      </c>
      <c r="D227" s="31" t="s">
        <v>1165</v>
      </c>
      <c r="E227" s="141">
        <f>VLOOKUP(D:D,A:B,2,0)</f>
        <v>224</v>
      </c>
      <c r="F227" s="147">
        <f t="shared" si="3"/>
        <v>0</v>
      </c>
      <c r="G227" s="29"/>
      <c r="H227" s="27">
        <f>VLOOKUP(D227,offer数据基础表!A:D,4,0)</f>
        <v>24</v>
      </c>
      <c r="I227" s="24">
        <v>224</v>
      </c>
      <c r="L227" s="31" t="s">
        <v>1165</v>
      </c>
    </row>
    <row r="228" ht="16.5" spans="1:12">
      <c r="A228" s="143" t="s">
        <v>1166</v>
      </c>
      <c r="B228" s="140">
        <v>225</v>
      </c>
      <c r="C228" s="24">
        <v>225</v>
      </c>
      <c r="D228" s="31" t="s">
        <v>1166</v>
      </c>
      <c r="E228" s="141">
        <f>VLOOKUP(D:D,A:B,2,0)</f>
        <v>225</v>
      </c>
      <c r="F228" s="147">
        <f t="shared" si="3"/>
        <v>0</v>
      </c>
      <c r="G228" s="29"/>
      <c r="H228" s="27">
        <f>VLOOKUP(D228,offer数据基础表!A:D,4,0)</f>
        <v>0</v>
      </c>
      <c r="I228" s="24">
        <v>225</v>
      </c>
      <c r="L228" s="31" t="s">
        <v>1166</v>
      </c>
    </row>
    <row r="229" ht="16.5" spans="1:12">
      <c r="A229" s="143" t="s">
        <v>1167</v>
      </c>
      <c r="B229" s="140">
        <v>226</v>
      </c>
      <c r="C229" s="24">
        <v>226</v>
      </c>
      <c r="D229" s="31" t="s">
        <v>1167</v>
      </c>
      <c r="E229" s="141">
        <f>VLOOKUP(D:D,A:B,2,0)</f>
        <v>226</v>
      </c>
      <c r="F229" s="147">
        <f t="shared" si="3"/>
        <v>0</v>
      </c>
      <c r="G229" s="29"/>
      <c r="H229" s="27">
        <f>VLOOKUP(D229,offer数据基础表!A:D,4,0)</f>
        <v>3</v>
      </c>
      <c r="I229" s="24">
        <v>226</v>
      </c>
      <c r="L229" s="31" t="s">
        <v>1167</v>
      </c>
    </row>
    <row r="230" ht="16.5" spans="1:12">
      <c r="A230" s="143" t="s">
        <v>1168</v>
      </c>
      <c r="B230" s="140">
        <v>227</v>
      </c>
      <c r="C230" s="24">
        <v>227</v>
      </c>
      <c r="D230" s="31" t="s">
        <v>1168</v>
      </c>
      <c r="E230" s="141">
        <f>VLOOKUP(D:D,A:B,2,0)</f>
        <v>227</v>
      </c>
      <c r="F230" s="147">
        <f t="shared" si="3"/>
        <v>0</v>
      </c>
      <c r="G230" s="29"/>
      <c r="H230" s="27">
        <f>VLOOKUP(D230,offer数据基础表!A:D,4,0)</f>
        <v>1</v>
      </c>
      <c r="I230" s="24">
        <v>227</v>
      </c>
      <c r="L230" s="31" t="s">
        <v>1168</v>
      </c>
    </row>
    <row r="231" ht="16.5" spans="1:12">
      <c r="A231" s="143" t="s">
        <v>1169</v>
      </c>
      <c r="B231" s="140">
        <v>228</v>
      </c>
      <c r="C231" s="24">
        <v>228</v>
      </c>
      <c r="D231" s="31" t="s">
        <v>1169</v>
      </c>
      <c r="E231" s="141">
        <f>VLOOKUP(D:D,A:B,2,0)</f>
        <v>228</v>
      </c>
      <c r="F231" s="147">
        <f t="shared" si="3"/>
        <v>0</v>
      </c>
      <c r="G231" s="29"/>
      <c r="H231" s="27">
        <f>VLOOKUP(D231,offer数据基础表!A:D,4,0)</f>
        <v>2</v>
      </c>
      <c r="I231" s="24">
        <v>228</v>
      </c>
      <c r="L231" s="31" t="s">
        <v>1169</v>
      </c>
    </row>
    <row r="232" ht="16.5" spans="1:12">
      <c r="A232" s="143" t="s">
        <v>1170</v>
      </c>
      <c r="B232" s="140">
        <v>229</v>
      </c>
      <c r="C232" s="24">
        <v>229</v>
      </c>
      <c r="D232" s="31" t="s">
        <v>1170</v>
      </c>
      <c r="E232" s="141">
        <f>VLOOKUP(D:D,A:B,2,0)</f>
        <v>229</v>
      </c>
      <c r="F232" s="147">
        <f t="shared" si="3"/>
        <v>0</v>
      </c>
      <c r="G232" s="29"/>
      <c r="H232" s="27">
        <f>VLOOKUP(D232,offer数据基础表!A:D,4,0)</f>
        <v>0</v>
      </c>
      <c r="I232" s="24">
        <v>229</v>
      </c>
      <c r="L232" s="31" t="s">
        <v>1170</v>
      </c>
    </row>
    <row r="233" ht="16.5" spans="1:12">
      <c r="A233" s="143" t="s">
        <v>1171</v>
      </c>
      <c r="B233" s="140">
        <v>230</v>
      </c>
      <c r="C233" s="24">
        <v>230</v>
      </c>
      <c r="D233" s="31" t="s">
        <v>1171</v>
      </c>
      <c r="E233" s="141">
        <f>VLOOKUP(D:D,A:B,2,0)</f>
        <v>230</v>
      </c>
      <c r="F233" s="147">
        <f t="shared" si="3"/>
        <v>0</v>
      </c>
      <c r="G233" s="29"/>
      <c r="H233" s="27">
        <f>VLOOKUP(D233,offer数据基础表!A:D,4,0)</f>
        <v>0</v>
      </c>
      <c r="I233" s="24">
        <v>230</v>
      </c>
      <c r="L233" s="31" t="s">
        <v>1171</v>
      </c>
    </row>
    <row r="234" ht="16.5" spans="1:12">
      <c r="A234" s="143" t="s">
        <v>1172</v>
      </c>
      <c r="B234" s="140">
        <v>231</v>
      </c>
      <c r="C234" s="24">
        <v>231</v>
      </c>
      <c r="D234" s="31" t="s">
        <v>1172</v>
      </c>
      <c r="E234" s="141">
        <f>VLOOKUP(D:D,A:B,2,0)</f>
        <v>231</v>
      </c>
      <c r="F234" s="147">
        <f t="shared" si="3"/>
        <v>0</v>
      </c>
      <c r="G234" s="29"/>
      <c r="H234" s="27">
        <f>VLOOKUP(D234,offer数据基础表!A:D,4,0)</f>
        <v>22</v>
      </c>
      <c r="I234" s="24">
        <v>231</v>
      </c>
      <c r="L234" s="31" t="s">
        <v>1172</v>
      </c>
    </row>
    <row r="235" ht="16.5" spans="1:12">
      <c r="A235" s="143" t="s">
        <v>1173</v>
      </c>
      <c r="B235" s="140">
        <v>232</v>
      </c>
      <c r="C235" s="24">
        <v>232</v>
      </c>
      <c r="D235" s="31" t="s">
        <v>1173</v>
      </c>
      <c r="E235" s="141">
        <f>VLOOKUP(D:D,A:B,2,0)</f>
        <v>232</v>
      </c>
      <c r="F235" s="147">
        <f t="shared" si="3"/>
        <v>0</v>
      </c>
      <c r="G235" s="29"/>
      <c r="H235" s="27">
        <f>VLOOKUP(D235,offer数据基础表!A:D,4,0)</f>
        <v>1</v>
      </c>
      <c r="I235" s="24">
        <v>232</v>
      </c>
      <c r="L235" s="31" t="s">
        <v>1173</v>
      </c>
    </row>
    <row r="236" ht="16.5" spans="1:12">
      <c r="A236" s="143" t="s">
        <v>1174</v>
      </c>
      <c r="B236" s="140">
        <v>233</v>
      </c>
      <c r="C236" s="24">
        <v>233</v>
      </c>
      <c r="D236" s="31" t="s">
        <v>1174</v>
      </c>
      <c r="E236" s="141">
        <f>VLOOKUP(D:D,A:B,2,0)</f>
        <v>233</v>
      </c>
      <c r="F236" s="147">
        <f t="shared" si="3"/>
        <v>0</v>
      </c>
      <c r="G236" s="29"/>
      <c r="H236" s="27">
        <f>VLOOKUP(D236,offer数据基础表!A:D,4,0)</f>
        <v>1</v>
      </c>
      <c r="I236" s="24">
        <v>233</v>
      </c>
      <c r="L236" s="31" t="s">
        <v>1174</v>
      </c>
    </row>
    <row r="237" ht="16.5" spans="1:12">
      <c r="A237" s="143" t="s">
        <v>1175</v>
      </c>
      <c r="B237" s="140">
        <v>234</v>
      </c>
      <c r="C237" s="24">
        <v>234</v>
      </c>
      <c r="D237" s="31" t="s">
        <v>1175</v>
      </c>
      <c r="E237" s="141">
        <f>VLOOKUP(D:D,A:B,2,0)</f>
        <v>234</v>
      </c>
      <c r="F237" s="147">
        <f t="shared" si="3"/>
        <v>0</v>
      </c>
      <c r="G237" s="29"/>
      <c r="H237" s="27" t="e">
        <f>VLOOKUP(D237,offer数据基础表!A:D,4,0)</f>
        <v>#N/A</v>
      </c>
      <c r="I237" s="24">
        <v>234</v>
      </c>
      <c r="L237" s="31" t="s">
        <v>1175</v>
      </c>
    </row>
    <row r="238" ht="16.5" spans="1:12">
      <c r="A238" s="143" t="s">
        <v>1176</v>
      </c>
      <c r="B238" s="140">
        <v>235</v>
      </c>
      <c r="C238" s="24">
        <v>235</v>
      </c>
      <c r="D238" s="31" t="s">
        <v>1176</v>
      </c>
      <c r="E238" s="141">
        <f>VLOOKUP(D:D,A:B,2,0)</f>
        <v>235</v>
      </c>
      <c r="F238" s="147">
        <f t="shared" si="3"/>
        <v>0</v>
      </c>
      <c r="G238" s="29"/>
      <c r="H238" s="27">
        <f>VLOOKUP(D238,offer数据基础表!A:D,4,0)</f>
        <v>9</v>
      </c>
      <c r="I238" s="24">
        <v>235</v>
      </c>
      <c r="L238" s="31" t="s">
        <v>1176</v>
      </c>
    </row>
    <row r="239" ht="16.5" spans="1:12">
      <c r="A239" s="143" t="s">
        <v>1177</v>
      </c>
      <c r="B239" s="140">
        <v>236</v>
      </c>
      <c r="C239" s="24">
        <v>236</v>
      </c>
      <c r="D239" s="31" t="s">
        <v>1177</v>
      </c>
      <c r="E239" s="141">
        <f>VLOOKUP(D:D,A:B,2,0)</f>
        <v>236</v>
      </c>
      <c r="F239" s="147">
        <f t="shared" si="3"/>
        <v>0</v>
      </c>
      <c r="G239" s="29"/>
      <c r="H239" s="27">
        <f>VLOOKUP(D239,offer数据基础表!A:D,4,0)</f>
        <v>5</v>
      </c>
      <c r="I239" s="24">
        <v>236</v>
      </c>
      <c r="L239" s="31" t="s">
        <v>1177</v>
      </c>
    </row>
    <row r="240" ht="16.5" spans="1:12">
      <c r="A240" s="143" t="s">
        <v>1178</v>
      </c>
      <c r="B240" s="140">
        <v>237</v>
      </c>
      <c r="C240" s="24">
        <v>237</v>
      </c>
      <c r="D240" s="31" t="s">
        <v>1178</v>
      </c>
      <c r="E240" s="141">
        <f>VLOOKUP(D:D,A:B,2,0)</f>
        <v>237</v>
      </c>
      <c r="F240" s="147">
        <f t="shared" si="3"/>
        <v>0</v>
      </c>
      <c r="G240" s="29"/>
      <c r="H240" s="27">
        <f>VLOOKUP(D240,offer数据基础表!A:D,4,0)</f>
        <v>0</v>
      </c>
      <c r="I240" s="24">
        <v>237</v>
      </c>
      <c r="L240" s="31" t="s">
        <v>1178</v>
      </c>
    </row>
    <row r="241" ht="16.5" spans="1:12">
      <c r="A241" s="143" t="s">
        <v>1179</v>
      </c>
      <c r="B241" s="140">
        <v>238</v>
      </c>
      <c r="C241" s="24">
        <v>238</v>
      </c>
      <c r="D241" s="31" t="s">
        <v>1179</v>
      </c>
      <c r="E241" s="141">
        <f>VLOOKUP(D:D,A:B,2,0)</f>
        <v>238</v>
      </c>
      <c r="F241" s="147">
        <f t="shared" si="3"/>
        <v>0</v>
      </c>
      <c r="G241" s="29"/>
      <c r="H241" s="27">
        <f>VLOOKUP(D241,offer数据基础表!A:D,4,0)</f>
        <v>3</v>
      </c>
      <c r="I241" s="24">
        <v>238</v>
      </c>
      <c r="L241" s="31" t="s">
        <v>1179</v>
      </c>
    </row>
    <row r="242" ht="16.5" spans="1:12">
      <c r="A242" s="143" t="s">
        <v>1180</v>
      </c>
      <c r="B242" s="140">
        <v>239</v>
      </c>
      <c r="C242" s="24">
        <v>239</v>
      </c>
      <c r="D242" s="31" t="s">
        <v>1180</v>
      </c>
      <c r="E242" s="141">
        <f>VLOOKUP(D:D,A:B,2,0)</f>
        <v>239</v>
      </c>
      <c r="F242" s="147">
        <f t="shared" si="3"/>
        <v>0</v>
      </c>
      <c r="G242" s="29"/>
      <c r="H242" s="27">
        <f>VLOOKUP(D242,offer数据基础表!A:D,4,0)</f>
        <v>2</v>
      </c>
      <c r="I242" s="24">
        <v>239</v>
      </c>
      <c r="L242" s="31" t="s">
        <v>1180</v>
      </c>
    </row>
    <row r="243" ht="16.5" spans="1:12">
      <c r="A243" s="143" t="s">
        <v>1181</v>
      </c>
      <c r="B243" s="140">
        <v>240</v>
      </c>
      <c r="C243" s="24">
        <v>240</v>
      </c>
      <c r="D243" s="31" t="s">
        <v>1181</v>
      </c>
      <c r="E243" s="141">
        <f>VLOOKUP(D:D,A:B,2,0)</f>
        <v>240</v>
      </c>
      <c r="F243" s="147">
        <f t="shared" si="3"/>
        <v>0</v>
      </c>
      <c r="G243" s="29"/>
      <c r="H243" s="27">
        <f>VLOOKUP(D243,offer数据基础表!A:D,4,0)</f>
        <v>1</v>
      </c>
      <c r="I243" s="24">
        <v>240</v>
      </c>
      <c r="L243" s="31" t="s">
        <v>1181</v>
      </c>
    </row>
    <row r="244" ht="16.5" spans="1:12">
      <c r="A244" s="143" t="s">
        <v>1182</v>
      </c>
      <c r="B244" s="140">
        <v>241</v>
      </c>
      <c r="C244" s="24">
        <v>241</v>
      </c>
      <c r="D244" s="31" t="s">
        <v>1182</v>
      </c>
      <c r="E244" s="141">
        <f>VLOOKUP(D:D,A:B,2,0)</f>
        <v>241</v>
      </c>
      <c r="F244" s="147">
        <f t="shared" si="3"/>
        <v>0</v>
      </c>
      <c r="G244" s="29"/>
      <c r="H244" s="27">
        <f>VLOOKUP(D244,offer数据基础表!A:D,4,0)</f>
        <v>1</v>
      </c>
      <c r="I244" s="24">
        <v>241</v>
      </c>
      <c r="L244" s="31" t="s">
        <v>1182</v>
      </c>
    </row>
    <row r="245" ht="16.5" spans="1:12">
      <c r="A245" s="143" t="s">
        <v>1183</v>
      </c>
      <c r="B245" s="140">
        <v>242</v>
      </c>
      <c r="C245" s="24">
        <v>242</v>
      </c>
      <c r="D245" s="31" t="s">
        <v>1183</v>
      </c>
      <c r="E245" s="141">
        <f>VLOOKUP(D:D,A:B,2,0)</f>
        <v>242</v>
      </c>
      <c r="F245" s="147">
        <f t="shared" si="3"/>
        <v>0</v>
      </c>
      <c r="G245" s="29"/>
      <c r="H245" s="27">
        <f>VLOOKUP(D245,offer数据基础表!A:D,4,0)</f>
        <v>2</v>
      </c>
      <c r="I245" s="24">
        <v>242</v>
      </c>
      <c r="L245" s="31" t="s">
        <v>1183</v>
      </c>
    </row>
    <row r="246" ht="16.5" spans="1:12">
      <c r="A246" s="143" t="s">
        <v>1184</v>
      </c>
      <c r="B246" s="140">
        <v>243</v>
      </c>
      <c r="C246" s="24">
        <v>243</v>
      </c>
      <c r="D246" s="31" t="s">
        <v>1184</v>
      </c>
      <c r="E246" s="141">
        <f>VLOOKUP(D:D,A:B,2,0)</f>
        <v>243</v>
      </c>
      <c r="F246" s="147">
        <f t="shared" si="3"/>
        <v>0</v>
      </c>
      <c r="G246" s="29"/>
      <c r="H246" s="27">
        <f>VLOOKUP(D246,offer数据基础表!A:D,4,0)</f>
        <v>2</v>
      </c>
      <c r="I246" s="24">
        <v>243</v>
      </c>
      <c r="L246" s="31" t="s">
        <v>1184</v>
      </c>
    </row>
    <row r="247" ht="16.5" spans="1:12">
      <c r="A247" s="143" t="s">
        <v>1185</v>
      </c>
      <c r="B247" s="140">
        <v>244</v>
      </c>
      <c r="C247" s="24">
        <v>244</v>
      </c>
      <c r="D247" s="31" t="s">
        <v>1185</v>
      </c>
      <c r="E247" s="141">
        <f>VLOOKUP(D:D,A:B,2,0)</f>
        <v>244</v>
      </c>
      <c r="F247" s="147">
        <f t="shared" si="3"/>
        <v>0</v>
      </c>
      <c r="G247" s="29"/>
      <c r="H247" s="27">
        <f>VLOOKUP(D247,offer数据基础表!A:D,4,0)</f>
        <v>1</v>
      </c>
      <c r="I247" s="24">
        <v>244</v>
      </c>
      <c r="L247" s="31" t="s">
        <v>1185</v>
      </c>
    </row>
    <row r="248" ht="16.5" spans="1:12">
      <c r="A248" s="143" t="s">
        <v>1186</v>
      </c>
      <c r="B248" s="140">
        <v>245</v>
      </c>
      <c r="C248" s="24">
        <v>245</v>
      </c>
      <c r="D248" s="31" t="s">
        <v>1186</v>
      </c>
      <c r="E248" s="141">
        <f>VLOOKUP(D:D,A:B,2,0)</f>
        <v>245</v>
      </c>
      <c r="F248" s="147">
        <f t="shared" si="3"/>
        <v>0</v>
      </c>
      <c r="G248" s="29"/>
      <c r="H248" s="27">
        <f>VLOOKUP(D248,offer数据基础表!A:D,4,0)</f>
        <v>3</v>
      </c>
      <c r="I248" s="24">
        <v>245</v>
      </c>
      <c r="L248" s="31" t="s">
        <v>1186</v>
      </c>
    </row>
    <row r="249" ht="16.5" spans="1:12">
      <c r="A249" s="143" t="s">
        <v>1187</v>
      </c>
      <c r="B249" s="140">
        <v>246</v>
      </c>
      <c r="C249" s="24">
        <v>246</v>
      </c>
      <c r="D249" s="31" t="s">
        <v>1187</v>
      </c>
      <c r="E249" s="141">
        <f>VLOOKUP(D:D,A:B,2,0)</f>
        <v>246</v>
      </c>
      <c r="F249" s="147">
        <f t="shared" si="3"/>
        <v>0</v>
      </c>
      <c r="G249" s="29"/>
      <c r="H249" s="27">
        <f>VLOOKUP(D249,offer数据基础表!A:D,4,0)</f>
        <v>1</v>
      </c>
      <c r="I249" s="24">
        <v>246</v>
      </c>
      <c r="L249" s="31" t="s">
        <v>1187</v>
      </c>
    </row>
    <row r="250" ht="16.5" spans="1:12">
      <c r="A250" s="143" t="s">
        <v>1188</v>
      </c>
      <c r="B250" s="140">
        <v>247</v>
      </c>
      <c r="C250" s="24">
        <v>247</v>
      </c>
      <c r="D250" s="31" t="s">
        <v>1188</v>
      </c>
      <c r="E250" s="141">
        <f>VLOOKUP(D:D,A:B,2,0)</f>
        <v>247</v>
      </c>
      <c r="F250" s="147">
        <f t="shared" si="3"/>
        <v>0</v>
      </c>
      <c r="G250" s="29"/>
      <c r="H250" s="27">
        <f>VLOOKUP(D250,offer数据基础表!A:D,4,0)</f>
        <v>1</v>
      </c>
      <c r="I250" s="24">
        <v>247</v>
      </c>
      <c r="L250" s="31" t="s">
        <v>1188</v>
      </c>
    </row>
    <row r="251" ht="16.5" spans="1:12">
      <c r="A251" s="143" t="s">
        <v>1189</v>
      </c>
      <c r="B251" s="140">
        <v>248</v>
      </c>
      <c r="C251" s="24">
        <v>248</v>
      </c>
      <c r="D251" s="31" t="s">
        <v>1189</v>
      </c>
      <c r="E251" s="141">
        <f>VLOOKUP(D:D,A:B,2,0)</f>
        <v>248</v>
      </c>
      <c r="F251" s="147">
        <f t="shared" si="3"/>
        <v>0</v>
      </c>
      <c r="G251" s="29"/>
      <c r="H251" s="27">
        <f>VLOOKUP(D251,offer数据基础表!A:D,4,0)</f>
        <v>0</v>
      </c>
      <c r="I251" s="24">
        <v>248</v>
      </c>
      <c r="L251" s="31" t="s">
        <v>1189</v>
      </c>
    </row>
    <row r="252" ht="16.5" spans="1:12">
      <c r="A252" s="143" t="s">
        <v>1190</v>
      </c>
      <c r="B252" s="140">
        <v>249</v>
      </c>
      <c r="C252" s="24">
        <v>249</v>
      </c>
      <c r="D252" s="31" t="s">
        <v>1190</v>
      </c>
      <c r="E252" s="141">
        <f>VLOOKUP(D:D,A:B,2,0)</f>
        <v>249</v>
      </c>
      <c r="F252" s="147">
        <f t="shared" si="3"/>
        <v>0</v>
      </c>
      <c r="G252" s="29"/>
      <c r="H252" s="27">
        <f>VLOOKUP(D252,offer数据基础表!A:D,4,0)</f>
        <v>0</v>
      </c>
      <c r="I252" s="24">
        <v>249</v>
      </c>
      <c r="L252" s="31" t="s">
        <v>1190</v>
      </c>
    </row>
    <row r="253" ht="16.5" spans="1:12">
      <c r="A253" s="143" t="s">
        <v>1191</v>
      </c>
      <c r="B253" s="140">
        <v>250</v>
      </c>
      <c r="C253" s="24">
        <v>250</v>
      </c>
      <c r="D253" s="31" t="s">
        <v>1191</v>
      </c>
      <c r="E253" s="141">
        <f>VLOOKUP(D:D,A:B,2,0)</f>
        <v>250</v>
      </c>
      <c r="F253" s="147">
        <f t="shared" si="3"/>
        <v>0</v>
      </c>
      <c r="G253" s="29"/>
      <c r="H253" s="27">
        <f>VLOOKUP(D253,offer数据基础表!A:D,4,0)</f>
        <v>0</v>
      </c>
      <c r="I253" s="24">
        <v>250</v>
      </c>
      <c r="L253" s="31" t="s">
        <v>1191</v>
      </c>
    </row>
    <row r="254" ht="16.5" spans="1:12">
      <c r="A254" s="143" t="s">
        <v>1192</v>
      </c>
      <c r="B254" s="140">
        <v>251</v>
      </c>
      <c r="C254" s="24">
        <v>251</v>
      </c>
      <c r="D254" s="31" t="s">
        <v>1192</v>
      </c>
      <c r="E254" s="141">
        <f>VLOOKUP(D:D,A:B,2,0)</f>
        <v>251</v>
      </c>
      <c r="F254" s="147">
        <f t="shared" si="3"/>
        <v>0</v>
      </c>
      <c r="G254" s="29"/>
      <c r="H254" s="27">
        <f>VLOOKUP(D254,offer数据基础表!A:D,4,0)</f>
        <v>0</v>
      </c>
      <c r="I254" s="24">
        <v>251</v>
      </c>
      <c r="L254" s="31" t="s">
        <v>1192</v>
      </c>
    </row>
    <row r="255" ht="16.5" spans="1:12">
      <c r="A255" s="143" t="s">
        <v>1193</v>
      </c>
      <c r="B255" s="140">
        <v>252</v>
      </c>
      <c r="C255" s="24">
        <v>252</v>
      </c>
      <c r="D255" s="31" t="s">
        <v>1193</v>
      </c>
      <c r="E255" s="141">
        <f>VLOOKUP(D:D,A:B,2,0)</f>
        <v>252</v>
      </c>
      <c r="F255" s="147">
        <f t="shared" si="3"/>
        <v>0</v>
      </c>
      <c r="G255" s="29"/>
      <c r="H255" s="27" t="e">
        <f>VLOOKUP(D255,offer数据基础表!A:D,4,0)</f>
        <v>#N/A</v>
      </c>
      <c r="I255" s="24">
        <v>252</v>
      </c>
      <c r="L255" s="31" t="s">
        <v>1193</v>
      </c>
    </row>
    <row r="256" ht="16.5" spans="1:12">
      <c r="A256" s="143" t="s">
        <v>1194</v>
      </c>
      <c r="B256" s="140">
        <v>253</v>
      </c>
      <c r="C256" s="24">
        <v>253</v>
      </c>
      <c r="D256" s="31" t="s">
        <v>1194</v>
      </c>
      <c r="E256" s="141">
        <f>VLOOKUP(D:D,A:B,2,0)</f>
        <v>253</v>
      </c>
      <c r="F256" s="147">
        <f t="shared" si="3"/>
        <v>0</v>
      </c>
      <c r="G256" s="29"/>
      <c r="H256" s="27">
        <f>VLOOKUP(D256,offer数据基础表!A:D,4,0)</f>
        <v>3</v>
      </c>
      <c r="I256" s="24">
        <v>253</v>
      </c>
      <c r="L256" s="31" t="s">
        <v>1194</v>
      </c>
    </row>
    <row r="257" ht="16.5" spans="1:12">
      <c r="A257" s="143" t="s">
        <v>1195</v>
      </c>
      <c r="B257" s="140">
        <v>254</v>
      </c>
      <c r="C257" s="24">
        <v>254</v>
      </c>
      <c r="D257" s="31" t="s">
        <v>1195</v>
      </c>
      <c r="E257" s="141">
        <f>VLOOKUP(D:D,A:B,2,0)</f>
        <v>254</v>
      </c>
      <c r="F257" s="147">
        <f t="shared" si="3"/>
        <v>0</v>
      </c>
      <c r="G257" s="29"/>
      <c r="H257" s="27">
        <f>VLOOKUP(D257,offer数据基础表!A:D,4,0)</f>
        <v>1</v>
      </c>
      <c r="I257" s="24">
        <v>254</v>
      </c>
      <c r="L257" s="31" t="s">
        <v>1195</v>
      </c>
    </row>
    <row r="258" ht="16.5" spans="1:12">
      <c r="A258" s="143" t="s">
        <v>1196</v>
      </c>
      <c r="B258" s="140">
        <v>255</v>
      </c>
      <c r="C258" s="24">
        <v>255</v>
      </c>
      <c r="D258" s="31" t="s">
        <v>1196</v>
      </c>
      <c r="E258" s="141">
        <f>VLOOKUP(D:D,A:B,2,0)</f>
        <v>255</v>
      </c>
      <c r="F258" s="147">
        <f t="shared" si="3"/>
        <v>0</v>
      </c>
      <c r="G258" s="29"/>
      <c r="H258" s="27">
        <f>VLOOKUP(D258,offer数据基础表!A:D,4,0)</f>
        <v>0</v>
      </c>
      <c r="I258" s="24">
        <v>255</v>
      </c>
      <c r="L258" s="31" t="s">
        <v>1196</v>
      </c>
    </row>
    <row r="259" ht="16.5" spans="1:12">
      <c r="A259" s="143" t="s">
        <v>1197</v>
      </c>
      <c r="B259" s="140">
        <v>256</v>
      </c>
      <c r="C259" s="24">
        <v>256</v>
      </c>
      <c r="D259" s="31" t="s">
        <v>1197</v>
      </c>
      <c r="E259" s="141">
        <f>VLOOKUP(D:D,A:B,2,0)</f>
        <v>256</v>
      </c>
      <c r="F259" s="147">
        <f t="shared" si="3"/>
        <v>0</v>
      </c>
      <c r="G259" s="29"/>
      <c r="H259" s="27">
        <f>VLOOKUP(D259,offer数据基础表!A:D,4,0)</f>
        <v>0</v>
      </c>
      <c r="I259" s="24">
        <v>256</v>
      </c>
      <c r="L259" s="31" t="s">
        <v>1197</v>
      </c>
    </row>
    <row r="260" ht="16.5" spans="1:12">
      <c r="A260" s="143" t="s">
        <v>1198</v>
      </c>
      <c r="B260" s="140">
        <v>257</v>
      </c>
      <c r="C260" s="24">
        <v>257</v>
      </c>
      <c r="D260" s="31" t="s">
        <v>1198</v>
      </c>
      <c r="E260" s="141">
        <f>VLOOKUP(D:D,A:B,2,0)</f>
        <v>257</v>
      </c>
      <c r="F260" s="147">
        <f t="shared" ref="F260:F323" si="4">E260-C260</f>
        <v>0</v>
      </c>
      <c r="G260" s="29"/>
      <c r="H260" s="27">
        <f>VLOOKUP(D260,offer数据基础表!A:D,4,0)</f>
        <v>2</v>
      </c>
      <c r="I260" s="24">
        <v>257</v>
      </c>
      <c r="L260" s="31" t="s">
        <v>1198</v>
      </c>
    </row>
    <row r="261" ht="16.5" spans="1:12">
      <c r="A261" s="143" t="s">
        <v>301</v>
      </c>
      <c r="B261" s="140">
        <v>258</v>
      </c>
      <c r="C261" s="24">
        <v>258</v>
      </c>
      <c r="D261" s="31" t="s">
        <v>301</v>
      </c>
      <c r="E261" s="141">
        <f>VLOOKUP(D:D,A:B,2,0)</f>
        <v>258</v>
      </c>
      <c r="F261" s="147">
        <f t="shared" si="4"/>
        <v>0</v>
      </c>
      <c r="G261" s="29"/>
      <c r="H261" s="27" t="e">
        <f>VLOOKUP(D261,offer数据基础表!A:D,4,0)</f>
        <v>#N/A</v>
      </c>
      <c r="I261" s="24">
        <v>258</v>
      </c>
      <c r="L261" s="31" t="s">
        <v>301</v>
      </c>
    </row>
    <row r="262" ht="16.5" spans="1:12">
      <c r="A262" s="143" t="s">
        <v>1199</v>
      </c>
      <c r="B262" s="140">
        <v>259</v>
      </c>
      <c r="C262" s="24">
        <v>259</v>
      </c>
      <c r="D262" s="31" t="s">
        <v>1199</v>
      </c>
      <c r="E262" s="141">
        <f>VLOOKUP(D:D,A:B,2,0)</f>
        <v>259</v>
      </c>
      <c r="F262" s="147">
        <f t="shared" si="4"/>
        <v>0</v>
      </c>
      <c r="G262" s="29"/>
      <c r="H262" s="27">
        <f>VLOOKUP(D262,offer数据基础表!A:D,4,0)</f>
        <v>0</v>
      </c>
      <c r="I262" s="24">
        <v>259</v>
      </c>
      <c r="L262" s="31" t="s">
        <v>1199</v>
      </c>
    </row>
    <row r="263" ht="16.5" spans="1:12">
      <c r="A263" s="143" t="s">
        <v>1200</v>
      </c>
      <c r="B263" s="140">
        <v>260</v>
      </c>
      <c r="C263" s="24">
        <v>260</v>
      </c>
      <c r="D263" s="31" t="s">
        <v>1200</v>
      </c>
      <c r="E263" s="141">
        <f>VLOOKUP(D:D,A:B,2,0)</f>
        <v>260</v>
      </c>
      <c r="F263" s="147">
        <f t="shared" si="4"/>
        <v>0</v>
      </c>
      <c r="G263" s="29"/>
      <c r="H263" s="27">
        <f>VLOOKUP(D263,offer数据基础表!A:D,4,0)</f>
        <v>1</v>
      </c>
      <c r="I263" s="24">
        <v>260</v>
      </c>
      <c r="L263" s="31" t="s">
        <v>1200</v>
      </c>
    </row>
    <row r="264" ht="16.5" spans="1:12">
      <c r="A264" s="143" t="s">
        <v>1201</v>
      </c>
      <c r="B264" s="140">
        <v>261</v>
      </c>
      <c r="C264" s="24">
        <v>261</v>
      </c>
      <c r="D264" s="31" t="s">
        <v>1201</v>
      </c>
      <c r="E264" s="141">
        <f>VLOOKUP(D:D,A:B,2,0)</f>
        <v>261</v>
      </c>
      <c r="F264" s="147">
        <f t="shared" si="4"/>
        <v>0</v>
      </c>
      <c r="G264" s="29"/>
      <c r="H264" s="27">
        <f>VLOOKUP(D264,offer数据基础表!A:D,4,0)</f>
        <v>1</v>
      </c>
      <c r="I264" s="24">
        <v>261</v>
      </c>
      <c r="L264" s="31" t="s">
        <v>1201</v>
      </c>
    </row>
    <row r="265" ht="16.5" spans="1:12">
      <c r="A265" s="143" t="s">
        <v>1202</v>
      </c>
      <c r="B265" s="140">
        <v>262</v>
      </c>
      <c r="C265" s="24">
        <v>262</v>
      </c>
      <c r="D265" s="31" t="s">
        <v>1202</v>
      </c>
      <c r="E265" s="141">
        <f>VLOOKUP(D:D,A:B,2,0)</f>
        <v>262</v>
      </c>
      <c r="F265" s="147">
        <f t="shared" si="4"/>
        <v>0</v>
      </c>
      <c r="G265" s="29"/>
      <c r="H265" s="27">
        <f>VLOOKUP(D265,offer数据基础表!A:D,4,0)</f>
        <v>1</v>
      </c>
      <c r="I265" s="24">
        <v>262</v>
      </c>
      <c r="L265" s="31" t="s">
        <v>1202</v>
      </c>
    </row>
    <row r="266" ht="16.5" spans="1:12">
      <c r="A266" s="143" t="s">
        <v>1203</v>
      </c>
      <c r="B266" s="140">
        <v>263</v>
      </c>
      <c r="C266" s="24">
        <v>263</v>
      </c>
      <c r="D266" s="31" t="s">
        <v>1203</v>
      </c>
      <c r="E266" s="141">
        <f>VLOOKUP(D:D,A:B,2,0)</f>
        <v>263</v>
      </c>
      <c r="F266" s="147">
        <f t="shared" si="4"/>
        <v>0</v>
      </c>
      <c r="G266" s="29"/>
      <c r="H266" s="27" t="e">
        <f>VLOOKUP(D266,offer数据基础表!A:D,4,0)</f>
        <v>#N/A</v>
      </c>
      <c r="I266" s="24">
        <v>263</v>
      </c>
      <c r="L266" s="31" t="s">
        <v>1203</v>
      </c>
    </row>
    <row r="267" ht="16.5" spans="1:12">
      <c r="A267" s="143" t="s">
        <v>1204</v>
      </c>
      <c r="B267" s="140">
        <v>264</v>
      </c>
      <c r="C267" s="24">
        <v>264</v>
      </c>
      <c r="D267" s="31" t="s">
        <v>1204</v>
      </c>
      <c r="E267" s="141">
        <f>VLOOKUP(D:D,A:B,2,0)</f>
        <v>264</v>
      </c>
      <c r="F267" s="147">
        <f t="shared" si="4"/>
        <v>0</v>
      </c>
      <c r="G267" s="29"/>
      <c r="H267" s="27">
        <f>VLOOKUP(D267,offer数据基础表!A:D,4,0)</f>
        <v>0</v>
      </c>
      <c r="I267" s="24">
        <v>264</v>
      </c>
      <c r="L267" s="31" t="s">
        <v>1204</v>
      </c>
    </row>
    <row r="268" ht="16.5" spans="1:12">
      <c r="A268" s="143" t="s">
        <v>1205</v>
      </c>
      <c r="B268" s="140">
        <v>265</v>
      </c>
      <c r="C268" s="24">
        <v>265</v>
      </c>
      <c r="D268" s="31" t="s">
        <v>1205</v>
      </c>
      <c r="E268" s="141">
        <f>VLOOKUP(D:D,A:B,2,0)</f>
        <v>265</v>
      </c>
      <c r="F268" s="147">
        <f t="shared" si="4"/>
        <v>0</v>
      </c>
      <c r="G268" s="29"/>
      <c r="H268" s="27">
        <f>VLOOKUP(D268,offer数据基础表!A:D,4,0)</f>
        <v>2</v>
      </c>
      <c r="I268" s="24">
        <v>265</v>
      </c>
      <c r="L268" s="31" t="s">
        <v>1205</v>
      </c>
    </row>
    <row r="269" ht="16.5" spans="1:12">
      <c r="A269" s="143" t="s">
        <v>1206</v>
      </c>
      <c r="B269" s="140">
        <v>266</v>
      </c>
      <c r="C269" s="24">
        <v>266</v>
      </c>
      <c r="D269" s="31" t="s">
        <v>1206</v>
      </c>
      <c r="E269" s="141">
        <f>VLOOKUP(D:D,A:B,2,0)</f>
        <v>266</v>
      </c>
      <c r="F269" s="147">
        <f t="shared" si="4"/>
        <v>0</v>
      </c>
      <c r="G269" s="29"/>
      <c r="H269" s="27">
        <f>VLOOKUP(D269,offer数据基础表!A:D,4,0)</f>
        <v>1</v>
      </c>
      <c r="I269" s="24">
        <v>266</v>
      </c>
      <c r="L269" s="31" t="s">
        <v>1206</v>
      </c>
    </row>
    <row r="270" ht="16.5" spans="1:12">
      <c r="A270" s="143" t="s">
        <v>1207</v>
      </c>
      <c r="B270" s="140">
        <v>267</v>
      </c>
      <c r="C270" s="24">
        <v>267</v>
      </c>
      <c r="D270" s="31" t="s">
        <v>1207</v>
      </c>
      <c r="E270" s="141">
        <f>VLOOKUP(D:D,A:B,2,0)</f>
        <v>267</v>
      </c>
      <c r="F270" s="147">
        <f t="shared" si="4"/>
        <v>0</v>
      </c>
      <c r="G270" s="29"/>
      <c r="H270" s="27" t="e">
        <f>VLOOKUP(D270,offer数据基础表!A:D,4,0)</f>
        <v>#N/A</v>
      </c>
      <c r="I270" s="24">
        <v>267</v>
      </c>
      <c r="L270" s="31" t="s">
        <v>1207</v>
      </c>
    </row>
    <row r="271" ht="16.5" spans="1:12">
      <c r="A271" s="143" t="s">
        <v>1208</v>
      </c>
      <c r="B271" s="140">
        <v>268</v>
      </c>
      <c r="C271" s="24">
        <v>268</v>
      </c>
      <c r="D271" s="31" t="s">
        <v>1208</v>
      </c>
      <c r="E271" s="141">
        <f>VLOOKUP(D:D,A:B,2,0)</f>
        <v>268</v>
      </c>
      <c r="F271" s="147">
        <f t="shared" si="4"/>
        <v>0</v>
      </c>
      <c r="G271" s="29"/>
      <c r="H271" s="27" t="e">
        <f>VLOOKUP(D271,offer数据基础表!A:D,4,0)</f>
        <v>#N/A</v>
      </c>
      <c r="I271" s="24">
        <v>268</v>
      </c>
      <c r="L271" s="31" t="s">
        <v>1208</v>
      </c>
    </row>
    <row r="272" ht="16.5" spans="1:12">
      <c r="A272" s="143" t="s">
        <v>1209</v>
      </c>
      <c r="B272" s="140">
        <v>269</v>
      </c>
      <c r="C272" s="24">
        <v>269</v>
      </c>
      <c r="D272" s="31" t="s">
        <v>1209</v>
      </c>
      <c r="E272" s="141">
        <f>VLOOKUP(D:D,A:B,2,0)</f>
        <v>269</v>
      </c>
      <c r="F272" s="147">
        <f t="shared" si="4"/>
        <v>0</v>
      </c>
      <c r="G272" s="29"/>
      <c r="H272" s="27">
        <f>VLOOKUP(D272,offer数据基础表!A:D,4,0)</f>
        <v>0</v>
      </c>
      <c r="I272" s="24">
        <v>269</v>
      </c>
      <c r="L272" s="31" t="s">
        <v>1209</v>
      </c>
    </row>
    <row r="273" ht="16.5" spans="1:12">
      <c r="A273" s="143" t="s">
        <v>1210</v>
      </c>
      <c r="B273" s="140">
        <v>270</v>
      </c>
      <c r="C273" s="24">
        <v>270</v>
      </c>
      <c r="D273" s="31" t="s">
        <v>1210</v>
      </c>
      <c r="E273" s="141">
        <f>VLOOKUP(D:D,A:B,2,0)</f>
        <v>270</v>
      </c>
      <c r="F273" s="147">
        <f t="shared" si="4"/>
        <v>0</v>
      </c>
      <c r="G273" s="29"/>
      <c r="H273" s="27">
        <f>VLOOKUP(D273,offer数据基础表!A:D,4,0)</f>
        <v>0</v>
      </c>
      <c r="I273" s="24">
        <v>270</v>
      </c>
      <c r="L273" s="31" t="s">
        <v>1210</v>
      </c>
    </row>
    <row r="274" ht="16.5" spans="1:12">
      <c r="A274" s="143" t="s">
        <v>314</v>
      </c>
      <c r="B274" s="140">
        <v>271</v>
      </c>
      <c r="C274" s="24">
        <v>271</v>
      </c>
      <c r="D274" s="31" t="s">
        <v>314</v>
      </c>
      <c r="E274" s="141">
        <f>VLOOKUP(D:D,A:B,2,0)</f>
        <v>271</v>
      </c>
      <c r="F274" s="147">
        <f t="shared" si="4"/>
        <v>0</v>
      </c>
      <c r="G274" s="29"/>
      <c r="H274" s="27">
        <f>VLOOKUP(D274,offer数据基础表!A:D,4,0)</f>
        <v>0</v>
      </c>
      <c r="I274" s="24">
        <v>271</v>
      </c>
      <c r="L274" s="31" t="s">
        <v>314</v>
      </c>
    </row>
    <row r="275" ht="16.5" spans="1:12">
      <c r="A275" s="143" t="s">
        <v>1211</v>
      </c>
      <c r="B275" s="140">
        <v>272</v>
      </c>
      <c r="C275" s="24">
        <v>272</v>
      </c>
      <c r="D275" s="31" t="s">
        <v>1211</v>
      </c>
      <c r="E275" s="141">
        <f>VLOOKUP(D:D,A:B,2,0)</f>
        <v>272</v>
      </c>
      <c r="F275" s="147">
        <f t="shared" si="4"/>
        <v>0</v>
      </c>
      <c r="G275" s="29"/>
      <c r="H275" s="27" t="e">
        <f>VLOOKUP(D275,offer数据基础表!A:D,4,0)</f>
        <v>#N/A</v>
      </c>
      <c r="I275" s="24">
        <v>272</v>
      </c>
      <c r="L275" s="31" t="s">
        <v>1211</v>
      </c>
    </row>
    <row r="276" ht="16.5" spans="1:12">
      <c r="A276" s="143" t="s">
        <v>1212</v>
      </c>
      <c r="B276" s="140">
        <v>273</v>
      </c>
      <c r="C276" s="24">
        <v>273</v>
      </c>
      <c r="D276" s="31" t="s">
        <v>1212</v>
      </c>
      <c r="E276" s="141">
        <f>VLOOKUP(D:D,A:B,2,0)</f>
        <v>273</v>
      </c>
      <c r="F276" s="147">
        <f t="shared" si="4"/>
        <v>0</v>
      </c>
      <c r="G276" s="29"/>
      <c r="H276" s="27">
        <f>VLOOKUP(D276,offer数据基础表!A:D,4,0)</f>
        <v>2</v>
      </c>
      <c r="I276" s="24">
        <v>273</v>
      </c>
      <c r="L276" s="31" t="s">
        <v>1212</v>
      </c>
    </row>
    <row r="277" ht="16.5" spans="1:12">
      <c r="A277" s="143" t="s">
        <v>1213</v>
      </c>
      <c r="B277" s="140">
        <v>274</v>
      </c>
      <c r="C277" s="24">
        <v>274</v>
      </c>
      <c r="D277" s="31" t="s">
        <v>1213</v>
      </c>
      <c r="E277" s="141">
        <f>VLOOKUP(D:D,A:B,2,0)</f>
        <v>274</v>
      </c>
      <c r="F277" s="147">
        <f t="shared" si="4"/>
        <v>0</v>
      </c>
      <c r="G277" s="29"/>
      <c r="H277" s="27">
        <f>VLOOKUP(D277,offer数据基础表!A:D,4,0)</f>
        <v>1</v>
      </c>
      <c r="I277" s="24">
        <v>274</v>
      </c>
      <c r="L277" s="31" t="s">
        <v>1213</v>
      </c>
    </row>
    <row r="278" ht="16.5" spans="1:12">
      <c r="A278" s="143" t="s">
        <v>1214</v>
      </c>
      <c r="B278" s="140">
        <v>275</v>
      </c>
      <c r="C278" s="24">
        <v>275</v>
      </c>
      <c r="D278" s="31" t="s">
        <v>1214</v>
      </c>
      <c r="E278" s="141">
        <f>VLOOKUP(D:D,A:B,2,0)</f>
        <v>275</v>
      </c>
      <c r="F278" s="147">
        <f t="shared" si="4"/>
        <v>0</v>
      </c>
      <c r="G278" s="29"/>
      <c r="H278" s="27">
        <f>VLOOKUP(D278,offer数据基础表!A:D,4,0)</f>
        <v>6</v>
      </c>
      <c r="I278" s="24">
        <v>275</v>
      </c>
      <c r="L278" s="31" t="s">
        <v>1214</v>
      </c>
    </row>
    <row r="279" ht="16.5" spans="1:12">
      <c r="A279" s="143" t="s">
        <v>1215</v>
      </c>
      <c r="B279" s="140">
        <v>276</v>
      </c>
      <c r="C279" s="24">
        <v>276</v>
      </c>
      <c r="D279" s="31" t="s">
        <v>1215</v>
      </c>
      <c r="E279" s="141">
        <f>VLOOKUP(D:D,A:B,2,0)</f>
        <v>276</v>
      </c>
      <c r="F279" s="147">
        <f t="shared" si="4"/>
        <v>0</v>
      </c>
      <c r="G279" s="29"/>
      <c r="H279" s="27">
        <f>VLOOKUP(D279,offer数据基础表!A:D,4,0)</f>
        <v>5</v>
      </c>
      <c r="I279" s="24">
        <v>276</v>
      </c>
      <c r="L279" s="31" t="s">
        <v>1215</v>
      </c>
    </row>
    <row r="280" ht="16.5" spans="1:12">
      <c r="A280" s="143" t="s">
        <v>1216</v>
      </c>
      <c r="B280" s="140">
        <v>277</v>
      </c>
      <c r="C280" s="24">
        <v>277</v>
      </c>
      <c r="D280" s="31" t="s">
        <v>1216</v>
      </c>
      <c r="E280" s="141">
        <f>VLOOKUP(D:D,A:B,2,0)</f>
        <v>277</v>
      </c>
      <c r="F280" s="147">
        <f t="shared" si="4"/>
        <v>0</v>
      </c>
      <c r="G280" s="29"/>
      <c r="H280" s="27">
        <f>VLOOKUP(D280,offer数据基础表!A:D,4,0)</f>
        <v>1</v>
      </c>
      <c r="I280" s="24">
        <v>277</v>
      </c>
      <c r="L280" s="31" t="s">
        <v>1216</v>
      </c>
    </row>
    <row r="281" ht="16.5" spans="1:12">
      <c r="A281" s="143" t="s">
        <v>1217</v>
      </c>
      <c r="B281" s="140">
        <v>278</v>
      </c>
      <c r="C281" s="24">
        <v>278</v>
      </c>
      <c r="D281" s="31" t="s">
        <v>1217</v>
      </c>
      <c r="E281" s="141">
        <f>VLOOKUP(D:D,A:B,2,0)</f>
        <v>278</v>
      </c>
      <c r="F281" s="147">
        <f t="shared" si="4"/>
        <v>0</v>
      </c>
      <c r="G281" s="29"/>
      <c r="H281" s="27">
        <f>VLOOKUP(D281,offer数据基础表!A:D,4,0)</f>
        <v>2</v>
      </c>
      <c r="I281" s="24">
        <v>278</v>
      </c>
      <c r="L281" s="31" t="s">
        <v>1217</v>
      </c>
    </row>
    <row r="282" ht="16.5" spans="1:12">
      <c r="A282" s="143" t="s">
        <v>1218</v>
      </c>
      <c r="B282" s="140">
        <v>279</v>
      </c>
      <c r="C282" s="24">
        <v>279</v>
      </c>
      <c r="D282" s="31" t="s">
        <v>1218</v>
      </c>
      <c r="E282" s="141">
        <f>VLOOKUP(D:D,A:B,2,0)</f>
        <v>279</v>
      </c>
      <c r="F282" s="147">
        <f t="shared" si="4"/>
        <v>0</v>
      </c>
      <c r="G282" s="29"/>
      <c r="H282" s="27">
        <f>VLOOKUP(D282,offer数据基础表!A:D,4,0)</f>
        <v>4</v>
      </c>
      <c r="I282" s="24">
        <v>279</v>
      </c>
      <c r="L282" s="31" t="s">
        <v>1218</v>
      </c>
    </row>
    <row r="283" ht="16.5" spans="1:12">
      <c r="A283" s="143" t="s">
        <v>1219</v>
      </c>
      <c r="B283" s="140">
        <v>280</v>
      </c>
      <c r="C283" s="24">
        <v>280</v>
      </c>
      <c r="D283" s="31" t="s">
        <v>1219</v>
      </c>
      <c r="E283" s="141">
        <f>VLOOKUP(D:D,A:B,2,0)</f>
        <v>280</v>
      </c>
      <c r="F283" s="147">
        <f t="shared" si="4"/>
        <v>0</v>
      </c>
      <c r="G283" s="29"/>
      <c r="H283" s="27">
        <f>VLOOKUP(D283,offer数据基础表!A:D,4,0)</f>
        <v>8</v>
      </c>
      <c r="I283" s="24">
        <v>280</v>
      </c>
      <c r="L283" s="31" t="s">
        <v>1219</v>
      </c>
    </row>
    <row r="284" ht="16.5" spans="1:12">
      <c r="A284" s="143" t="s">
        <v>1220</v>
      </c>
      <c r="B284" s="140">
        <v>281</v>
      </c>
      <c r="C284" s="24">
        <v>281</v>
      </c>
      <c r="D284" s="31" t="s">
        <v>1220</v>
      </c>
      <c r="E284" s="141">
        <f>VLOOKUP(D:D,A:B,2,0)</f>
        <v>281</v>
      </c>
      <c r="F284" s="147">
        <f t="shared" si="4"/>
        <v>0</v>
      </c>
      <c r="G284" s="29"/>
      <c r="H284" s="27">
        <f>VLOOKUP(D284,offer数据基础表!A:D,4,0)</f>
        <v>0</v>
      </c>
      <c r="I284" s="24">
        <v>281</v>
      </c>
      <c r="L284" s="31" t="s">
        <v>1220</v>
      </c>
    </row>
    <row r="285" ht="16.5" spans="1:12">
      <c r="A285" s="143" t="s">
        <v>1221</v>
      </c>
      <c r="B285" s="140">
        <v>282</v>
      </c>
      <c r="C285" s="24">
        <v>282</v>
      </c>
      <c r="D285" s="31" t="s">
        <v>1221</v>
      </c>
      <c r="E285" s="141">
        <f>VLOOKUP(D:D,A:B,2,0)</f>
        <v>282</v>
      </c>
      <c r="F285" s="147">
        <f t="shared" si="4"/>
        <v>0</v>
      </c>
      <c r="G285" s="29"/>
      <c r="H285" s="27">
        <f>VLOOKUP(D285,offer数据基础表!A:D,4,0)</f>
        <v>2</v>
      </c>
      <c r="I285" s="24">
        <v>282</v>
      </c>
      <c r="L285" s="31" t="s">
        <v>1221</v>
      </c>
    </row>
    <row r="286" ht="16.5" spans="1:12">
      <c r="A286" s="143" t="s">
        <v>1222</v>
      </c>
      <c r="B286" s="140">
        <v>283</v>
      </c>
      <c r="C286" s="24">
        <v>283</v>
      </c>
      <c r="D286" s="31" t="s">
        <v>1222</v>
      </c>
      <c r="E286" s="141">
        <f>VLOOKUP(D:D,A:B,2,0)</f>
        <v>283</v>
      </c>
      <c r="F286" s="147">
        <f t="shared" si="4"/>
        <v>0</v>
      </c>
      <c r="G286" s="29"/>
      <c r="H286" s="27">
        <f>VLOOKUP(D286,offer数据基础表!A:D,4,0)</f>
        <v>6</v>
      </c>
      <c r="I286" s="24">
        <v>283</v>
      </c>
      <c r="L286" s="31" t="s">
        <v>1222</v>
      </c>
    </row>
    <row r="287" ht="16.5" spans="1:12">
      <c r="A287" s="143" t="s">
        <v>1223</v>
      </c>
      <c r="B287" s="140">
        <v>284</v>
      </c>
      <c r="C287" s="24">
        <v>284</v>
      </c>
      <c r="D287" s="31" t="s">
        <v>1223</v>
      </c>
      <c r="E287" s="141">
        <f>VLOOKUP(D:D,A:B,2,0)</f>
        <v>284</v>
      </c>
      <c r="F287" s="147">
        <f t="shared" si="4"/>
        <v>0</v>
      </c>
      <c r="G287" s="29"/>
      <c r="H287" s="27">
        <f>VLOOKUP(D287,offer数据基础表!A:D,4,0)</f>
        <v>0</v>
      </c>
      <c r="I287" s="24">
        <v>284</v>
      </c>
      <c r="L287" s="31" t="s">
        <v>1223</v>
      </c>
    </row>
    <row r="288" ht="16.5" spans="1:12">
      <c r="A288" s="143" t="s">
        <v>1224</v>
      </c>
      <c r="B288" s="140">
        <v>285</v>
      </c>
      <c r="C288" s="24">
        <v>285</v>
      </c>
      <c r="D288" s="31" t="s">
        <v>1224</v>
      </c>
      <c r="E288" s="141">
        <f>VLOOKUP(D:D,A:B,2,0)</f>
        <v>285</v>
      </c>
      <c r="F288" s="147">
        <f t="shared" si="4"/>
        <v>0</v>
      </c>
      <c r="G288" s="29"/>
      <c r="H288" s="27">
        <f>VLOOKUP(D288,offer数据基础表!A:D,4,0)</f>
        <v>1</v>
      </c>
      <c r="I288" s="24">
        <v>285</v>
      </c>
      <c r="L288" s="31" t="s">
        <v>1224</v>
      </c>
    </row>
    <row r="289" ht="16.5" spans="1:12">
      <c r="A289" s="143" t="s">
        <v>1225</v>
      </c>
      <c r="B289" s="140">
        <v>286</v>
      </c>
      <c r="C289" s="24">
        <v>286</v>
      </c>
      <c r="D289" s="31" t="s">
        <v>1225</v>
      </c>
      <c r="E289" s="141">
        <f>VLOOKUP(D:D,A:B,2,0)</f>
        <v>286</v>
      </c>
      <c r="F289" s="147">
        <f t="shared" si="4"/>
        <v>0</v>
      </c>
      <c r="G289" s="29"/>
      <c r="H289" s="27">
        <f>VLOOKUP(D289,offer数据基础表!A:D,4,0)</f>
        <v>0</v>
      </c>
      <c r="I289" s="24">
        <v>286</v>
      </c>
      <c r="L289" s="31" t="s">
        <v>1225</v>
      </c>
    </row>
    <row r="290" ht="16.5" spans="1:12">
      <c r="A290" s="143" t="s">
        <v>1226</v>
      </c>
      <c r="B290" s="140">
        <v>287</v>
      </c>
      <c r="C290" s="24">
        <v>287</v>
      </c>
      <c r="D290" s="31" t="s">
        <v>1226</v>
      </c>
      <c r="E290" s="141">
        <f>VLOOKUP(D:D,A:B,2,0)</f>
        <v>287</v>
      </c>
      <c r="F290" s="147">
        <f t="shared" si="4"/>
        <v>0</v>
      </c>
      <c r="G290" s="29"/>
      <c r="H290" s="27">
        <f>VLOOKUP(D290,offer数据基础表!A:D,4,0)</f>
        <v>5</v>
      </c>
      <c r="I290" s="24">
        <v>287</v>
      </c>
      <c r="L290" s="31" t="s">
        <v>1226</v>
      </c>
    </row>
    <row r="291" ht="16.5" spans="1:12">
      <c r="A291" s="143" t="s">
        <v>1227</v>
      </c>
      <c r="B291" s="140">
        <v>288</v>
      </c>
      <c r="C291" s="24">
        <v>288</v>
      </c>
      <c r="D291" s="31" t="s">
        <v>1227</v>
      </c>
      <c r="E291" s="141">
        <f>VLOOKUP(D:D,A:B,2,0)</f>
        <v>288</v>
      </c>
      <c r="F291" s="147">
        <f t="shared" si="4"/>
        <v>0</v>
      </c>
      <c r="G291" s="29"/>
      <c r="H291" s="27">
        <f>VLOOKUP(D291,offer数据基础表!A:D,4,0)</f>
        <v>10</v>
      </c>
      <c r="I291" s="24">
        <v>288</v>
      </c>
      <c r="L291" s="31" t="s">
        <v>1227</v>
      </c>
    </row>
    <row r="292" ht="16.5" spans="1:12">
      <c r="A292" s="143" t="s">
        <v>1228</v>
      </c>
      <c r="B292" s="140">
        <v>289</v>
      </c>
      <c r="C292" s="24">
        <v>289</v>
      </c>
      <c r="D292" s="31" t="s">
        <v>1228</v>
      </c>
      <c r="E292" s="141">
        <f>VLOOKUP(D:D,A:B,2,0)</f>
        <v>289</v>
      </c>
      <c r="F292" s="147">
        <f t="shared" si="4"/>
        <v>0</v>
      </c>
      <c r="G292" s="29"/>
      <c r="H292" s="27">
        <f>VLOOKUP(D292,offer数据基础表!A:D,4,0)</f>
        <v>1</v>
      </c>
      <c r="I292" s="24">
        <v>289</v>
      </c>
      <c r="L292" s="31" t="s">
        <v>1228</v>
      </c>
    </row>
    <row r="293" ht="16.5" spans="1:12">
      <c r="A293" s="143" t="s">
        <v>1229</v>
      </c>
      <c r="B293" s="140">
        <v>290</v>
      </c>
      <c r="C293" s="24">
        <v>290</v>
      </c>
      <c r="D293" s="31" t="s">
        <v>1229</v>
      </c>
      <c r="E293" s="141">
        <f>VLOOKUP(D:D,A:B,2,0)</f>
        <v>290</v>
      </c>
      <c r="F293" s="147">
        <f t="shared" si="4"/>
        <v>0</v>
      </c>
      <c r="G293" s="29"/>
      <c r="H293" s="27">
        <f>VLOOKUP(D293,offer数据基础表!A:D,4,0)</f>
        <v>3</v>
      </c>
      <c r="I293" s="24">
        <v>290</v>
      </c>
      <c r="L293" s="31" t="s">
        <v>1229</v>
      </c>
    </row>
    <row r="294" ht="16.5" spans="1:12">
      <c r="A294" s="143" t="s">
        <v>1230</v>
      </c>
      <c r="B294" s="140">
        <v>291</v>
      </c>
      <c r="C294" s="24">
        <v>291</v>
      </c>
      <c r="D294" s="31" t="s">
        <v>1230</v>
      </c>
      <c r="E294" s="141">
        <f>VLOOKUP(D:D,A:B,2,0)</f>
        <v>291</v>
      </c>
      <c r="F294" s="147">
        <f t="shared" si="4"/>
        <v>0</v>
      </c>
      <c r="G294" s="29"/>
      <c r="H294" s="27">
        <f>VLOOKUP(D294,offer数据基础表!A:D,4,0)</f>
        <v>0</v>
      </c>
      <c r="I294" s="24">
        <v>291</v>
      </c>
      <c r="L294" s="31" t="s">
        <v>1230</v>
      </c>
    </row>
    <row r="295" ht="16.5" spans="1:12">
      <c r="A295" s="143" t="s">
        <v>1231</v>
      </c>
      <c r="B295" s="140">
        <v>292</v>
      </c>
      <c r="C295" s="24">
        <v>292</v>
      </c>
      <c r="D295" s="31" t="s">
        <v>1231</v>
      </c>
      <c r="E295" s="141">
        <f>VLOOKUP(D:D,A:B,2,0)</f>
        <v>292</v>
      </c>
      <c r="F295" s="147">
        <f t="shared" si="4"/>
        <v>0</v>
      </c>
      <c r="G295" s="29"/>
      <c r="H295" s="27">
        <f>VLOOKUP(D295,offer数据基础表!A:D,4,0)</f>
        <v>1</v>
      </c>
      <c r="I295" s="24">
        <v>292</v>
      </c>
      <c r="L295" s="31" t="s">
        <v>1231</v>
      </c>
    </row>
    <row r="296" ht="16.5" spans="1:12">
      <c r="A296" s="143" t="s">
        <v>1232</v>
      </c>
      <c r="B296" s="140">
        <v>293</v>
      </c>
      <c r="C296" s="24">
        <v>293</v>
      </c>
      <c r="D296" s="31" t="s">
        <v>1232</v>
      </c>
      <c r="E296" s="141">
        <f>VLOOKUP(D:D,A:B,2,0)</f>
        <v>293</v>
      </c>
      <c r="F296" s="147">
        <f t="shared" si="4"/>
        <v>0</v>
      </c>
      <c r="G296" s="29"/>
      <c r="H296" s="27">
        <f>VLOOKUP(D296,offer数据基础表!A:D,4,0)</f>
        <v>8</v>
      </c>
      <c r="I296" s="24">
        <v>293</v>
      </c>
      <c r="L296" s="31" t="s">
        <v>1232</v>
      </c>
    </row>
    <row r="297" ht="16.5" spans="1:12">
      <c r="A297" s="143" t="s">
        <v>337</v>
      </c>
      <c r="B297" s="140">
        <v>294</v>
      </c>
      <c r="C297" s="24">
        <v>294</v>
      </c>
      <c r="D297" s="31" t="s">
        <v>337</v>
      </c>
      <c r="E297" s="141">
        <f>VLOOKUP(D:D,A:B,2,0)</f>
        <v>294</v>
      </c>
      <c r="F297" s="147">
        <f t="shared" si="4"/>
        <v>0</v>
      </c>
      <c r="G297" s="29"/>
      <c r="H297" s="27">
        <f>VLOOKUP(D297,offer数据基础表!A:D,4,0)</f>
        <v>0</v>
      </c>
      <c r="I297" s="24">
        <v>294</v>
      </c>
      <c r="L297" s="31" t="s">
        <v>337</v>
      </c>
    </row>
    <row r="298" ht="16.5" spans="1:12">
      <c r="A298" s="143" t="s">
        <v>1233</v>
      </c>
      <c r="B298" s="140">
        <v>295</v>
      </c>
      <c r="C298" s="24">
        <v>295</v>
      </c>
      <c r="D298" s="31" t="s">
        <v>1233</v>
      </c>
      <c r="E298" s="141">
        <f>VLOOKUP(D:D,A:B,2,0)</f>
        <v>295</v>
      </c>
      <c r="F298" s="147">
        <f t="shared" si="4"/>
        <v>0</v>
      </c>
      <c r="G298" s="29"/>
      <c r="H298" s="27">
        <f>VLOOKUP(D298,offer数据基础表!A:D,4,0)</f>
        <v>2</v>
      </c>
      <c r="I298" s="24">
        <v>295</v>
      </c>
      <c r="L298" s="31" t="s">
        <v>1233</v>
      </c>
    </row>
    <row r="299" ht="16.5" spans="1:12">
      <c r="A299" s="143" t="s">
        <v>1234</v>
      </c>
      <c r="B299" s="140">
        <v>296</v>
      </c>
      <c r="C299" s="24">
        <v>296</v>
      </c>
      <c r="D299" s="31" t="s">
        <v>1234</v>
      </c>
      <c r="E299" s="141">
        <f>VLOOKUP(D:D,A:B,2,0)</f>
        <v>296</v>
      </c>
      <c r="F299" s="147">
        <f t="shared" si="4"/>
        <v>0</v>
      </c>
      <c r="G299" s="29"/>
      <c r="H299" s="27">
        <f>VLOOKUP(D299,offer数据基础表!A:D,4,0)</f>
        <v>25</v>
      </c>
      <c r="I299" s="24">
        <v>296</v>
      </c>
      <c r="L299" s="31" t="s">
        <v>1234</v>
      </c>
    </row>
    <row r="300" ht="16.5" spans="1:12">
      <c r="A300" s="143" t="s">
        <v>1235</v>
      </c>
      <c r="B300" s="140">
        <v>297</v>
      </c>
      <c r="C300" s="24">
        <v>297</v>
      </c>
      <c r="D300" s="31" t="s">
        <v>1235</v>
      </c>
      <c r="E300" s="141">
        <f>VLOOKUP(D:D,A:B,2,0)</f>
        <v>297</v>
      </c>
      <c r="F300" s="147">
        <f t="shared" si="4"/>
        <v>0</v>
      </c>
      <c r="G300" s="29"/>
      <c r="H300" s="27">
        <f>VLOOKUP(D300,offer数据基础表!A:D,4,0)</f>
        <v>14</v>
      </c>
      <c r="I300" s="24">
        <v>297</v>
      </c>
      <c r="L300" s="31" t="s">
        <v>1235</v>
      </c>
    </row>
    <row r="301" ht="16.5" spans="1:12">
      <c r="A301" s="143" t="s">
        <v>1236</v>
      </c>
      <c r="B301" s="140">
        <v>298</v>
      </c>
      <c r="C301" s="24">
        <v>298</v>
      </c>
      <c r="D301" s="31" t="s">
        <v>1236</v>
      </c>
      <c r="E301" s="141">
        <f>VLOOKUP(D:D,A:B,2,0)</f>
        <v>298</v>
      </c>
      <c r="F301" s="147">
        <f t="shared" si="4"/>
        <v>0</v>
      </c>
      <c r="G301" s="29"/>
      <c r="H301" s="27">
        <f>VLOOKUP(D301,offer数据基础表!A:D,4,0)</f>
        <v>0</v>
      </c>
      <c r="I301" s="24">
        <v>298</v>
      </c>
      <c r="L301" s="31" t="s">
        <v>1236</v>
      </c>
    </row>
    <row r="302" ht="16.5" spans="1:12">
      <c r="A302" s="143" t="s">
        <v>1237</v>
      </c>
      <c r="B302" s="140">
        <v>299</v>
      </c>
      <c r="C302" s="24">
        <v>299</v>
      </c>
      <c r="D302" s="31" t="s">
        <v>1237</v>
      </c>
      <c r="E302" s="141">
        <f>VLOOKUP(D:D,A:B,2,0)</f>
        <v>299</v>
      </c>
      <c r="F302" s="147">
        <f t="shared" si="4"/>
        <v>0</v>
      </c>
      <c r="G302" s="29"/>
      <c r="H302" s="27">
        <f>VLOOKUP(D302,offer数据基础表!A:D,4,0)</f>
        <v>11</v>
      </c>
      <c r="I302" s="24">
        <v>299</v>
      </c>
      <c r="L302" s="31" t="s">
        <v>1237</v>
      </c>
    </row>
    <row r="303" ht="16.5" spans="1:12">
      <c r="A303" s="143" t="s">
        <v>1238</v>
      </c>
      <c r="B303" s="140">
        <v>300</v>
      </c>
      <c r="C303" s="24">
        <v>300</v>
      </c>
      <c r="D303" s="31" t="s">
        <v>1238</v>
      </c>
      <c r="E303" s="141">
        <f>VLOOKUP(D:D,A:B,2,0)</f>
        <v>300</v>
      </c>
      <c r="F303" s="147">
        <f t="shared" si="4"/>
        <v>0</v>
      </c>
      <c r="G303" s="29"/>
      <c r="H303" s="27">
        <f>VLOOKUP(D303,offer数据基础表!A:D,4,0)</f>
        <v>53</v>
      </c>
      <c r="I303" s="24">
        <v>300</v>
      </c>
      <c r="L303" s="31" t="s">
        <v>1238</v>
      </c>
    </row>
    <row r="304" ht="16.5" spans="1:12">
      <c r="A304" s="143" t="s">
        <v>1239</v>
      </c>
      <c r="B304" s="140">
        <v>301</v>
      </c>
      <c r="C304" s="24">
        <v>301</v>
      </c>
      <c r="D304" s="31" t="s">
        <v>1239</v>
      </c>
      <c r="E304" s="141">
        <f>VLOOKUP(D:D,A:B,2,0)</f>
        <v>301</v>
      </c>
      <c r="F304" s="147">
        <f t="shared" si="4"/>
        <v>0</v>
      </c>
      <c r="G304" s="29"/>
      <c r="H304" s="27">
        <f>VLOOKUP(D304,offer数据基础表!A:D,4,0)</f>
        <v>73</v>
      </c>
      <c r="I304" s="24">
        <v>301</v>
      </c>
      <c r="L304" s="31" t="s">
        <v>1239</v>
      </c>
    </row>
    <row r="305" ht="16.5" spans="1:12">
      <c r="A305" s="143" t="s">
        <v>1240</v>
      </c>
      <c r="B305" s="140">
        <v>302</v>
      </c>
      <c r="C305" s="24">
        <v>302</v>
      </c>
      <c r="D305" s="31" t="s">
        <v>1240</v>
      </c>
      <c r="E305" s="141">
        <f>VLOOKUP(D:D,A:B,2,0)</f>
        <v>302</v>
      </c>
      <c r="F305" s="147">
        <f t="shared" si="4"/>
        <v>0</v>
      </c>
      <c r="G305" s="29"/>
      <c r="H305" s="27">
        <f>VLOOKUP(D305,offer数据基础表!A:D,4,0)</f>
        <v>97</v>
      </c>
      <c r="I305" s="24">
        <v>302</v>
      </c>
      <c r="L305" s="31" t="s">
        <v>1240</v>
      </c>
    </row>
    <row r="306" ht="16.5" spans="1:12">
      <c r="A306" s="143" t="s">
        <v>1241</v>
      </c>
      <c r="B306" s="140">
        <v>303</v>
      </c>
      <c r="C306" s="24">
        <v>303</v>
      </c>
      <c r="D306" s="31" t="s">
        <v>1241</v>
      </c>
      <c r="E306" s="141">
        <f>VLOOKUP(D:D,A:B,2,0)</f>
        <v>303</v>
      </c>
      <c r="F306" s="147">
        <f t="shared" si="4"/>
        <v>0</v>
      </c>
      <c r="G306" s="29"/>
      <c r="H306" s="27">
        <f>VLOOKUP(D306,offer数据基础表!A:D,4,0)</f>
        <v>9</v>
      </c>
      <c r="I306" s="24">
        <v>303</v>
      </c>
      <c r="L306" s="31" t="s">
        <v>1241</v>
      </c>
    </row>
    <row r="307" ht="16.5" spans="1:12">
      <c r="A307" s="143" t="s">
        <v>1242</v>
      </c>
      <c r="B307" s="140">
        <v>304</v>
      </c>
      <c r="C307" s="24">
        <v>304</v>
      </c>
      <c r="D307" s="31" t="s">
        <v>1242</v>
      </c>
      <c r="E307" s="141">
        <f>VLOOKUP(D:D,A:B,2,0)</f>
        <v>304</v>
      </c>
      <c r="F307" s="147">
        <f t="shared" si="4"/>
        <v>0</v>
      </c>
      <c r="G307" s="29"/>
      <c r="H307" s="27">
        <f>VLOOKUP(D307,offer数据基础表!A:D,4,0)</f>
        <v>0</v>
      </c>
      <c r="I307" s="24">
        <v>304</v>
      </c>
      <c r="L307" s="31" t="s">
        <v>1242</v>
      </c>
    </row>
    <row r="308" ht="16.5" spans="1:12">
      <c r="A308" s="143" t="s">
        <v>1243</v>
      </c>
      <c r="B308" s="140">
        <v>305</v>
      </c>
      <c r="C308" s="24">
        <v>305</v>
      </c>
      <c r="D308" s="31" t="s">
        <v>1243</v>
      </c>
      <c r="E308" s="141">
        <f>VLOOKUP(D:D,A:B,2,0)</f>
        <v>305</v>
      </c>
      <c r="F308" s="147">
        <f t="shared" si="4"/>
        <v>0</v>
      </c>
      <c r="G308" s="29"/>
      <c r="H308" s="27">
        <f>VLOOKUP(D308,offer数据基础表!A:D,4,0)</f>
        <v>12</v>
      </c>
      <c r="I308" s="24">
        <v>305</v>
      </c>
      <c r="L308" s="31" t="s">
        <v>1243</v>
      </c>
    </row>
    <row r="309" ht="16.5" spans="1:12">
      <c r="A309" s="143" t="s">
        <v>1244</v>
      </c>
      <c r="B309" s="140">
        <v>306</v>
      </c>
      <c r="C309" s="24">
        <v>306</v>
      </c>
      <c r="D309" s="31" t="s">
        <v>1244</v>
      </c>
      <c r="E309" s="141">
        <f>VLOOKUP(D:D,A:B,2,0)</f>
        <v>306</v>
      </c>
      <c r="F309" s="147">
        <f t="shared" si="4"/>
        <v>0</v>
      </c>
      <c r="G309" s="29"/>
      <c r="H309" s="27" t="e">
        <f>VLOOKUP(D309,offer数据基础表!A:D,4,0)</f>
        <v>#N/A</v>
      </c>
      <c r="I309" s="24">
        <v>306</v>
      </c>
      <c r="L309" s="31" t="s">
        <v>1244</v>
      </c>
    </row>
    <row r="310" ht="16.5" spans="1:12">
      <c r="A310" s="143" t="s">
        <v>350</v>
      </c>
      <c r="B310" s="140">
        <v>307</v>
      </c>
      <c r="C310" s="24">
        <v>307</v>
      </c>
      <c r="D310" s="31" t="s">
        <v>350</v>
      </c>
      <c r="E310" s="141">
        <f>VLOOKUP(D:D,A:B,2,0)</f>
        <v>307</v>
      </c>
      <c r="F310" s="147">
        <f t="shared" si="4"/>
        <v>0</v>
      </c>
      <c r="G310" s="29"/>
      <c r="H310" s="27">
        <f>VLOOKUP(D310,offer数据基础表!A:D,4,0)</f>
        <v>0</v>
      </c>
      <c r="I310" s="24">
        <v>307</v>
      </c>
      <c r="L310" s="31" t="s">
        <v>350</v>
      </c>
    </row>
    <row r="311" ht="16.5" spans="1:12">
      <c r="A311" s="143" t="s">
        <v>1245</v>
      </c>
      <c r="B311" s="140">
        <v>308</v>
      </c>
      <c r="C311" s="24">
        <v>308</v>
      </c>
      <c r="D311" s="31" t="s">
        <v>1245</v>
      </c>
      <c r="E311" s="141">
        <f>VLOOKUP(D:D,A:B,2,0)</f>
        <v>308</v>
      </c>
      <c r="F311" s="147">
        <f t="shared" si="4"/>
        <v>0</v>
      </c>
      <c r="G311" s="29"/>
      <c r="H311" s="27">
        <f>VLOOKUP(D311,offer数据基础表!A:D,4,0)</f>
        <v>2</v>
      </c>
      <c r="I311" s="24">
        <v>308</v>
      </c>
      <c r="L311" s="31" t="s">
        <v>1245</v>
      </c>
    </row>
    <row r="312" ht="16.5" spans="1:12">
      <c r="A312" s="143" t="s">
        <v>1246</v>
      </c>
      <c r="B312" s="140">
        <v>309</v>
      </c>
      <c r="C312" s="24">
        <v>309</v>
      </c>
      <c r="D312" s="31" t="s">
        <v>1246</v>
      </c>
      <c r="E312" s="141">
        <f>VLOOKUP(D:D,A:B,2,0)</f>
        <v>309</v>
      </c>
      <c r="F312" s="147">
        <f t="shared" si="4"/>
        <v>0</v>
      </c>
      <c r="G312" s="29"/>
      <c r="H312" s="27">
        <f>VLOOKUP(D312,offer数据基础表!A:D,4,0)</f>
        <v>4</v>
      </c>
      <c r="I312" s="24">
        <v>309</v>
      </c>
      <c r="L312" s="31" t="s">
        <v>1246</v>
      </c>
    </row>
    <row r="313" ht="16.5" spans="1:12">
      <c r="A313" s="143" t="s">
        <v>1247</v>
      </c>
      <c r="B313" s="140">
        <v>310</v>
      </c>
      <c r="C313" s="24">
        <v>310</v>
      </c>
      <c r="D313" s="31" t="s">
        <v>1247</v>
      </c>
      <c r="E313" s="141">
        <f>VLOOKUP(D:D,A:B,2,0)</f>
        <v>310</v>
      </c>
      <c r="F313" s="147">
        <f t="shared" si="4"/>
        <v>0</v>
      </c>
      <c r="G313" s="29"/>
      <c r="H313" s="27">
        <f>VLOOKUP(D313,offer数据基础表!A:D,4,0)</f>
        <v>1</v>
      </c>
      <c r="I313" s="24">
        <v>310</v>
      </c>
      <c r="L313" s="31" t="s">
        <v>1247</v>
      </c>
    </row>
    <row r="314" ht="16.5" spans="1:12">
      <c r="A314" s="143" t="s">
        <v>1248</v>
      </c>
      <c r="B314" s="140">
        <v>311</v>
      </c>
      <c r="C314" s="24">
        <v>311</v>
      </c>
      <c r="D314" s="31" t="s">
        <v>1248</v>
      </c>
      <c r="E314" s="141">
        <f>VLOOKUP(D:D,A:B,2,0)</f>
        <v>311</v>
      </c>
      <c r="F314" s="147">
        <f t="shared" si="4"/>
        <v>0</v>
      </c>
      <c r="G314" s="29"/>
      <c r="H314" s="27">
        <f>VLOOKUP(D314,offer数据基础表!A:D,4,0)</f>
        <v>0</v>
      </c>
      <c r="I314" s="24">
        <v>311</v>
      </c>
      <c r="L314" s="31" t="s">
        <v>1248</v>
      </c>
    </row>
    <row r="315" ht="16.5" spans="1:12">
      <c r="A315" s="143" t="s">
        <v>1249</v>
      </c>
      <c r="B315" s="140">
        <v>312</v>
      </c>
      <c r="C315" s="24">
        <v>312</v>
      </c>
      <c r="D315" s="31" t="s">
        <v>1249</v>
      </c>
      <c r="E315" s="141">
        <f>VLOOKUP(D:D,A:B,2,0)</f>
        <v>312</v>
      </c>
      <c r="F315" s="147">
        <f t="shared" si="4"/>
        <v>0</v>
      </c>
      <c r="G315" s="29"/>
      <c r="H315" s="27">
        <f>VLOOKUP(D315,offer数据基础表!A:D,4,0)</f>
        <v>3</v>
      </c>
      <c r="I315" s="24">
        <v>312</v>
      </c>
      <c r="L315" s="31" t="s">
        <v>1249</v>
      </c>
    </row>
    <row r="316" ht="16.5" spans="1:12">
      <c r="A316" s="143" t="s">
        <v>1250</v>
      </c>
      <c r="B316" s="140">
        <v>313</v>
      </c>
      <c r="C316" s="24">
        <v>313</v>
      </c>
      <c r="D316" s="31" t="s">
        <v>1250</v>
      </c>
      <c r="E316" s="141">
        <f>VLOOKUP(D:D,A:B,2,0)</f>
        <v>313</v>
      </c>
      <c r="F316" s="147">
        <f t="shared" si="4"/>
        <v>0</v>
      </c>
      <c r="G316" s="29"/>
      <c r="H316" s="27">
        <f>VLOOKUP(D316,offer数据基础表!A:D,4,0)</f>
        <v>5</v>
      </c>
      <c r="I316" s="24">
        <v>313</v>
      </c>
      <c r="L316" s="31" t="s">
        <v>1250</v>
      </c>
    </row>
    <row r="317" ht="16.5" spans="1:12">
      <c r="A317" s="143" t="s">
        <v>1251</v>
      </c>
      <c r="B317" s="140">
        <v>314</v>
      </c>
      <c r="C317" s="24">
        <v>314</v>
      </c>
      <c r="D317" s="31" t="s">
        <v>1251</v>
      </c>
      <c r="E317" s="141">
        <f>VLOOKUP(D:D,A:B,2,0)</f>
        <v>314</v>
      </c>
      <c r="F317" s="147">
        <f t="shared" si="4"/>
        <v>0</v>
      </c>
      <c r="G317" s="29"/>
      <c r="H317" s="27">
        <f>VLOOKUP(D317,offer数据基础表!A:D,4,0)</f>
        <v>4</v>
      </c>
      <c r="I317" s="24">
        <v>314</v>
      </c>
      <c r="L317" s="31" t="s">
        <v>1251</v>
      </c>
    </row>
    <row r="318" ht="16.5" spans="1:12">
      <c r="A318" s="143" t="s">
        <v>1252</v>
      </c>
      <c r="B318" s="140">
        <v>315</v>
      </c>
      <c r="C318" s="24">
        <v>315</v>
      </c>
      <c r="D318" s="31" t="s">
        <v>1252</v>
      </c>
      <c r="E318" s="141">
        <f>VLOOKUP(D:D,A:B,2,0)</f>
        <v>315</v>
      </c>
      <c r="F318" s="147">
        <f t="shared" si="4"/>
        <v>0</v>
      </c>
      <c r="G318" s="29"/>
      <c r="H318" s="27">
        <f>VLOOKUP(D318,offer数据基础表!A:D,4,0)</f>
        <v>44</v>
      </c>
      <c r="I318" s="24">
        <v>315</v>
      </c>
      <c r="L318" s="31" t="s">
        <v>1252</v>
      </c>
    </row>
    <row r="319" ht="16.5" spans="1:12">
      <c r="A319" s="143" t="s">
        <v>1253</v>
      </c>
      <c r="B319" s="140">
        <v>316</v>
      </c>
      <c r="C319" s="24">
        <v>316</v>
      </c>
      <c r="D319" s="31" t="s">
        <v>1253</v>
      </c>
      <c r="E319" s="141">
        <f>VLOOKUP(D:D,A:B,2,0)</f>
        <v>316</v>
      </c>
      <c r="F319" s="147">
        <f t="shared" si="4"/>
        <v>0</v>
      </c>
      <c r="G319" s="29"/>
      <c r="H319" s="27">
        <f>VLOOKUP(D319,offer数据基础表!A:D,4,0)</f>
        <v>2</v>
      </c>
      <c r="I319" s="24">
        <v>316</v>
      </c>
      <c r="L319" s="31" t="s">
        <v>1253</v>
      </c>
    </row>
    <row r="320" ht="16.5" spans="1:12">
      <c r="A320" s="143" t="s">
        <v>1254</v>
      </c>
      <c r="B320" s="140">
        <v>317</v>
      </c>
      <c r="C320" s="24">
        <v>317</v>
      </c>
      <c r="D320" s="31" t="s">
        <v>1254</v>
      </c>
      <c r="E320" s="141">
        <f>VLOOKUP(D:D,A:B,2,0)</f>
        <v>317</v>
      </c>
      <c r="F320" s="147">
        <f t="shared" si="4"/>
        <v>0</v>
      </c>
      <c r="G320" s="29"/>
      <c r="H320" s="27">
        <f>VLOOKUP(D320,offer数据基础表!A:D,4,0)</f>
        <v>1</v>
      </c>
      <c r="I320" s="24">
        <v>317</v>
      </c>
      <c r="L320" s="31" t="s">
        <v>1254</v>
      </c>
    </row>
    <row r="321" ht="16.5" spans="1:12">
      <c r="A321" s="143" t="s">
        <v>1255</v>
      </c>
      <c r="B321" s="140">
        <v>318</v>
      </c>
      <c r="C321" s="24">
        <v>318</v>
      </c>
      <c r="D321" s="31" t="s">
        <v>1255</v>
      </c>
      <c r="E321" s="141">
        <f>VLOOKUP(D:D,A:B,2,0)</f>
        <v>318</v>
      </c>
      <c r="F321" s="147">
        <f t="shared" si="4"/>
        <v>0</v>
      </c>
      <c r="G321" s="29"/>
      <c r="H321" s="27">
        <f>VLOOKUP(D321,offer数据基础表!A:D,4,0)</f>
        <v>1</v>
      </c>
      <c r="I321" s="24">
        <v>318</v>
      </c>
      <c r="L321" s="31" t="s">
        <v>1255</v>
      </c>
    </row>
    <row r="322" ht="16.5" spans="1:12">
      <c r="A322" s="143" t="s">
        <v>1256</v>
      </c>
      <c r="B322" s="140">
        <v>319</v>
      </c>
      <c r="C322" s="24">
        <v>319</v>
      </c>
      <c r="D322" s="31" t="s">
        <v>1256</v>
      </c>
      <c r="E322" s="141">
        <f>VLOOKUP(D:D,A:B,2,0)</f>
        <v>319</v>
      </c>
      <c r="F322" s="147">
        <f t="shared" si="4"/>
        <v>0</v>
      </c>
      <c r="G322" s="29"/>
      <c r="H322" s="27">
        <f>VLOOKUP(D322,offer数据基础表!A:D,4,0)</f>
        <v>0</v>
      </c>
      <c r="I322" s="24">
        <v>319</v>
      </c>
      <c r="L322" s="31" t="s">
        <v>1256</v>
      </c>
    </row>
    <row r="323" ht="16.5" spans="1:12">
      <c r="A323" s="143" t="s">
        <v>1257</v>
      </c>
      <c r="B323" s="140">
        <v>320</v>
      </c>
      <c r="C323" s="24">
        <v>320</v>
      </c>
      <c r="D323" s="31" t="s">
        <v>1257</v>
      </c>
      <c r="E323" s="141">
        <f>VLOOKUP(D:D,A:B,2,0)</f>
        <v>320</v>
      </c>
      <c r="F323" s="147">
        <f t="shared" si="4"/>
        <v>0</v>
      </c>
      <c r="G323" s="29"/>
      <c r="H323" s="27" t="e">
        <f>VLOOKUP(D323,offer数据基础表!A:D,4,0)</f>
        <v>#N/A</v>
      </c>
      <c r="I323" s="24">
        <v>320</v>
      </c>
      <c r="L323" s="31" t="s">
        <v>1257</v>
      </c>
    </row>
    <row r="324" ht="16.5" spans="1:12">
      <c r="A324" s="143" t="s">
        <v>1258</v>
      </c>
      <c r="B324" s="140">
        <v>321</v>
      </c>
      <c r="C324" s="24">
        <v>321</v>
      </c>
      <c r="D324" s="31" t="s">
        <v>1258</v>
      </c>
      <c r="E324" s="141">
        <f>VLOOKUP(D:D,A:B,2,0)</f>
        <v>321</v>
      </c>
      <c r="F324" s="147">
        <f t="shared" ref="F324:F387" si="5">E324-C324</f>
        <v>0</v>
      </c>
      <c r="G324" s="29"/>
      <c r="H324" s="27">
        <f>VLOOKUP(D324,offer数据基础表!A:D,4,0)</f>
        <v>10</v>
      </c>
      <c r="I324" s="24">
        <v>321</v>
      </c>
      <c r="L324" s="31" t="s">
        <v>1258</v>
      </c>
    </row>
    <row r="325" ht="16.5" spans="1:12">
      <c r="A325" s="143" t="s">
        <v>1259</v>
      </c>
      <c r="B325" s="140">
        <v>322</v>
      </c>
      <c r="C325" s="24">
        <v>322</v>
      </c>
      <c r="D325" s="31" t="s">
        <v>1259</v>
      </c>
      <c r="E325" s="141">
        <f>VLOOKUP(D:D,A:B,2,0)</f>
        <v>322</v>
      </c>
      <c r="F325" s="147">
        <f t="shared" si="5"/>
        <v>0</v>
      </c>
      <c r="G325" s="29"/>
      <c r="H325" s="27">
        <f>VLOOKUP(D325,offer数据基础表!A:D,4,0)</f>
        <v>114</v>
      </c>
      <c r="I325" s="24">
        <v>322</v>
      </c>
      <c r="L325" s="31" t="s">
        <v>1259</v>
      </c>
    </row>
    <row r="326" ht="16.5" spans="1:12">
      <c r="A326" s="143" t="s">
        <v>1260</v>
      </c>
      <c r="B326" s="140">
        <v>323</v>
      </c>
      <c r="C326" s="24">
        <v>323</v>
      </c>
      <c r="D326" s="31" t="s">
        <v>1260</v>
      </c>
      <c r="E326" s="141">
        <f>VLOOKUP(D:D,A:B,2,0)</f>
        <v>323</v>
      </c>
      <c r="F326" s="147">
        <f t="shared" si="5"/>
        <v>0</v>
      </c>
      <c r="G326" s="29"/>
      <c r="H326" s="27">
        <f>VLOOKUP(D326,offer数据基础表!A:D,4,0)</f>
        <v>0</v>
      </c>
      <c r="I326" s="24">
        <v>323</v>
      </c>
      <c r="L326" s="31" t="s">
        <v>1260</v>
      </c>
    </row>
    <row r="327" ht="16.5" spans="1:12">
      <c r="A327" s="143" t="s">
        <v>1261</v>
      </c>
      <c r="B327" s="140">
        <v>324</v>
      </c>
      <c r="C327" s="24">
        <v>324</v>
      </c>
      <c r="D327" s="31" t="s">
        <v>1261</v>
      </c>
      <c r="E327" s="141">
        <f>VLOOKUP(D:D,A:B,2,0)</f>
        <v>324</v>
      </c>
      <c r="F327" s="147">
        <f t="shared" si="5"/>
        <v>0</v>
      </c>
      <c r="G327" s="29"/>
      <c r="H327" s="27">
        <f>VLOOKUP(D327,offer数据基础表!A:D,4,0)</f>
        <v>1</v>
      </c>
      <c r="I327" s="24">
        <v>324</v>
      </c>
      <c r="L327" s="31" t="s">
        <v>1261</v>
      </c>
    </row>
    <row r="328" ht="16.5" spans="1:12">
      <c r="A328" s="143" t="s">
        <v>1262</v>
      </c>
      <c r="B328" s="140">
        <v>325</v>
      </c>
      <c r="C328" s="24">
        <v>325</v>
      </c>
      <c r="D328" s="31" t="s">
        <v>1262</v>
      </c>
      <c r="E328" s="141">
        <f>VLOOKUP(D:D,A:B,2,0)</f>
        <v>325</v>
      </c>
      <c r="F328" s="147">
        <f t="shared" si="5"/>
        <v>0</v>
      </c>
      <c r="G328" s="29"/>
      <c r="H328" s="27">
        <f>VLOOKUP(D328,offer数据基础表!A:D,4,0)</f>
        <v>100</v>
      </c>
      <c r="I328" s="24">
        <v>325</v>
      </c>
      <c r="L328" s="31" t="s">
        <v>1262</v>
      </c>
    </row>
    <row r="329" ht="16.5" spans="1:12">
      <c r="A329" s="143" t="s">
        <v>1263</v>
      </c>
      <c r="B329" s="140">
        <v>326</v>
      </c>
      <c r="C329" s="24">
        <v>326</v>
      </c>
      <c r="D329" s="31" t="s">
        <v>1263</v>
      </c>
      <c r="E329" s="141">
        <f>VLOOKUP(D:D,A:B,2,0)</f>
        <v>326</v>
      </c>
      <c r="F329" s="147">
        <f t="shared" si="5"/>
        <v>0</v>
      </c>
      <c r="G329" s="29"/>
      <c r="H329" s="27" t="e">
        <f>VLOOKUP(D329,offer数据基础表!A:D,4,0)</f>
        <v>#N/A</v>
      </c>
      <c r="I329" s="24">
        <v>326</v>
      </c>
      <c r="L329" s="31" t="s">
        <v>1263</v>
      </c>
    </row>
    <row r="330" ht="16.5" spans="1:12">
      <c r="A330" s="143" t="s">
        <v>1264</v>
      </c>
      <c r="B330" s="140">
        <v>327</v>
      </c>
      <c r="C330" s="24">
        <v>327</v>
      </c>
      <c r="D330" s="31" t="s">
        <v>1264</v>
      </c>
      <c r="E330" s="141">
        <f>VLOOKUP(D:D,A:B,2,0)</f>
        <v>327</v>
      </c>
      <c r="F330" s="147">
        <f t="shared" si="5"/>
        <v>0</v>
      </c>
      <c r="G330" s="29"/>
      <c r="H330" s="27">
        <f>VLOOKUP(D330,offer数据基础表!A:D,4,0)</f>
        <v>1</v>
      </c>
      <c r="I330" s="24">
        <v>327</v>
      </c>
      <c r="L330" s="31" t="s">
        <v>1264</v>
      </c>
    </row>
    <row r="331" ht="16.5" spans="1:12">
      <c r="A331" s="143" t="s">
        <v>1265</v>
      </c>
      <c r="B331" s="140">
        <v>328</v>
      </c>
      <c r="C331" s="24">
        <v>328</v>
      </c>
      <c r="D331" s="31" t="s">
        <v>1265</v>
      </c>
      <c r="E331" s="141">
        <f>VLOOKUP(D:D,A:B,2,0)</f>
        <v>328</v>
      </c>
      <c r="F331" s="147">
        <f t="shared" si="5"/>
        <v>0</v>
      </c>
      <c r="G331" s="29"/>
      <c r="H331" s="27" t="e">
        <f>VLOOKUP(D331,offer数据基础表!A:D,4,0)</f>
        <v>#N/A</v>
      </c>
      <c r="I331" s="24">
        <v>328</v>
      </c>
      <c r="L331" s="31" t="s">
        <v>1265</v>
      </c>
    </row>
    <row r="332" ht="16.5" spans="1:12">
      <c r="A332" s="143" t="s">
        <v>1266</v>
      </c>
      <c r="B332" s="140">
        <v>329</v>
      </c>
      <c r="C332" s="24">
        <v>329</v>
      </c>
      <c r="D332" s="31" t="s">
        <v>1266</v>
      </c>
      <c r="E332" s="141">
        <f>VLOOKUP(D:D,A:B,2,0)</f>
        <v>329</v>
      </c>
      <c r="F332" s="147">
        <f t="shared" si="5"/>
        <v>0</v>
      </c>
      <c r="G332" s="29"/>
      <c r="H332" s="27">
        <f>VLOOKUP(D332,offer数据基础表!A:D,4,0)</f>
        <v>2</v>
      </c>
      <c r="I332" s="24">
        <v>329</v>
      </c>
      <c r="L332" s="31" t="s">
        <v>1266</v>
      </c>
    </row>
    <row r="333" ht="16.5" spans="1:12">
      <c r="A333" s="143" t="s">
        <v>1267</v>
      </c>
      <c r="B333" s="140">
        <v>330</v>
      </c>
      <c r="C333" s="24">
        <v>330</v>
      </c>
      <c r="D333" s="31" t="s">
        <v>1267</v>
      </c>
      <c r="E333" s="141">
        <f>VLOOKUP(D:D,A:B,2,0)</f>
        <v>330</v>
      </c>
      <c r="F333" s="147">
        <f t="shared" si="5"/>
        <v>0</v>
      </c>
      <c r="G333" s="29"/>
      <c r="H333" s="27" t="e">
        <f>VLOOKUP(D333,offer数据基础表!A:D,4,0)</f>
        <v>#N/A</v>
      </c>
      <c r="I333" s="24">
        <v>330</v>
      </c>
      <c r="L333" s="31" t="s">
        <v>1267</v>
      </c>
    </row>
    <row r="334" ht="16.5" spans="1:12">
      <c r="A334" s="143" t="s">
        <v>1268</v>
      </c>
      <c r="B334" s="140">
        <v>331</v>
      </c>
      <c r="C334" s="24">
        <v>331</v>
      </c>
      <c r="D334" s="31" t="s">
        <v>1268</v>
      </c>
      <c r="E334" s="141">
        <f>VLOOKUP(D:D,A:B,2,0)</f>
        <v>331</v>
      </c>
      <c r="F334" s="147">
        <f t="shared" si="5"/>
        <v>0</v>
      </c>
      <c r="G334" s="29"/>
      <c r="H334" s="27">
        <f>VLOOKUP(D334,offer数据基础表!A:D,4,0)</f>
        <v>0</v>
      </c>
      <c r="I334" s="24">
        <v>331</v>
      </c>
      <c r="L334" s="31" t="s">
        <v>1268</v>
      </c>
    </row>
    <row r="335" ht="16.5" spans="1:12">
      <c r="A335" s="143" t="s">
        <v>1269</v>
      </c>
      <c r="B335" s="140">
        <v>332</v>
      </c>
      <c r="C335" s="24">
        <v>332</v>
      </c>
      <c r="D335" s="31" t="s">
        <v>1269</v>
      </c>
      <c r="E335" s="141">
        <f>VLOOKUP(D:D,A:B,2,0)</f>
        <v>332</v>
      </c>
      <c r="F335" s="147">
        <f t="shared" si="5"/>
        <v>0</v>
      </c>
      <c r="G335" s="29"/>
      <c r="H335" s="27">
        <f>VLOOKUP(D335,offer数据基础表!A:D,4,0)</f>
        <v>453</v>
      </c>
      <c r="I335" s="24">
        <v>332</v>
      </c>
      <c r="L335" s="31" t="s">
        <v>1269</v>
      </c>
    </row>
    <row r="336" ht="16.5" spans="1:12">
      <c r="A336" s="143" t="s">
        <v>1270</v>
      </c>
      <c r="B336" s="140">
        <v>333</v>
      </c>
      <c r="C336" s="24">
        <v>333</v>
      </c>
      <c r="D336" s="31" t="s">
        <v>1270</v>
      </c>
      <c r="E336" s="141">
        <f>VLOOKUP(D:D,A:B,2,0)</f>
        <v>333</v>
      </c>
      <c r="F336" s="147">
        <f t="shared" si="5"/>
        <v>0</v>
      </c>
      <c r="G336" s="29"/>
      <c r="H336" s="27" t="e">
        <f>VLOOKUP(D336,offer数据基础表!A:D,4,0)</f>
        <v>#N/A</v>
      </c>
      <c r="I336" s="24">
        <v>333</v>
      </c>
      <c r="L336" s="31" t="s">
        <v>1270</v>
      </c>
    </row>
    <row r="337" ht="16.5" spans="1:12">
      <c r="A337" s="143" t="s">
        <v>1271</v>
      </c>
      <c r="B337" s="140">
        <v>334</v>
      </c>
      <c r="C337" s="24">
        <v>334</v>
      </c>
      <c r="D337" s="31" t="s">
        <v>1271</v>
      </c>
      <c r="E337" s="141">
        <f>VLOOKUP(D:D,A:B,2,0)</f>
        <v>334</v>
      </c>
      <c r="F337" s="147">
        <f t="shared" si="5"/>
        <v>0</v>
      </c>
      <c r="G337" s="29"/>
      <c r="H337" s="27">
        <f>VLOOKUP(D337,offer数据基础表!A:D,4,0)</f>
        <v>1</v>
      </c>
      <c r="I337" s="24">
        <v>334</v>
      </c>
      <c r="L337" s="31" t="s">
        <v>1271</v>
      </c>
    </row>
    <row r="338" ht="16.5" spans="1:12">
      <c r="A338" s="143" t="s">
        <v>1272</v>
      </c>
      <c r="B338" s="140">
        <v>335</v>
      </c>
      <c r="C338" s="24">
        <v>335</v>
      </c>
      <c r="D338" s="31" t="s">
        <v>1272</v>
      </c>
      <c r="E338" s="141">
        <f>VLOOKUP(D:D,A:B,2,0)</f>
        <v>335</v>
      </c>
      <c r="F338" s="147">
        <f t="shared" si="5"/>
        <v>0</v>
      </c>
      <c r="G338" s="29"/>
      <c r="H338" s="27">
        <f>VLOOKUP(D338,offer数据基础表!A:D,4,0)</f>
        <v>1</v>
      </c>
      <c r="I338" s="24">
        <v>335</v>
      </c>
      <c r="L338" s="31" t="s">
        <v>1272</v>
      </c>
    </row>
    <row r="339" ht="16.5" spans="1:12">
      <c r="A339" s="143" t="s">
        <v>1273</v>
      </c>
      <c r="B339" s="140">
        <v>336</v>
      </c>
      <c r="C339" s="24">
        <v>336</v>
      </c>
      <c r="D339" s="31" t="s">
        <v>1273</v>
      </c>
      <c r="E339" s="141">
        <f>VLOOKUP(D:D,A:B,2,0)</f>
        <v>336</v>
      </c>
      <c r="F339" s="147">
        <f t="shared" si="5"/>
        <v>0</v>
      </c>
      <c r="G339" s="29"/>
      <c r="H339" s="27">
        <f>VLOOKUP(D339,offer数据基础表!A:D,4,0)</f>
        <v>1</v>
      </c>
      <c r="I339" s="24">
        <v>336</v>
      </c>
      <c r="L339" s="31" t="s">
        <v>1273</v>
      </c>
    </row>
    <row r="340" ht="16.5" spans="1:12">
      <c r="A340" s="143" t="s">
        <v>1274</v>
      </c>
      <c r="B340" s="140">
        <v>337</v>
      </c>
      <c r="C340" s="24">
        <v>337</v>
      </c>
      <c r="D340" s="31" t="s">
        <v>1274</v>
      </c>
      <c r="E340" s="141">
        <f>VLOOKUP(D:D,A:B,2,0)</f>
        <v>337</v>
      </c>
      <c r="F340" s="147">
        <f t="shared" si="5"/>
        <v>0</v>
      </c>
      <c r="G340" s="29"/>
      <c r="H340" s="27">
        <f>VLOOKUP(D340,offer数据基础表!A:D,4,0)</f>
        <v>0</v>
      </c>
      <c r="I340" s="24">
        <v>337</v>
      </c>
      <c r="L340" s="31" t="s">
        <v>1274</v>
      </c>
    </row>
    <row r="341" ht="16.5" spans="1:12">
      <c r="A341" s="143" t="s">
        <v>1275</v>
      </c>
      <c r="B341" s="140">
        <v>338</v>
      </c>
      <c r="C341" s="24">
        <v>338</v>
      </c>
      <c r="D341" s="31" t="s">
        <v>1275</v>
      </c>
      <c r="E341" s="141">
        <f>VLOOKUP(D:D,A:B,2,0)</f>
        <v>338</v>
      </c>
      <c r="F341" s="147">
        <f t="shared" si="5"/>
        <v>0</v>
      </c>
      <c r="G341" s="29"/>
      <c r="H341" s="27">
        <f>VLOOKUP(D341,offer数据基础表!A:D,4,0)</f>
        <v>0</v>
      </c>
      <c r="I341" s="24">
        <v>338</v>
      </c>
      <c r="L341" s="31" t="s">
        <v>1275</v>
      </c>
    </row>
    <row r="342" ht="16.5" spans="1:12">
      <c r="A342" s="143" t="s">
        <v>1276</v>
      </c>
      <c r="B342" s="140">
        <v>339</v>
      </c>
      <c r="C342" s="24">
        <v>339</v>
      </c>
      <c r="D342" s="31" t="s">
        <v>1276</v>
      </c>
      <c r="E342" s="141">
        <f>VLOOKUP(D:D,A:B,2,0)</f>
        <v>339</v>
      </c>
      <c r="F342" s="147">
        <f t="shared" si="5"/>
        <v>0</v>
      </c>
      <c r="G342" s="29"/>
      <c r="H342" s="27">
        <f>VLOOKUP(D342,offer数据基础表!A:D,4,0)</f>
        <v>1</v>
      </c>
      <c r="I342" s="24">
        <v>339</v>
      </c>
      <c r="L342" s="31" t="s">
        <v>1276</v>
      </c>
    </row>
    <row r="343" ht="16.5" spans="1:12">
      <c r="A343" s="143" t="s">
        <v>1277</v>
      </c>
      <c r="B343" s="140">
        <v>340</v>
      </c>
      <c r="C343" s="24">
        <v>340</v>
      </c>
      <c r="D343" s="31" t="s">
        <v>1277</v>
      </c>
      <c r="E343" s="141">
        <f>VLOOKUP(D:D,A:B,2,0)</f>
        <v>340</v>
      </c>
      <c r="F343" s="147">
        <f t="shared" si="5"/>
        <v>0</v>
      </c>
      <c r="G343" s="29"/>
      <c r="H343" s="27">
        <f>VLOOKUP(D343,offer数据基础表!A:D,4,0)</f>
        <v>1</v>
      </c>
      <c r="I343" s="24">
        <v>340</v>
      </c>
      <c r="L343" s="31" t="s">
        <v>1277</v>
      </c>
    </row>
    <row r="344" ht="16.5" spans="1:12">
      <c r="A344" s="143" t="s">
        <v>1278</v>
      </c>
      <c r="B344" s="140">
        <v>341</v>
      </c>
      <c r="C344" s="24">
        <v>341</v>
      </c>
      <c r="D344" s="31" t="s">
        <v>1278</v>
      </c>
      <c r="E344" s="141">
        <f>VLOOKUP(D:D,A:B,2,0)</f>
        <v>341</v>
      </c>
      <c r="F344" s="147">
        <f t="shared" si="5"/>
        <v>0</v>
      </c>
      <c r="G344" s="29"/>
      <c r="H344" s="27">
        <f>VLOOKUP(D344,offer数据基础表!A:D,4,0)</f>
        <v>0</v>
      </c>
      <c r="I344" s="24">
        <v>341</v>
      </c>
      <c r="L344" s="31" t="s">
        <v>1278</v>
      </c>
    </row>
    <row r="345" ht="16.5" spans="1:12">
      <c r="A345" s="143" t="s">
        <v>1279</v>
      </c>
      <c r="B345" s="140">
        <v>342</v>
      </c>
      <c r="C345" s="24">
        <v>342</v>
      </c>
      <c r="D345" s="31" t="s">
        <v>1279</v>
      </c>
      <c r="E345" s="141">
        <f>VLOOKUP(D:D,A:B,2,0)</f>
        <v>342</v>
      </c>
      <c r="F345" s="147">
        <f t="shared" si="5"/>
        <v>0</v>
      </c>
      <c r="G345" s="29"/>
      <c r="H345" s="27">
        <f>VLOOKUP(D345,offer数据基础表!A:D,4,0)</f>
        <v>3</v>
      </c>
      <c r="I345" s="24">
        <v>342</v>
      </c>
      <c r="L345" s="31" t="s">
        <v>1279</v>
      </c>
    </row>
    <row r="346" ht="16.5" spans="1:12">
      <c r="A346" s="143" t="s">
        <v>1280</v>
      </c>
      <c r="B346" s="140">
        <v>343</v>
      </c>
      <c r="C346" s="24">
        <v>343</v>
      </c>
      <c r="D346" s="31" t="s">
        <v>1280</v>
      </c>
      <c r="E346" s="141">
        <f>VLOOKUP(D:D,A:B,2,0)</f>
        <v>343</v>
      </c>
      <c r="F346" s="147">
        <f t="shared" si="5"/>
        <v>0</v>
      </c>
      <c r="G346" s="29"/>
      <c r="H346" s="27">
        <f>VLOOKUP(D346,offer数据基础表!A:D,4,0)</f>
        <v>0</v>
      </c>
      <c r="I346" s="24">
        <v>343</v>
      </c>
      <c r="L346" s="31" t="s">
        <v>1280</v>
      </c>
    </row>
    <row r="347" ht="16.5" spans="1:12">
      <c r="A347" s="143" t="s">
        <v>1281</v>
      </c>
      <c r="B347" s="140">
        <v>344</v>
      </c>
      <c r="C347" s="24">
        <v>344</v>
      </c>
      <c r="D347" s="31" t="s">
        <v>1281</v>
      </c>
      <c r="E347" s="141">
        <f>VLOOKUP(D:D,A:B,2,0)</f>
        <v>344</v>
      </c>
      <c r="F347" s="147">
        <f t="shared" si="5"/>
        <v>0</v>
      </c>
      <c r="G347" s="29"/>
      <c r="H347" s="27">
        <f>VLOOKUP(D347,offer数据基础表!A:D,4,0)</f>
        <v>0</v>
      </c>
      <c r="I347" s="24">
        <v>344</v>
      </c>
      <c r="L347" s="31" t="s">
        <v>1281</v>
      </c>
    </row>
    <row r="348" ht="16.5" spans="1:12">
      <c r="A348" s="143" t="s">
        <v>1282</v>
      </c>
      <c r="B348" s="140">
        <v>345</v>
      </c>
      <c r="C348" s="24">
        <v>345</v>
      </c>
      <c r="D348" s="31" t="s">
        <v>1282</v>
      </c>
      <c r="E348" s="141">
        <f>VLOOKUP(D:D,A:B,2,0)</f>
        <v>345</v>
      </c>
      <c r="F348" s="147">
        <f t="shared" si="5"/>
        <v>0</v>
      </c>
      <c r="G348" s="29"/>
      <c r="H348" s="27">
        <f>VLOOKUP(D348,offer数据基础表!A:D,4,0)</f>
        <v>36</v>
      </c>
      <c r="I348" s="24">
        <v>345</v>
      </c>
      <c r="L348" s="31" t="s">
        <v>1282</v>
      </c>
    </row>
    <row r="349" ht="16.5" spans="1:12">
      <c r="A349" s="143" t="s">
        <v>1283</v>
      </c>
      <c r="B349" s="140">
        <v>346</v>
      </c>
      <c r="C349" s="24">
        <v>346</v>
      </c>
      <c r="D349" s="31" t="s">
        <v>1283</v>
      </c>
      <c r="E349" s="141">
        <f>VLOOKUP(D:D,A:B,2,0)</f>
        <v>346</v>
      </c>
      <c r="F349" s="147">
        <f t="shared" si="5"/>
        <v>0</v>
      </c>
      <c r="G349" s="29"/>
      <c r="H349" s="27" t="e">
        <f>VLOOKUP(D349,offer数据基础表!A:D,4,0)</f>
        <v>#N/A</v>
      </c>
      <c r="I349" s="24">
        <v>346</v>
      </c>
      <c r="L349" s="31" t="s">
        <v>1283</v>
      </c>
    </row>
    <row r="350" ht="16.5" spans="1:12">
      <c r="A350" s="143" t="s">
        <v>1284</v>
      </c>
      <c r="B350" s="140">
        <v>347</v>
      </c>
      <c r="C350" s="24">
        <v>347</v>
      </c>
      <c r="D350" s="31" t="s">
        <v>1284</v>
      </c>
      <c r="E350" s="141">
        <f>VLOOKUP(D:D,A:B,2,0)</f>
        <v>347</v>
      </c>
      <c r="F350" s="147">
        <f t="shared" si="5"/>
        <v>0</v>
      </c>
      <c r="G350" s="29"/>
      <c r="H350" s="27" t="e">
        <f>VLOOKUP(D350,offer数据基础表!A:D,4,0)</f>
        <v>#N/A</v>
      </c>
      <c r="I350" s="24">
        <v>347</v>
      </c>
      <c r="L350" s="31" t="s">
        <v>1284</v>
      </c>
    </row>
    <row r="351" ht="16.5" spans="1:12">
      <c r="A351" s="143" t="s">
        <v>1285</v>
      </c>
      <c r="B351" s="140">
        <v>348</v>
      </c>
      <c r="C351" s="24">
        <v>348</v>
      </c>
      <c r="D351" s="31" t="s">
        <v>1285</v>
      </c>
      <c r="E351" s="141">
        <f>VLOOKUP(D:D,A:B,2,0)</f>
        <v>348</v>
      </c>
      <c r="F351" s="147">
        <f t="shared" si="5"/>
        <v>0</v>
      </c>
      <c r="G351" s="29"/>
      <c r="H351" s="27">
        <f>VLOOKUP(D351,offer数据基础表!A:D,4,0)</f>
        <v>2</v>
      </c>
      <c r="I351" s="24">
        <v>348</v>
      </c>
      <c r="L351" s="31" t="s">
        <v>1285</v>
      </c>
    </row>
    <row r="352" ht="16.5" spans="1:12">
      <c r="A352" s="143" t="s">
        <v>1286</v>
      </c>
      <c r="B352" s="140">
        <v>349</v>
      </c>
      <c r="C352" s="24">
        <v>349</v>
      </c>
      <c r="D352" s="31" t="s">
        <v>1286</v>
      </c>
      <c r="E352" s="141">
        <f>VLOOKUP(D:D,A:B,2,0)</f>
        <v>349</v>
      </c>
      <c r="F352" s="147">
        <f t="shared" si="5"/>
        <v>0</v>
      </c>
      <c r="G352" s="29"/>
      <c r="H352" s="27">
        <f>VLOOKUP(D352,offer数据基础表!A:D,4,0)</f>
        <v>0</v>
      </c>
      <c r="I352" s="24">
        <v>349</v>
      </c>
      <c r="L352" s="31" t="s">
        <v>1286</v>
      </c>
    </row>
    <row r="353" ht="16.5" spans="1:12">
      <c r="A353" s="143" t="s">
        <v>1287</v>
      </c>
      <c r="B353" s="140">
        <v>350</v>
      </c>
      <c r="C353" s="24">
        <v>350</v>
      </c>
      <c r="D353" s="31" t="s">
        <v>1287</v>
      </c>
      <c r="E353" s="141">
        <f>VLOOKUP(D:D,A:B,2,0)</f>
        <v>350</v>
      </c>
      <c r="F353" s="147">
        <f t="shared" si="5"/>
        <v>0</v>
      </c>
      <c r="G353" s="29"/>
      <c r="H353" s="27">
        <f>VLOOKUP(D353,offer数据基础表!A:D,4,0)</f>
        <v>0</v>
      </c>
      <c r="I353" s="24">
        <v>350</v>
      </c>
      <c r="L353" s="31" t="s">
        <v>1287</v>
      </c>
    </row>
    <row r="354" ht="16.5" spans="1:12">
      <c r="A354" s="143" t="s">
        <v>1288</v>
      </c>
      <c r="B354" s="140">
        <v>351</v>
      </c>
      <c r="C354" s="24">
        <v>351</v>
      </c>
      <c r="D354" s="31" t="s">
        <v>1288</v>
      </c>
      <c r="E354" s="141">
        <f>VLOOKUP(D:D,A:B,2,0)</f>
        <v>351</v>
      </c>
      <c r="F354" s="147">
        <f t="shared" si="5"/>
        <v>0</v>
      </c>
      <c r="G354" s="29"/>
      <c r="H354" s="27">
        <f>VLOOKUP(D354,offer数据基础表!A:D,4,0)</f>
        <v>1</v>
      </c>
      <c r="I354" s="24">
        <v>351</v>
      </c>
      <c r="L354" s="31" t="s">
        <v>1288</v>
      </c>
    </row>
    <row r="355" ht="16.5" spans="1:12">
      <c r="A355" s="143" t="s">
        <v>1289</v>
      </c>
      <c r="B355" s="140">
        <v>352</v>
      </c>
      <c r="C355" s="24">
        <v>352</v>
      </c>
      <c r="D355" s="31" t="s">
        <v>1289</v>
      </c>
      <c r="E355" s="141">
        <f>VLOOKUP(D:D,A:B,2,0)</f>
        <v>352</v>
      </c>
      <c r="F355" s="147">
        <f t="shared" si="5"/>
        <v>0</v>
      </c>
      <c r="G355" s="29"/>
      <c r="H355" s="27">
        <f>VLOOKUP(D355,offer数据基础表!A:D,4,0)</f>
        <v>0</v>
      </c>
      <c r="I355" s="24">
        <v>352</v>
      </c>
      <c r="L355" s="31" t="s">
        <v>1289</v>
      </c>
    </row>
    <row r="356" ht="16.5" spans="1:12">
      <c r="A356" s="143" t="s">
        <v>1290</v>
      </c>
      <c r="B356" s="140">
        <v>353</v>
      </c>
      <c r="C356" s="24">
        <v>353</v>
      </c>
      <c r="D356" s="31" t="s">
        <v>1290</v>
      </c>
      <c r="E356" s="141">
        <f>VLOOKUP(D:D,A:B,2,0)</f>
        <v>353</v>
      </c>
      <c r="F356" s="147">
        <f t="shared" si="5"/>
        <v>0</v>
      </c>
      <c r="G356" s="29"/>
      <c r="H356" s="27">
        <f>VLOOKUP(D356,offer数据基础表!A:D,4,0)</f>
        <v>2</v>
      </c>
      <c r="I356" s="24">
        <v>353</v>
      </c>
      <c r="L356" s="31" t="s">
        <v>1290</v>
      </c>
    </row>
    <row r="357" ht="16.5" spans="1:12">
      <c r="A357" s="143" t="s">
        <v>1291</v>
      </c>
      <c r="B357" s="140">
        <v>354</v>
      </c>
      <c r="C357" s="24">
        <v>354</v>
      </c>
      <c r="D357" s="31" t="s">
        <v>1291</v>
      </c>
      <c r="E357" s="141">
        <f>VLOOKUP(D:D,A:B,2,0)</f>
        <v>354</v>
      </c>
      <c r="F357" s="147">
        <f t="shared" si="5"/>
        <v>0</v>
      </c>
      <c r="G357" s="29"/>
      <c r="H357" s="27">
        <f>VLOOKUP(D357,offer数据基础表!A:D,4,0)</f>
        <v>2</v>
      </c>
      <c r="I357" s="24">
        <v>354</v>
      </c>
      <c r="L357" s="31" t="s">
        <v>1291</v>
      </c>
    </row>
    <row r="358" ht="16.5" spans="1:12">
      <c r="A358" s="143" t="s">
        <v>1292</v>
      </c>
      <c r="B358" s="140">
        <v>355</v>
      </c>
      <c r="C358" s="24">
        <v>355</v>
      </c>
      <c r="D358" s="31" t="s">
        <v>1292</v>
      </c>
      <c r="E358" s="141">
        <f>VLOOKUP(D:D,A:B,2,0)</f>
        <v>355</v>
      </c>
      <c r="F358" s="147">
        <f t="shared" si="5"/>
        <v>0</v>
      </c>
      <c r="G358" s="29"/>
      <c r="H358" s="27">
        <f>VLOOKUP(D358,offer数据基础表!A:D,4,0)</f>
        <v>17</v>
      </c>
      <c r="I358" s="24">
        <v>355</v>
      </c>
      <c r="L358" s="31" t="s">
        <v>1292</v>
      </c>
    </row>
    <row r="359" ht="16.5" spans="1:12">
      <c r="A359" s="143" t="s">
        <v>1293</v>
      </c>
      <c r="B359" s="140">
        <v>356</v>
      </c>
      <c r="C359" s="24">
        <v>356</v>
      </c>
      <c r="D359" s="31" t="s">
        <v>1293</v>
      </c>
      <c r="E359" s="141">
        <f>VLOOKUP(D:D,A:B,2,0)</f>
        <v>356</v>
      </c>
      <c r="F359" s="147">
        <f t="shared" si="5"/>
        <v>0</v>
      </c>
      <c r="G359" s="29"/>
      <c r="H359" s="27">
        <f>VLOOKUP(D359,offer数据基础表!A:D,4,0)</f>
        <v>1</v>
      </c>
      <c r="I359" s="24">
        <v>356</v>
      </c>
      <c r="L359" s="31" t="s">
        <v>1293</v>
      </c>
    </row>
    <row r="360" ht="16.5" spans="1:12">
      <c r="A360" s="143" t="s">
        <v>1294</v>
      </c>
      <c r="B360" s="140">
        <v>357</v>
      </c>
      <c r="C360" s="24">
        <v>357</v>
      </c>
      <c r="D360" s="31" t="s">
        <v>1294</v>
      </c>
      <c r="E360" s="141">
        <f>VLOOKUP(D:D,A:B,2,0)</f>
        <v>357</v>
      </c>
      <c r="F360" s="147">
        <f t="shared" si="5"/>
        <v>0</v>
      </c>
      <c r="G360" s="29"/>
      <c r="H360" s="27">
        <f>VLOOKUP(D360,offer数据基础表!A:D,4,0)</f>
        <v>0</v>
      </c>
      <c r="I360" s="24">
        <v>357</v>
      </c>
      <c r="L360" s="31" t="s">
        <v>1294</v>
      </c>
    </row>
    <row r="361" ht="16.5" spans="1:12">
      <c r="A361" s="143" t="s">
        <v>1295</v>
      </c>
      <c r="B361" s="140">
        <v>358</v>
      </c>
      <c r="C361" s="24">
        <v>358</v>
      </c>
      <c r="D361" s="31" t="s">
        <v>1295</v>
      </c>
      <c r="E361" s="141">
        <f>VLOOKUP(D:D,A:B,2,0)</f>
        <v>358</v>
      </c>
      <c r="F361" s="147">
        <f t="shared" si="5"/>
        <v>0</v>
      </c>
      <c r="G361" s="29"/>
      <c r="H361" s="27">
        <f>VLOOKUP(D361,offer数据基础表!A:D,4,0)</f>
        <v>1</v>
      </c>
      <c r="I361" s="24">
        <v>358</v>
      </c>
      <c r="L361" s="31" t="s">
        <v>1295</v>
      </c>
    </row>
    <row r="362" ht="16.5" spans="1:12">
      <c r="A362" s="143" t="s">
        <v>1296</v>
      </c>
      <c r="B362" s="140">
        <v>359</v>
      </c>
      <c r="C362" s="24">
        <v>359</v>
      </c>
      <c r="D362" s="31" t="s">
        <v>1296</v>
      </c>
      <c r="E362" s="141">
        <f>VLOOKUP(D:D,A:B,2,0)</f>
        <v>359</v>
      </c>
      <c r="F362" s="147">
        <f t="shared" si="5"/>
        <v>0</v>
      </c>
      <c r="G362" s="29"/>
      <c r="H362" s="27">
        <f>VLOOKUP(D362,offer数据基础表!A:D,4,0)</f>
        <v>19</v>
      </c>
      <c r="I362" s="24">
        <v>359</v>
      </c>
      <c r="L362" s="31" t="s">
        <v>1296</v>
      </c>
    </row>
    <row r="363" ht="16.5" spans="1:12">
      <c r="A363" s="143" t="s">
        <v>1297</v>
      </c>
      <c r="B363" s="140">
        <v>360</v>
      </c>
      <c r="C363" s="24">
        <v>360</v>
      </c>
      <c r="D363" s="31" t="s">
        <v>1297</v>
      </c>
      <c r="E363" s="141">
        <f>VLOOKUP(D:D,A:B,2,0)</f>
        <v>360</v>
      </c>
      <c r="F363" s="147">
        <f t="shared" si="5"/>
        <v>0</v>
      </c>
      <c r="G363" s="29"/>
      <c r="H363" s="27">
        <f>VLOOKUP(D363,offer数据基础表!A:D,4,0)</f>
        <v>0</v>
      </c>
      <c r="I363" s="24">
        <v>360</v>
      </c>
      <c r="L363" s="31" t="s">
        <v>1297</v>
      </c>
    </row>
    <row r="364" ht="16.5" spans="1:12">
      <c r="A364" s="143" t="s">
        <v>1298</v>
      </c>
      <c r="B364" s="140">
        <v>361</v>
      </c>
      <c r="C364" s="24">
        <v>361</v>
      </c>
      <c r="D364" s="31" t="s">
        <v>1298</v>
      </c>
      <c r="E364" s="141">
        <f>VLOOKUP(D:D,A:B,2,0)</f>
        <v>361</v>
      </c>
      <c r="F364" s="147">
        <f t="shared" si="5"/>
        <v>0</v>
      </c>
      <c r="G364" s="29"/>
      <c r="H364" s="27">
        <f>VLOOKUP(D364,offer数据基础表!A:D,4,0)</f>
        <v>0</v>
      </c>
      <c r="I364" s="24">
        <v>361</v>
      </c>
      <c r="L364" s="31" t="s">
        <v>1298</v>
      </c>
    </row>
    <row r="365" ht="16.5" spans="1:12">
      <c r="A365" s="143" t="s">
        <v>1299</v>
      </c>
      <c r="B365" s="140">
        <v>362</v>
      </c>
      <c r="C365" s="24">
        <v>362</v>
      </c>
      <c r="D365" s="31" t="s">
        <v>1299</v>
      </c>
      <c r="E365" s="141">
        <f>VLOOKUP(D:D,A:B,2,0)</f>
        <v>362</v>
      </c>
      <c r="F365" s="147">
        <f t="shared" si="5"/>
        <v>0</v>
      </c>
      <c r="G365" s="29"/>
      <c r="H365" s="27">
        <f>VLOOKUP(D365,offer数据基础表!A:D,4,0)</f>
        <v>2</v>
      </c>
      <c r="I365" s="24">
        <v>362</v>
      </c>
      <c r="L365" s="31" t="s">
        <v>1299</v>
      </c>
    </row>
    <row r="366" ht="16.5" spans="1:12">
      <c r="A366" s="143" t="s">
        <v>1300</v>
      </c>
      <c r="B366" s="140">
        <v>363</v>
      </c>
      <c r="C366" s="24">
        <v>363</v>
      </c>
      <c r="D366" s="31" t="s">
        <v>1300</v>
      </c>
      <c r="E366" s="141">
        <f>VLOOKUP(D:D,A:B,2,0)</f>
        <v>363</v>
      </c>
      <c r="F366" s="147">
        <f t="shared" si="5"/>
        <v>0</v>
      </c>
      <c r="G366" s="29"/>
      <c r="H366" s="27">
        <f>VLOOKUP(D366,offer数据基础表!A:D,4,0)</f>
        <v>3</v>
      </c>
      <c r="I366" s="24">
        <v>363</v>
      </c>
      <c r="L366" s="31" t="s">
        <v>1300</v>
      </c>
    </row>
    <row r="367" ht="16.5" spans="1:12">
      <c r="A367" s="143" t="s">
        <v>1301</v>
      </c>
      <c r="B367" s="140">
        <v>364</v>
      </c>
      <c r="C367" s="24">
        <v>364</v>
      </c>
      <c r="D367" s="31" t="s">
        <v>1301</v>
      </c>
      <c r="E367" s="141">
        <f>VLOOKUP(D:D,A:B,2,0)</f>
        <v>364</v>
      </c>
      <c r="F367" s="147">
        <f t="shared" si="5"/>
        <v>0</v>
      </c>
      <c r="G367" s="29"/>
      <c r="H367" s="27">
        <f>VLOOKUP(D367,offer数据基础表!A:D,4,0)</f>
        <v>0</v>
      </c>
      <c r="I367" s="24">
        <v>364</v>
      </c>
      <c r="L367" s="31" t="s">
        <v>1301</v>
      </c>
    </row>
    <row r="368" ht="16.5" spans="1:12">
      <c r="A368" s="143" t="s">
        <v>1302</v>
      </c>
      <c r="B368" s="140">
        <v>365</v>
      </c>
      <c r="C368" s="24">
        <v>365</v>
      </c>
      <c r="D368" s="31" t="s">
        <v>1302</v>
      </c>
      <c r="E368" s="141">
        <f>VLOOKUP(D:D,A:B,2,0)</f>
        <v>365</v>
      </c>
      <c r="F368" s="147">
        <f t="shared" si="5"/>
        <v>0</v>
      </c>
      <c r="G368" s="29"/>
      <c r="H368" s="27">
        <f>VLOOKUP(D368,offer数据基础表!A:D,4,0)</f>
        <v>2</v>
      </c>
      <c r="I368" s="24">
        <v>365</v>
      </c>
      <c r="L368" s="31" t="s">
        <v>1302</v>
      </c>
    </row>
    <row r="369" ht="16.5" spans="1:12">
      <c r="A369" s="143" t="s">
        <v>1303</v>
      </c>
      <c r="B369" s="140">
        <v>366</v>
      </c>
      <c r="C369" s="24">
        <v>366</v>
      </c>
      <c r="D369" s="31" t="s">
        <v>1303</v>
      </c>
      <c r="E369" s="141">
        <f>VLOOKUP(D:D,A:B,2,0)</f>
        <v>366</v>
      </c>
      <c r="F369" s="147">
        <f t="shared" si="5"/>
        <v>0</v>
      </c>
      <c r="G369" s="29"/>
      <c r="H369" s="27">
        <f>VLOOKUP(D369,offer数据基础表!A:D,4,0)</f>
        <v>0</v>
      </c>
      <c r="I369" s="24">
        <v>366</v>
      </c>
      <c r="L369" s="31" t="s">
        <v>1303</v>
      </c>
    </row>
    <row r="370" ht="16.5" spans="1:12">
      <c r="A370" s="143" t="s">
        <v>1304</v>
      </c>
      <c r="B370" s="140">
        <v>367</v>
      </c>
      <c r="C370" s="24">
        <v>367</v>
      </c>
      <c r="D370" s="31" t="s">
        <v>1304</v>
      </c>
      <c r="E370" s="141">
        <f>VLOOKUP(D:D,A:B,2,0)</f>
        <v>367</v>
      </c>
      <c r="F370" s="147">
        <f t="shared" si="5"/>
        <v>0</v>
      </c>
      <c r="G370" s="29"/>
      <c r="H370" s="27">
        <f>VLOOKUP(D370,offer数据基础表!A:D,4,0)</f>
        <v>1</v>
      </c>
      <c r="I370" s="24">
        <v>367</v>
      </c>
      <c r="L370" s="31" t="s">
        <v>1304</v>
      </c>
    </row>
    <row r="371" ht="16.5" spans="1:12">
      <c r="A371" s="143" t="s">
        <v>1305</v>
      </c>
      <c r="B371" s="140">
        <v>368</v>
      </c>
      <c r="C371" s="24">
        <v>368</v>
      </c>
      <c r="D371" s="31" t="s">
        <v>1305</v>
      </c>
      <c r="E371" s="141">
        <f>VLOOKUP(D:D,A:B,2,0)</f>
        <v>368</v>
      </c>
      <c r="F371" s="147">
        <f t="shared" si="5"/>
        <v>0</v>
      </c>
      <c r="G371" s="29"/>
      <c r="H371" s="27">
        <f>VLOOKUP(D371,offer数据基础表!A:D,4,0)</f>
        <v>1</v>
      </c>
      <c r="I371" s="24">
        <v>368</v>
      </c>
      <c r="L371" s="31" t="s">
        <v>1305</v>
      </c>
    </row>
    <row r="372" ht="16.5" spans="1:12">
      <c r="A372" s="143" t="s">
        <v>1306</v>
      </c>
      <c r="B372" s="140">
        <v>369</v>
      </c>
      <c r="C372" s="24">
        <v>369</v>
      </c>
      <c r="D372" s="31" t="s">
        <v>1306</v>
      </c>
      <c r="E372" s="141">
        <f>VLOOKUP(D:D,A:B,2,0)</f>
        <v>369</v>
      </c>
      <c r="F372" s="147">
        <f t="shared" si="5"/>
        <v>0</v>
      </c>
      <c r="G372" s="29"/>
      <c r="H372" s="27" t="e">
        <f>VLOOKUP(D372,offer数据基础表!A:D,4,0)</f>
        <v>#N/A</v>
      </c>
      <c r="I372" s="24">
        <v>369</v>
      </c>
      <c r="L372" s="31" t="s">
        <v>1306</v>
      </c>
    </row>
    <row r="373" ht="16.5" spans="1:12">
      <c r="A373" s="143" t="s">
        <v>1307</v>
      </c>
      <c r="B373" s="140">
        <v>370</v>
      </c>
      <c r="C373" s="24">
        <v>370</v>
      </c>
      <c r="D373" s="31" t="s">
        <v>1307</v>
      </c>
      <c r="E373" s="141">
        <f>VLOOKUP(D:D,A:B,2,0)</f>
        <v>370</v>
      </c>
      <c r="F373" s="147">
        <f t="shared" si="5"/>
        <v>0</v>
      </c>
      <c r="G373" s="29"/>
      <c r="H373" s="27">
        <f>VLOOKUP(D373,offer数据基础表!A:D,4,0)</f>
        <v>0</v>
      </c>
      <c r="I373" s="24">
        <v>370</v>
      </c>
      <c r="L373" s="31" t="s">
        <v>1307</v>
      </c>
    </row>
    <row r="374" ht="16.5" spans="1:12">
      <c r="A374" s="143" t="s">
        <v>1308</v>
      </c>
      <c r="B374" s="140">
        <v>371</v>
      </c>
      <c r="C374" s="24">
        <v>371</v>
      </c>
      <c r="D374" s="31" t="s">
        <v>1308</v>
      </c>
      <c r="E374" s="141">
        <f>VLOOKUP(D:D,A:B,2,0)</f>
        <v>371</v>
      </c>
      <c r="F374" s="147">
        <f t="shared" si="5"/>
        <v>0</v>
      </c>
      <c r="G374" s="29"/>
      <c r="H374" s="27">
        <f>VLOOKUP(D374,offer数据基础表!A:D,4,0)</f>
        <v>14</v>
      </c>
      <c r="I374" s="24">
        <v>371</v>
      </c>
      <c r="L374" s="31" t="s">
        <v>1308</v>
      </c>
    </row>
    <row r="375" ht="16.5" spans="1:12">
      <c r="A375" s="143" t="s">
        <v>1309</v>
      </c>
      <c r="B375" s="140">
        <v>372</v>
      </c>
      <c r="C375" s="24">
        <v>372</v>
      </c>
      <c r="D375" s="31" t="s">
        <v>1309</v>
      </c>
      <c r="E375" s="141">
        <f>VLOOKUP(D:D,A:B,2,0)</f>
        <v>372</v>
      </c>
      <c r="F375" s="147">
        <f t="shared" si="5"/>
        <v>0</v>
      </c>
      <c r="G375" s="29"/>
      <c r="H375" s="27">
        <f>VLOOKUP(D375,offer数据基础表!A:D,4,0)</f>
        <v>0</v>
      </c>
      <c r="I375" s="24">
        <v>372</v>
      </c>
      <c r="L375" s="31" t="s">
        <v>1309</v>
      </c>
    </row>
    <row r="376" ht="16.5" spans="1:12">
      <c r="A376" s="143" t="s">
        <v>1310</v>
      </c>
      <c r="B376" s="140">
        <v>373</v>
      </c>
      <c r="C376" s="24">
        <v>373</v>
      </c>
      <c r="D376" s="31" t="s">
        <v>1310</v>
      </c>
      <c r="E376" s="141">
        <f>VLOOKUP(D:D,A:B,2,0)</f>
        <v>373</v>
      </c>
      <c r="F376" s="147">
        <f t="shared" si="5"/>
        <v>0</v>
      </c>
      <c r="G376" s="29"/>
      <c r="H376" s="27">
        <f>VLOOKUP(D376,offer数据基础表!A:D,4,0)</f>
        <v>1</v>
      </c>
      <c r="I376" s="24">
        <v>373</v>
      </c>
      <c r="L376" s="31" t="s">
        <v>1310</v>
      </c>
    </row>
    <row r="377" ht="16.5" spans="1:12">
      <c r="A377" s="143" t="s">
        <v>1311</v>
      </c>
      <c r="B377" s="140">
        <v>374</v>
      </c>
      <c r="C377" s="24">
        <v>374</v>
      </c>
      <c r="D377" s="31" t="s">
        <v>1311</v>
      </c>
      <c r="E377" s="141">
        <f>VLOOKUP(D:D,A:B,2,0)</f>
        <v>374</v>
      </c>
      <c r="F377" s="147">
        <f t="shared" si="5"/>
        <v>0</v>
      </c>
      <c r="G377" s="29"/>
      <c r="H377" s="27">
        <f>VLOOKUP(D377,offer数据基础表!A:D,4,0)</f>
        <v>1</v>
      </c>
      <c r="I377" s="24">
        <v>374</v>
      </c>
      <c r="L377" s="31" t="s">
        <v>1311</v>
      </c>
    </row>
    <row r="378" ht="16.5" spans="1:12">
      <c r="A378" s="143" t="s">
        <v>1312</v>
      </c>
      <c r="B378" s="140">
        <v>375</v>
      </c>
      <c r="C378" s="24">
        <v>375</v>
      </c>
      <c r="D378" s="31" t="s">
        <v>1312</v>
      </c>
      <c r="E378" s="141">
        <f>VLOOKUP(D:D,A:B,2,0)</f>
        <v>375</v>
      </c>
      <c r="F378" s="147">
        <f t="shared" si="5"/>
        <v>0</v>
      </c>
      <c r="G378" s="29"/>
      <c r="H378" s="27">
        <f>VLOOKUP(D378,offer数据基础表!A:D,4,0)</f>
        <v>15</v>
      </c>
      <c r="I378" s="24">
        <v>375</v>
      </c>
      <c r="L378" s="31" t="s">
        <v>1312</v>
      </c>
    </row>
    <row r="379" ht="16.5" spans="1:12">
      <c r="A379" s="143" t="s">
        <v>1313</v>
      </c>
      <c r="B379" s="140">
        <v>376</v>
      </c>
      <c r="C379" s="24">
        <v>376</v>
      </c>
      <c r="D379" s="31" t="s">
        <v>1313</v>
      </c>
      <c r="E379" s="141">
        <f>VLOOKUP(D:D,A:B,2,0)</f>
        <v>376</v>
      </c>
      <c r="F379" s="147">
        <f t="shared" si="5"/>
        <v>0</v>
      </c>
      <c r="G379" s="29"/>
      <c r="H379" s="27">
        <f>VLOOKUP(D379,offer数据基础表!A:D,4,0)</f>
        <v>8</v>
      </c>
      <c r="I379" s="24">
        <v>376</v>
      </c>
      <c r="L379" s="31" t="s">
        <v>1313</v>
      </c>
    </row>
    <row r="380" ht="16.5" spans="1:12">
      <c r="A380" s="143" t="s">
        <v>1314</v>
      </c>
      <c r="B380" s="140">
        <v>377</v>
      </c>
      <c r="C380" s="24">
        <v>377</v>
      </c>
      <c r="D380" s="31" t="s">
        <v>1314</v>
      </c>
      <c r="E380" s="141">
        <f>VLOOKUP(D:D,A:B,2,0)</f>
        <v>377</v>
      </c>
      <c r="F380" s="147">
        <f t="shared" si="5"/>
        <v>0</v>
      </c>
      <c r="G380" s="29"/>
      <c r="H380" s="27" t="e">
        <f>VLOOKUP(D380,offer数据基础表!A:D,4,0)</f>
        <v>#N/A</v>
      </c>
      <c r="I380" s="24">
        <v>377</v>
      </c>
      <c r="L380" s="31" t="s">
        <v>1314</v>
      </c>
    </row>
    <row r="381" ht="16.5" spans="1:12">
      <c r="A381" s="143" t="s">
        <v>1315</v>
      </c>
      <c r="B381" s="140">
        <v>378</v>
      </c>
      <c r="C381" s="24">
        <v>378</v>
      </c>
      <c r="D381" s="31" t="s">
        <v>1315</v>
      </c>
      <c r="E381" s="141">
        <f>VLOOKUP(D:D,A:B,2,0)</f>
        <v>378</v>
      </c>
      <c r="F381" s="147">
        <f t="shared" si="5"/>
        <v>0</v>
      </c>
      <c r="G381" s="29"/>
      <c r="H381" s="27">
        <f>VLOOKUP(D381,offer数据基础表!A:D,4,0)</f>
        <v>0</v>
      </c>
      <c r="I381" s="24">
        <v>378</v>
      </c>
      <c r="L381" s="31" t="s">
        <v>1315</v>
      </c>
    </row>
    <row r="382" ht="16.5" spans="1:12">
      <c r="A382" s="143" t="s">
        <v>1316</v>
      </c>
      <c r="B382" s="140">
        <v>379</v>
      </c>
      <c r="C382" s="24">
        <v>379</v>
      </c>
      <c r="D382" s="31" t="s">
        <v>1316</v>
      </c>
      <c r="E382" s="141">
        <f>VLOOKUP(D:D,A:B,2,0)</f>
        <v>379</v>
      </c>
      <c r="F382" s="147">
        <f t="shared" si="5"/>
        <v>0</v>
      </c>
      <c r="G382" s="29"/>
      <c r="H382" s="27" t="e">
        <f>VLOOKUP(D382,offer数据基础表!A:D,4,0)</f>
        <v>#N/A</v>
      </c>
      <c r="I382" s="24">
        <v>379</v>
      </c>
      <c r="L382" s="31" t="s">
        <v>1316</v>
      </c>
    </row>
    <row r="383" ht="16.5" spans="1:12">
      <c r="A383" s="143" t="s">
        <v>1317</v>
      </c>
      <c r="B383" s="140">
        <v>380</v>
      </c>
      <c r="C383" s="24">
        <v>380</v>
      </c>
      <c r="D383" s="31" t="s">
        <v>1317</v>
      </c>
      <c r="E383" s="141">
        <f>VLOOKUP(D:D,A:B,2,0)</f>
        <v>380</v>
      </c>
      <c r="F383" s="147">
        <f t="shared" si="5"/>
        <v>0</v>
      </c>
      <c r="G383" s="29"/>
      <c r="H383" s="27">
        <f>VLOOKUP(D383,offer数据基础表!A:D,4,0)</f>
        <v>15</v>
      </c>
      <c r="I383" s="24">
        <v>380</v>
      </c>
      <c r="L383" s="31" t="s">
        <v>1317</v>
      </c>
    </row>
    <row r="384" ht="16.5" spans="1:12">
      <c r="A384" s="143" t="s">
        <v>1318</v>
      </c>
      <c r="B384" s="140">
        <v>381</v>
      </c>
      <c r="C384" s="24">
        <v>381</v>
      </c>
      <c r="D384" s="31" t="s">
        <v>1318</v>
      </c>
      <c r="E384" s="141">
        <f>VLOOKUP(D:D,A:B,2,0)</f>
        <v>381</v>
      </c>
      <c r="F384" s="147">
        <f t="shared" si="5"/>
        <v>0</v>
      </c>
      <c r="G384" s="29"/>
      <c r="H384" s="27">
        <f>VLOOKUP(D384,offer数据基础表!A:D,4,0)</f>
        <v>13</v>
      </c>
      <c r="I384" s="24">
        <v>381</v>
      </c>
      <c r="L384" s="31" t="s">
        <v>1318</v>
      </c>
    </row>
    <row r="385" ht="16.5" spans="1:12">
      <c r="A385" s="143" t="s">
        <v>1319</v>
      </c>
      <c r="B385" s="140">
        <v>382</v>
      </c>
      <c r="C385" s="24">
        <v>382</v>
      </c>
      <c r="D385" s="31" t="s">
        <v>1319</v>
      </c>
      <c r="E385" s="141">
        <f>VLOOKUP(D:D,A:B,2,0)</f>
        <v>382</v>
      </c>
      <c r="F385" s="147">
        <f t="shared" si="5"/>
        <v>0</v>
      </c>
      <c r="G385" s="29"/>
      <c r="H385" s="27">
        <f>VLOOKUP(D385,offer数据基础表!A:D,4,0)</f>
        <v>0</v>
      </c>
      <c r="I385" s="24">
        <v>382</v>
      </c>
      <c r="L385" s="31" t="s">
        <v>1319</v>
      </c>
    </row>
    <row r="386" ht="16.5" spans="1:12">
      <c r="A386" s="143" t="s">
        <v>1320</v>
      </c>
      <c r="B386" s="140">
        <v>383</v>
      </c>
      <c r="C386" s="24">
        <v>383</v>
      </c>
      <c r="D386" s="31" t="s">
        <v>1320</v>
      </c>
      <c r="E386" s="141">
        <f>VLOOKUP(D:D,A:B,2,0)</f>
        <v>383</v>
      </c>
      <c r="F386" s="147">
        <f t="shared" si="5"/>
        <v>0</v>
      </c>
      <c r="G386" s="29"/>
      <c r="H386" s="27">
        <f>VLOOKUP(D386,offer数据基础表!A:D,4,0)</f>
        <v>1</v>
      </c>
      <c r="I386" s="24">
        <v>383</v>
      </c>
      <c r="L386" s="31" t="s">
        <v>1320</v>
      </c>
    </row>
    <row r="387" ht="16.5" spans="1:12">
      <c r="A387" s="143" t="s">
        <v>1321</v>
      </c>
      <c r="B387" s="140">
        <v>384</v>
      </c>
      <c r="C387" s="24">
        <v>384</v>
      </c>
      <c r="D387" s="31" t="s">
        <v>1321</v>
      </c>
      <c r="E387" s="141">
        <f>VLOOKUP(D:D,A:B,2,0)</f>
        <v>384</v>
      </c>
      <c r="F387" s="147">
        <f t="shared" si="5"/>
        <v>0</v>
      </c>
      <c r="G387" s="29"/>
      <c r="H387" s="27">
        <f>VLOOKUP(D387,offer数据基础表!A:D,4,0)</f>
        <v>2</v>
      </c>
      <c r="I387" s="24">
        <v>384</v>
      </c>
      <c r="L387" s="31" t="s">
        <v>1321</v>
      </c>
    </row>
    <row r="388" ht="16.5" spans="1:12">
      <c r="A388" s="143" t="s">
        <v>1322</v>
      </c>
      <c r="B388" s="140">
        <v>385</v>
      </c>
      <c r="C388" s="24">
        <v>385</v>
      </c>
      <c r="D388" s="31" t="s">
        <v>1322</v>
      </c>
      <c r="E388" s="141">
        <f>VLOOKUP(D:D,A:B,2,0)</f>
        <v>385</v>
      </c>
      <c r="F388" s="147">
        <f t="shared" ref="F388:F451" si="6">E388-C388</f>
        <v>0</v>
      </c>
      <c r="G388" s="29"/>
      <c r="H388" s="27">
        <f>VLOOKUP(D388,offer数据基础表!A:D,4,0)</f>
        <v>6</v>
      </c>
      <c r="I388" s="24">
        <v>385</v>
      </c>
      <c r="L388" s="31" t="s">
        <v>1322</v>
      </c>
    </row>
    <row r="389" ht="16.5" spans="1:12">
      <c r="A389" s="143" t="s">
        <v>1323</v>
      </c>
      <c r="B389" s="140">
        <v>386</v>
      </c>
      <c r="C389" s="24">
        <v>386</v>
      </c>
      <c r="D389" s="31" t="s">
        <v>1323</v>
      </c>
      <c r="E389" s="141">
        <f>VLOOKUP(D:D,A:B,2,0)</f>
        <v>386</v>
      </c>
      <c r="F389" s="147">
        <f t="shared" si="6"/>
        <v>0</v>
      </c>
      <c r="G389" s="29"/>
      <c r="H389" s="27">
        <f>VLOOKUP(D389,offer数据基础表!A:D,4,0)</f>
        <v>1</v>
      </c>
      <c r="I389" s="24">
        <v>386</v>
      </c>
      <c r="L389" s="31" t="s">
        <v>1323</v>
      </c>
    </row>
    <row r="390" ht="16.5" spans="1:12">
      <c r="A390" s="143" t="s">
        <v>1324</v>
      </c>
      <c r="B390" s="140">
        <v>387</v>
      </c>
      <c r="C390" s="24">
        <v>387</v>
      </c>
      <c r="D390" s="31" t="s">
        <v>1324</v>
      </c>
      <c r="E390" s="141">
        <f>VLOOKUP(D:D,A:B,2,0)</f>
        <v>387</v>
      </c>
      <c r="F390" s="147">
        <f t="shared" si="6"/>
        <v>0</v>
      </c>
      <c r="G390" s="29"/>
      <c r="H390" s="27">
        <f>VLOOKUP(D390,offer数据基础表!A:D,4,0)</f>
        <v>0</v>
      </c>
      <c r="I390" s="24">
        <v>387</v>
      </c>
      <c r="L390" s="31" t="s">
        <v>1324</v>
      </c>
    </row>
    <row r="391" ht="16.5" spans="1:12">
      <c r="A391" s="143" t="s">
        <v>1325</v>
      </c>
      <c r="B391" s="140">
        <v>388</v>
      </c>
      <c r="C391" s="24">
        <v>388</v>
      </c>
      <c r="D391" s="31" t="s">
        <v>1325</v>
      </c>
      <c r="E391" s="141">
        <f>VLOOKUP(D:D,A:B,2,0)</f>
        <v>388</v>
      </c>
      <c r="F391" s="147">
        <f t="shared" si="6"/>
        <v>0</v>
      </c>
      <c r="G391" s="29"/>
      <c r="H391" s="27">
        <f>VLOOKUP(D391,offer数据基础表!A:D,4,0)</f>
        <v>52</v>
      </c>
      <c r="I391" s="24">
        <v>388</v>
      </c>
      <c r="L391" s="31" t="s">
        <v>1325</v>
      </c>
    </row>
    <row r="392" ht="16.5" spans="1:12">
      <c r="A392" s="143" t="s">
        <v>1326</v>
      </c>
      <c r="B392" s="140">
        <v>389</v>
      </c>
      <c r="C392" s="24">
        <v>389</v>
      </c>
      <c r="D392" s="31" t="s">
        <v>1326</v>
      </c>
      <c r="E392" s="141">
        <f>VLOOKUP(D:D,A:B,2,0)</f>
        <v>389</v>
      </c>
      <c r="F392" s="147">
        <f t="shared" si="6"/>
        <v>0</v>
      </c>
      <c r="G392" s="29"/>
      <c r="H392" s="27">
        <f>VLOOKUP(D392,offer数据基础表!A:D,4,0)</f>
        <v>1</v>
      </c>
      <c r="I392" s="24">
        <v>389</v>
      </c>
      <c r="L392" s="31" t="s">
        <v>1326</v>
      </c>
    </row>
    <row r="393" ht="16.5" spans="1:12">
      <c r="A393" s="143" t="s">
        <v>1327</v>
      </c>
      <c r="B393" s="140">
        <v>390</v>
      </c>
      <c r="C393" s="24">
        <v>390</v>
      </c>
      <c r="D393" s="31" t="s">
        <v>1327</v>
      </c>
      <c r="E393" s="141">
        <f>VLOOKUP(D:D,A:B,2,0)</f>
        <v>390</v>
      </c>
      <c r="F393" s="147">
        <f t="shared" si="6"/>
        <v>0</v>
      </c>
      <c r="G393" s="29"/>
      <c r="H393" s="27">
        <f>VLOOKUP(D393,offer数据基础表!A:D,4,0)</f>
        <v>0</v>
      </c>
      <c r="I393" s="24">
        <v>390</v>
      </c>
      <c r="L393" s="31" t="s">
        <v>1327</v>
      </c>
    </row>
    <row r="394" ht="16.5" spans="1:12">
      <c r="A394" s="143" t="s">
        <v>1328</v>
      </c>
      <c r="B394" s="140">
        <v>391</v>
      </c>
      <c r="C394" s="24">
        <v>391</v>
      </c>
      <c r="D394" s="31" t="s">
        <v>1328</v>
      </c>
      <c r="E394" s="141">
        <f>VLOOKUP(D:D,A:B,2,0)</f>
        <v>391</v>
      </c>
      <c r="F394" s="147">
        <f t="shared" si="6"/>
        <v>0</v>
      </c>
      <c r="G394" s="29"/>
      <c r="H394" s="27">
        <f>VLOOKUP(D394,offer数据基础表!A:D,4,0)</f>
        <v>1</v>
      </c>
      <c r="I394" s="24">
        <v>391</v>
      </c>
      <c r="L394" s="31" t="s">
        <v>1328</v>
      </c>
    </row>
    <row r="395" ht="16.5" spans="1:12">
      <c r="A395" s="143" t="s">
        <v>1329</v>
      </c>
      <c r="B395" s="140">
        <v>392</v>
      </c>
      <c r="C395" s="24">
        <v>392</v>
      </c>
      <c r="D395" s="31" t="s">
        <v>1329</v>
      </c>
      <c r="E395" s="141">
        <f>VLOOKUP(D:D,A:B,2,0)</f>
        <v>392</v>
      </c>
      <c r="F395" s="147">
        <f t="shared" si="6"/>
        <v>0</v>
      </c>
      <c r="G395" s="29"/>
      <c r="H395" s="27">
        <f>VLOOKUP(D395,offer数据基础表!A:D,4,0)</f>
        <v>174</v>
      </c>
      <c r="I395" s="24">
        <v>392</v>
      </c>
      <c r="L395" s="31" t="s">
        <v>1329</v>
      </c>
    </row>
    <row r="396" ht="16.5" spans="1:12">
      <c r="A396" s="143" t="s">
        <v>1330</v>
      </c>
      <c r="B396" s="140">
        <v>393</v>
      </c>
      <c r="C396" s="24">
        <v>393</v>
      </c>
      <c r="D396" s="31" t="s">
        <v>1330</v>
      </c>
      <c r="E396" s="141">
        <f>VLOOKUP(D:D,A:B,2,0)</f>
        <v>393</v>
      </c>
      <c r="F396" s="147">
        <f t="shared" si="6"/>
        <v>0</v>
      </c>
      <c r="G396" s="29"/>
      <c r="H396" s="27">
        <f>VLOOKUP(D396,offer数据基础表!A:D,4,0)</f>
        <v>2</v>
      </c>
      <c r="I396" s="24">
        <v>393</v>
      </c>
      <c r="L396" s="31" t="s">
        <v>1330</v>
      </c>
    </row>
    <row r="397" ht="16.5" spans="1:12">
      <c r="A397" s="143" t="s">
        <v>1331</v>
      </c>
      <c r="B397" s="140">
        <v>394</v>
      </c>
      <c r="C397" s="24">
        <v>394</v>
      </c>
      <c r="D397" s="31" t="s">
        <v>1331</v>
      </c>
      <c r="E397" s="141">
        <f>VLOOKUP(D:D,A:B,2,0)</f>
        <v>394</v>
      </c>
      <c r="F397" s="147">
        <f t="shared" si="6"/>
        <v>0</v>
      </c>
      <c r="G397" s="29"/>
      <c r="H397" s="27">
        <f>VLOOKUP(D397,offer数据基础表!A:D,4,0)</f>
        <v>5</v>
      </c>
      <c r="I397" s="24">
        <v>394</v>
      </c>
      <c r="L397" s="31" t="s">
        <v>1331</v>
      </c>
    </row>
    <row r="398" ht="16.5" spans="1:12">
      <c r="A398" s="143" t="s">
        <v>1332</v>
      </c>
      <c r="B398" s="140">
        <v>395</v>
      </c>
      <c r="C398" s="24">
        <v>395</v>
      </c>
      <c r="D398" s="31" t="s">
        <v>1332</v>
      </c>
      <c r="E398" s="141">
        <f>VLOOKUP(D:D,A:B,2,0)</f>
        <v>395</v>
      </c>
      <c r="F398" s="147">
        <f t="shared" si="6"/>
        <v>0</v>
      </c>
      <c r="G398" s="29"/>
      <c r="H398" s="27">
        <f>VLOOKUP(D398,offer数据基础表!A:D,4,0)</f>
        <v>0</v>
      </c>
      <c r="I398" s="24">
        <v>395</v>
      </c>
      <c r="L398" s="31" t="s">
        <v>1332</v>
      </c>
    </row>
    <row r="399" ht="16.5" spans="1:12">
      <c r="A399" s="143" t="s">
        <v>1333</v>
      </c>
      <c r="B399" s="140">
        <v>396</v>
      </c>
      <c r="C399" s="24">
        <v>396</v>
      </c>
      <c r="D399" s="31" t="s">
        <v>1333</v>
      </c>
      <c r="E399" s="141">
        <f>VLOOKUP(D:D,A:B,2,0)</f>
        <v>396</v>
      </c>
      <c r="F399" s="147">
        <f t="shared" si="6"/>
        <v>0</v>
      </c>
      <c r="G399" s="29"/>
      <c r="H399" s="27">
        <f>VLOOKUP(D399,offer数据基础表!A:D,4,0)</f>
        <v>202</v>
      </c>
      <c r="I399" s="24">
        <v>396</v>
      </c>
      <c r="L399" s="31" t="s">
        <v>1333</v>
      </c>
    </row>
    <row r="400" ht="16.5" spans="1:12">
      <c r="A400" s="143" t="s">
        <v>1334</v>
      </c>
      <c r="B400" s="140">
        <v>397</v>
      </c>
      <c r="C400" s="24">
        <v>397</v>
      </c>
      <c r="D400" s="31" t="s">
        <v>1334</v>
      </c>
      <c r="E400" s="141">
        <f>VLOOKUP(D:D,A:B,2,0)</f>
        <v>397</v>
      </c>
      <c r="F400" s="147">
        <f t="shared" si="6"/>
        <v>0</v>
      </c>
      <c r="G400" s="29"/>
      <c r="H400" s="27">
        <f>VLOOKUP(D400,offer数据基础表!A:D,4,0)</f>
        <v>1</v>
      </c>
      <c r="I400" s="24">
        <v>397</v>
      </c>
      <c r="L400" s="31" t="s">
        <v>1334</v>
      </c>
    </row>
    <row r="401" ht="16.5" spans="1:12">
      <c r="A401" s="143" t="s">
        <v>1335</v>
      </c>
      <c r="B401" s="140">
        <v>398</v>
      </c>
      <c r="C401" s="24">
        <v>398</v>
      </c>
      <c r="D401" s="31" t="s">
        <v>1335</v>
      </c>
      <c r="E401" s="141">
        <f>VLOOKUP(D:D,A:B,2,0)</f>
        <v>398</v>
      </c>
      <c r="F401" s="147">
        <f t="shared" si="6"/>
        <v>0</v>
      </c>
      <c r="G401" s="29"/>
      <c r="H401" s="27">
        <f>VLOOKUP(D401,offer数据基础表!A:D,4,0)</f>
        <v>31</v>
      </c>
      <c r="I401" s="24">
        <v>398</v>
      </c>
      <c r="L401" s="31" t="s">
        <v>1335</v>
      </c>
    </row>
    <row r="402" ht="16.5" spans="1:12">
      <c r="A402" s="143" t="s">
        <v>442</v>
      </c>
      <c r="B402" s="140">
        <v>399</v>
      </c>
      <c r="C402" s="24">
        <v>399</v>
      </c>
      <c r="D402" s="31" t="s">
        <v>442</v>
      </c>
      <c r="E402" s="141">
        <f>VLOOKUP(D:D,A:B,2,0)</f>
        <v>399</v>
      </c>
      <c r="F402" s="147">
        <f t="shared" si="6"/>
        <v>0</v>
      </c>
      <c r="G402" s="29"/>
      <c r="H402" s="27">
        <f>VLOOKUP(D402,offer数据基础表!A:D,4,0)</f>
        <v>0</v>
      </c>
      <c r="I402" s="24">
        <v>399</v>
      </c>
      <c r="L402" s="31" t="s">
        <v>442</v>
      </c>
    </row>
    <row r="403" ht="16.5" spans="1:12">
      <c r="A403" s="143" t="s">
        <v>1336</v>
      </c>
      <c r="B403" s="140">
        <v>400</v>
      </c>
      <c r="C403" s="24">
        <v>400</v>
      </c>
      <c r="D403" s="31" t="s">
        <v>1336</v>
      </c>
      <c r="E403" s="141">
        <f>VLOOKUP(D:D,A:B,2,0)</f>
        <v>400</v>
      </c>
      <c r="F403" s="147">
        <f t="shared" si="6"/>
        <v>0</v>
      </c>
      <c r="G403" s="29"/>
      <c r="H403" s="27" t="e">
        <f>VLOOKUP(D403,offer数据基础表!A:D,4,0)</f>
        <v>#N/A</v>
      </c>
      <c r="I403" s="24">
        <v>400</v>
      </c>
      <c r="L403" s="31" t="s">
        <v>1336</v>
      </c>
    </row>
    <row r="404" ht="16.5" spans="1:12">
      <c r="A404" s="143" t="s">
        <v>1337</v>
      </c>
      <c r="B404" s="140">
        <v>401</v>
      </c>
      <c r="C404" s="24">
        <v>401</v>
      </c>
      <c r="D404" s="31" t="s">
        <v>1337</v>
      </c>
      <c r="E404" s="141">
        <f>VLOOKUP(D:D,A:B,2,0)</f>
        <v>401</v>
      </c>
      <c r="F404" s="147">
        <f t="shared" si="6"/>
        <v>0</v>
      </c>
      <c r="G404" s="29"/>
      <c r="H404" s="27">
        <f>VLOOKUP(D404,offer数据基础表!A:D,4,0)</f>
        <v>2</v>
      </c>
      <c r="I404" s="24">
        <v>401</v>
      </c>
      <c r="L404" s="31" t="s">
        <v>1337</v>
      </c>
    </row>
    <row r="405" ht="16.5" spans="1:12">
      <c r="A405" s="143" t="s">
        <v>1338</v>
      </c>
      <c r="B405" s="140">
        <v>402</v>
      </c>
      <c r="C405" s="24">
        <v>402</v>
      </c>
      <c r="D405" s="31" t="s">
        <v>1338</v>
      </c>
      <c r="E405" s="141">
        <f>VLOOKUP(D:D,A:B,2,0)</f>
        <v>402</v>
      </c>
      <c r="F405" s="147">
        <f t="shared" si="6"/>
        <v>0</v>
      </c>
      <c r="G405" s="29"/>
      <c r="H405" s="27">
        <f>VLOOKUP(D405,offer数据基础表!A:D,4,0)</f>
        <v>44</v>
      </c>
      <c r="I405" s="24">
        <v>402</v>
      </c>
      <c r="L405" s="31" t="s">
        <v>1338</v>
      </c>
    </row>
    <row r="406" ht="16.5" spans="1:12">
      <c r="A406" s="143" t="s">
        <v>1339</v>
      </c>
      <c r="B406" s="140">
        <v>403</v>
      </c>
      <c r="C406" s="24">
        <v>403</v>
      </c>
      <c r="D406" s="31" t="s">
        <v>1339</v>
      </c>
      <c r="E406" s="141">
        <f>VLOOKUP(D:D,A:B,2,0)</f>
        <v>403</v>
      </c>
      <c r="F406" s="147">
        <f t="shared" si="6"/>
        <v>0</v>
      </c>
      <c r="G406" s="29"/>
      <c r="H406" s="27">
        <f>VLOOKUP(D406,offer数据基础表!A:D,4,0)</f>
        <v>0</v>
      </c>
      <c r="I406" s="24">
        <v>403</v>
      </c>
      <c r="L406" s="31" t="s">
        <v>1339</v>
      </c>
    </row>
    <row r="407" ht="16.5" spans="1:12">
      <c r="A407" s="143" t="s">
        <v>1340</v>
      </c>
      <c r="B407" s="140">
        <v>404</v>
      </c>
      <c r="C407" s="24">
        <v>404</v>
      </c>
      <c r="D407" s="31" t="s">
        <v>1340</v>
      </c>
      <c r="E407" s="141">
        <f>VLOOKUP(D:D,A:B,2,0)</f>
        <v>404</v>
      </c>
      <c r="F407" s="147">
        <f t="shared" si="6"/>
        <v>0</v>
      </c>
      <c r="G407" s="29"/>
      <c r="H407" s="27">
        <f>VLOOKUP(D407,offer数据基础表!A:D,4,0)</f>
        <v>10</v>
      </c>
      <c r="I407" s="24">
        <v>404</v>
      </c>
      <c r="L407" s="31" t="s">
        <v>1340</v>
      </c>
    </row>
    <row r="408" ht="16.5" spans="1:12">
      <c r="A408" s="143" t="s">
        <v>1341</v>
      </c>
      <c r="B408" s="140">
        <v>405</v>
      </c>
      <c r="C408" s="24">
        <v>405</v>
      </c>
      <c r="D408" s="31" t="s">
        <v>1341</v>
      </c>
      <c r="E408" s="141">
        <f>VLOOKUP(D:D,A:B,2,0)</f>
        <v>405</v>
      </c>
      <c r="F408" s="147">
        <f t="shared" si="6"/>
        <v>0</v>
      </c>
      <c r="G408" s="29"/>
      <c r="H408" s="27">
        <f>VLOOKUP(D408,offer数据基础表!A:D,4,0)</f>
        <v>1</v>
      </c>
      <c r="I408" s="24">
        <v>405</v>
      </c>
      <c r="L408" s="31" t="s">
        <v>1341</v>
      </c>
    </row>
    <row r="409" ht="16.5" spans="1:12">
      <c r="A409" s="143" t="s">
        <v>449</v>
      </c>
      <c r="B409" s="140">
        <v>406</v>
      </c>
      <c r="C409" s="24">
        <v>406</v>
      </c>
      <c r="D409" s="31" t="s">
        <v>449</v>
      </c>
      <c r="E409" s="141">
        <f>VLOOKUP(D:D,A:B,2,0)</f>
        <v>406</v>
      </c>
      <c r="F409" s="147">
        <f t="shared" si="6"/>
        <v>0</v>
      </c>
      <c r="G409" s="29"/>
      <c r="H409" s="27">
        <f>VLOOKUP(D409,offer数据基础表!A:D,4,0)</f>
        <v>0</v>
      </c>
      <c r="I409" s="24">
        <v>406</v>
      </c>
      <c r="L409" s="31" t="s">
        <v>449</v>
      </c>
    </row>
    <row r="410" ht="16.5" spans="1:12">
      <c r="A410" s="143" t="s">
        <v>1342</v>
      </c>
      <c r="B410" s="140">
        <v>407</v>
      </c>
      <c r="C410" s="24">
        <v>407</v>
      </c>
      <c r="D410" s="31" t="s">
        <v>1342</v>
      </c>
      <c r="E410" s="141">
        <f>VLOOKUP(D:D,A:B,2,0)</f>
        <v>407</v>
      </c>
      <c r="F410" s="147">
        <f t="shared" si="6"/>
        <v>0</v>
      </c>
      <c r="G410" s="29"/>
      <c r="H410" s="27" t="e">
        <f>VLOOKUP(D410,offer数据基础表!A:D,4,0)</f>
        <v>#N/A</v>
      </c>
      <c r="I410" s="24">
        <v>407</v>
      </c>
      <c r="L410" s="31" t="s">
        <v>1342</v>
      </c>
    </row>
    <row r="411" ht="16.5" spans="1:12">
      <c r="A411" s="143" t="s">
        <v>1343</v>
      </c>
      <c r="B411" s="140">
        <v>408</v>
      </c>
      <c r="C411" s="24">
        <v>408</v>
      </c>
      <c r="D411" s="31" t="s">
        <v>1343</v>
      </c>
      <c r="E411" s="141">
        <f>VLOOKUP(D:D,A:B,2,0)</f>
        <v>408</v>
      </c>
      <c r="F411" s="147">
        <f t="shared" si="6"/>
        <v>0</v>
      </c>
      <c r="G411" s="29"/>
      <c r="H411" s="27" t="e">
        <f>VLOOKUP(D411,offer数据基础表!A:D,4,0)</f>
        <v>#N/A</v>
      </c>
      <c r="I411" s="24">
        <v>408</v>
      </c>
      <c r="L411" s="31" t="s">
        <v>1343</v>
      </c>
    </row>
    <row r="412" ht="16.5" spans="1:12">
      <c r="A412" s="143" t="s">
        <v>1344</v>
      </c>
      <c r="B412" s="140">
        <v>409</v>
      </c>
      <c r="C412" s="24">
        <v>409</v>
      </c>
      <c r="D412" s="31" t="s">
        <v>1344</v>
      </c>
      <c r="E412" s="141">
        <f>VLOOKUP(D:D,A:B,2,0)</f>
        <v>409</v>
      </c>
      <c r="F412" s="147">
        <f t="shared" si="6"/>
        <v>0</v>
      </c>
      <c r="G412" s="29"/>
      <c r="H412" s="27">
        <f>VLOOKUP(D412,offer数据基础表!A:D,4,0)</f>
        <v>1</v>
      </c>
      <c r="I412" s="24">
        <v>409</v>
      </c>
      <c r="L412" s="31" t="s">
        <v>1344</v>
      </c>
    </row>
    <row r="413" ht="16.5" spans="1:12">
      <c r="A413" s="143" t="s">
        <v>1345</v>
      </c>
      <c r="B413" s="140">
        <v>410</v>
      </c>
      <c r="C413" s="24">
        <v>410</v>
      </c>
      <c r="D413" s="31" t="s">
        <v>1345</v>
      </c>
      <c r="E413" s="141">
        <f>VLOOKUP(D:D,A:B,2,0)</f>
        <v>410</v>
      </c>
      <c r="F413" s="147">
        <f t="shared" si="6"/>
        <v>0</v>
      </c>
      <c r="G413" s="29"/>
      <c r="H413" s="27">
        <f>VLOOKUP(D413,offer数据基础表!A:D,4,0)</f>
        <v>0</v>
      </c>
      <c r="I413" s="24">
        <v>410</v>
      </c>
      <c r="L413" s="31" t="s">
        <v>1345</v>
      </c>
    </row>
    <row r="414" ht="16.5" spans="1:12">
      <c r="A414" s="143" t="s">
        <v>1346</v>
      </c>
      <c r="B414" s="140">
        <v>411</v>
      </c>
      <c r="C414" s="24">
        <v>411</v>
      </c>
      <c r="D414" s="31" t="s">
        <v>1346</v>
      </c>
      <c r="E414" s="141">
        <f>VLOOKUP(D:D,A:B,2,0)</f>
        <v>411</v>
      </c>
      <c r="F414" s="147">
        <f t="shared" si="6"/>
        <v>0</v>
      </c>
      <c r="G414" s="29"/>
      <c r="H414" s="27">
        <f>VLOOKUP(D414,offer数据基础表!A:D,4,0)</f>
        <v>1</v>
      </c>
      <c r="I414" s="24">
        <v>411</v>
      </c>
      <c r="L414" s="31" t="s">
        <v>1346</v>
      </c>
    </row>
    <row r="415" spans="1:12">
      <c r="A415" s="143" t="s">
        <v>455</v>
      </c>
      <c r="B415" s="140">
        <v>412</v>
      </c>
      <c r="C415" s="24">
        <v>412</v>
      </c>
      <c r="D415" s="31" t="s">
        <v>455</v>
      </c>
      <c r="E415" s="141">
        <f>VLOOKUP(D:D,A:B,2,0)</f>
        <v>412</v>
      </c>
      <c r="F415" s="147">
        <f t="shared" si="6"/>
        <v>0</v>
      </c>
      <c r="G415" s="29"/>
      <c r="H415" s="27" t="e">
        <f>VLOOKUP(D415,offer数据基础表!A:D,4,0)</f>
        <v>#N/A</v>
      </c>
      <c r="I415" s="24">
        <v>412</v>
      </c>
      <c r="L415" s="31" t="s">
        <v>455</v>
      </c>
    </row>
    <row r="416" spans="1:12">
      <c r="A416" s="143" t="s">
        <v>456</v>
      </c>
      <c r="B416" s="140">
        <v>413</v>
      </c>
      <c r="C416" s="24">
        <v>413</v>
      </c>
      <c r="D416" s="31" t="s">
        <v>456</v>
      </c>
      <c r="E416" s="141">
        <f>VLOOKUP(D:D,A:B,2,0)</f>
        <v>413</v>
      </c>
      <c r="F416" s="147">
        <f t="shared" si="6"/>
        <v>0</v>
      </c>
      <c r="G416" s="29"/>
      <c r="H416" s="27" t="e">
        <f>VLOOKUP(D416,offer数据基础表!A:D,4,0)</f>
        <v>#N/A</v>
      </c>
      <c r="I416" s="24">
        <v>413</v>
      </c>
      <c r="L416" s="31" t="s">
        <v>456</v>
      </c>
    </row>
    <row r="417" spans="1:12">
      <c r="A417" s="143" t="s">
        <v>457</v>
      </c>
      <c r="B417" s="140">
        <v>414</v>
      </c>
      <c r="C417" s="24">
        <v>414</v>
      </c>
      <c r="D417" s="31" t="s">
        <v>457</v>
      </c>
      <c r="E417" s="141">
        <f>VLOOKUP(D:D,A:B,2,0)</f>
        <v>414</v>
      </c>
      <c r="F417" s="147">
        <f t="shared" si="6"/>
        <v>0</v>
      </c>
      <c r="G417" s="29"/>
      <c r="H417" s="27" t="e">
        <f>VLOOKUP(D417,offer数据基础表!A:D,4,0)</f>
        <v>#N/A</v>
      </c>
      <c r="I417" s="24">
        <v>414</v>
      </c>
      <c r="L417" s="31" t="s">
        <v>457</v>
      </c>
    </row>
    <row r="418" spans="1:12">
      <c r="A418" s="143" t="s">
        <v>458</v>
      </c>
      <c r="B418" s="140">
        <v>415</v>
      </c>
      <c r="C418" s="24">
        <v>415</v>
      </c>
      <c r="D418" s="31" t="s">
        <v>458</v>
      </c>
      <c r="E418" s="141">
        <f>VLOOKUP(D:D,A:B,2,0)</f>
        <v>415</v>
      </c>
      <c r="F418" s="147">
        <f t="shared" si="6"/>
        <v>0</v>
      </c>
      <c r="G418" s="29"/>
      <c r="H418" s="27" t="e">
        <f>VLOOKUP(D418,offer数据基础表!A:D,4,0)</f>
        <v>#N/A</v>
      </c>
      <c r="I418" s="24">
        <v>415</v>
      </c>
      <c r="L418" s="31" t="s">
        <v>458</v>
      </c>
    </row>
    <row r="419" spans="1:12">
      <c r="A419" s="143" t="s">
        <v>459</v>
      </c>
      <c r="B419" s="140">
        <v>416</v>
      </c>
      <c r="C419" s="24">
        <v>416</v>
      </c>
      <c r="D419" s="31" t="s">
        <v>459</v>
      </c>
      <c r="E419" s="141">
        <f>VLOOKUP(D:D,A:B,2,0)</f>
        <v>416</v>
      </c>
      <c r="F419" s="147">
        <f t="shared" si="6"/>
        <v>0</v>
      </c>
      <c r="G419" s="29"/>
      <c r="H419" s="27" t="e">
        <f>VLOOKUP(D419,offer数据基础表!A:D,4,0)</f>
        <v>#N/A</v>
      </c>
      <c r="I419" s="24">
        <v>416</v>
      </c>
      <c r="L419" s="31" t="s">
        <v>459</v>
      </c>
    </row>
    <row r="420" spans="1:12">
      <c r="A420" s="143" t="s">
        <v>460</v>
      </c>
      <c r="B420" s="140">
        <v>417</v>
      </c>
      <c r="C420" s="24">
        <v>417</v>
      </c>
      <c r="D420" s="31" t="s">
        <v>460</v>
      </c>
      <c r="E420" s="141">
        <f>VLOOKUP(D:D,A:B,2,0)</f>
        <v>417</v>
      </c>
      <c r="F420" s="147">
        <f t="shared" si="6"/>
        <v>0</v>
      </c>
      <c r="G420" s="29"/>
      <c r="H420" s="27" t="e">
        <f>VLOOKUP(D420,offer数据基础表!A:D,4,0)</f>
        <v>#N/A</v>
      </c>
      <c r="I420" s="24">
        <v>417</v>
      </c>
      <c r="L420" s="31" t="s">
        <v>460</v>
      </c>
    </row>
    <row r="421" spans="1:12">
      <c r="A421" s="143" t="s">
        <v>461</v>
      </c>
      <c r="B421" s="140">
        <v>418</v>
      </c>
      <c r="C421" s="24">
        <v>418</v>
      </c>
      <c r="D421" s="31" t="s">
        <v>461</v>
      </c>
      <c r="E421" s="141">
        <f>VLOOKUP(D:D,A:B,2,0)</f>
        <v>418</v>
      </c>
      <c r="F421" s="147">
        <f t="shared" si="6"/>
        <v>0</v>
      </c>
      <c r="G421" s="29"/>
      <c r="H421" s="27" t="e">
        <f>VLOOKUP(D421,offer数据基础表!A:D,4,0)</f>
        <v>#N/A</v>
      </c>
      <c r="I421" s="24">
        <v>418</v>
      </c>
      <c r="L421" s="31" t="s">
        <v>461</v>
      </c>
    </row>
    <row r="422" spans="1:12">
      <c r="A422" s="143" t="s">
        <v>462</v>
      </c>
      <c r="B422" s="140">
        <v>419</v>
      </c>
      <c r="C422" s="24">
        <v>419</v>
      </c>
      <c r="D422" s="31" t="s">
        <v>462</v>
      </c>
      <c r="E422" s="141">
        <f>VLOOKUP(D:D,A:B,2,0)</f>
        <v>419</v>
      </c>
      <c r="F422" s="147">
        <f t="shared" si="6"/>
        <v>0</v>
      </c>
      <c r="G422" s="29"/>
      <c r="H422" s="27" t="e">
        <f>VLOOKUP(D422,offer数据基础表!A:D,4,0)</f>
        <v>#N/A</v>
      </c>
      <c r="I422" s="24">
        <v>419</v>
      </c>
      <c r="L422" s="31" t="s">
        <v>462</v>
      </c>
    </row>
    <row r="423" spans="1:12">
      <c r="A423" s="143" t="s">
        <v>463</v>
      </c>
      <c r="B423" s="140">
        <v>420</v>
      </c>
      <c r="C423" s="24">
        <v>420</v>
      </c>
      <c r="D423" s="31" t="s">
        <v>463</v>
      </c>
      <c r="E423" s="141">
        <f>VLOOKUP(D:D,A:B,2,0)</f>
        <v>420</v>
      </c>
      <c r="F423" s="147">
        <f t="shared" si="6"/>
        <v>0</v>
      </c>
      <c r="G423" s="29"/>
      <c r="H423" s="27" t="e">
        <f>VLOOKUP(D423,offer数据基础表!A:D,4,0)</f>
        <v>#N/A</v>
      </c>
      <c r="I423" s="24">
        <v>420</v>
      </c>
      <c r="L423" s="31" t="s">
        <v>463</v>
      </c>
    </row>
    <row r="424" spans="1:12">
      <c r="A424" s="143" t="s">
        <v>464</v>
      </c>
      <c r="B424" s="140">
        <v>421</v>
      </c>
      <c r="C424" s="24">
        <v>421</v>
      </c>
      <c r="D424" s="31" t="s">
        <v>464</v>
      </c>
      <c r="E424" s="141">
        <f>VLOOKUP(D:D,A:B,2,0)</f>
        <v>421</v>
      </c>
      <c r="F424" s="147">
        <f t="shared" si="6"/>
        <v>0</v>
      </c>
      <c r="G424" s="29"/>
      <c r="H424" s="27" t="e">
        <f>VLOOKUP(D424,offer数据基础表!A:D,4,0)</f>
        <v>#N/A</v>
      </c>
      <c r="I424" s="24">
        <v>421</v>
      </c>
      <c r="L424" s="31" t="s">
        <v>464</v>
      </c>
    </row>
    <row r="425" spans="1:12">
      <c r="A425" s="143" t="s">
        <v>465</v>
      </c>
      <c r="B425" s="140">
        <v>422</v>
      </c>
      <c r="C425" s="24">
        <v>422</v>
      </c>
      <c r="D425" s="31" t="s">
        <v>465</v>
      </c>
      <c r="E425" s="141">
        <f>VLOOKUP(D:D,A:B,2,0)</f>
        <v>422</v>
      </c>
      <c r="F425" s="147">
        <f t="shared" si="6"/>
        <v>0</v>
      </c>
      <c r="G425" s="29"/>
      <c r="H425" s="27" t="e">
        <f>VLOOKUP(D425,offer数据基础表!A:D,4,0)</f>
        <v>#N/A</v>
      </c>
      <c r="I425" s="24">
        <v>422</v>
      </c>
      <c r="L425" s="31" t="s">
        <v>465</v>
      </c>
    </row>
    <row r="426" spans="1:12">
      <c r="A426" s="143" t="s">
        <v>466</v>
      </c>
      <c r="B426" s="140">
        <v>423</v>
      </c>
      <c r="C426" s="24">
        <v>423</v>
      </c>
      <c r="D426" s="31" t="s">
        <v>466</v>
      </c>
      <c r="E426" s="141">
        <f>VLOOKUP(D:D,A:B,2,0)</f>
        <v>423</v>
      </c>
      <c r="F426" s="147">
        <f t="shared" si="6"/>
        <v>0</v>
      </c>
      <c r="G426" s="29"/>
      <c r="H426" s="27" t="e">
        <f>VLOOKUP(D426,offer数据基础表!A:D,4,0)</f>
        <v>#N/A</v>
      </c>
      <c r="I426" s="24">
        <v>423</v>
      </c>
      <c r="L426" s="31" t="s">
        <v>466</v>
      </c>
    </row>
    <row r="427" spans="1:12">
      <c r="A427" s="143" t="s">
        <v>467</v>
      </c>
      <c r="B427" s="140">
        <v>424</v>
      </c>
      <c r="C427" s="24">
        <v>424</v>
      </c>
      <c r="D427" s="31" t="s">
        <v>467</v>
      </c>
      <c r="E427" s="141">
        <f>VLOOKUP(D:D,A:B,2,0)</f>
        <v>424</v>
      </c>
      <c r="F427" s="147">
        <f t="shared" si="6"/>
        <v>0</v>
      </c>
      <c r="G427" s="29"/>
      <c r="H427" s="27" t="e">
        <f>VLOOKUP(D427,offer数据基础表!A:D,4,0)</f>
        <v>#N/A</v>
      </c>
      <c r="I427" s="24">
        <v>424</v>
      </c>
      <c r="L427" s="31" t="s">
        <v>467</v>
      </c>
    </row>
    <row r="428" spans="1:12">
      <c r="A428" s="143" t="s">
        <v>468</v>
      </c>
      <c r="B428" s="140">
        <v>425</v>
      </c>
      <c r="C428" s="24">
        <v>425</v>
      </c>
      <c r="D428" s="31" t="s">
        <v>468</v>
      </c>
      <c r="E428" s="141">
        <f>VLOOKUP(D:D,A:B,2,0)</f>
        <v>425</v>
      </c>
      <c r="F428" s="147">
        <f t="shared" si="6"/>
        <v>0</v>
      </c>
      <c r="G428" s="29"/>
      <c r="H428" s="27" t="e">
        <f>VLOOKUP(D428,offer数据基础表!A:D,4,0)</f>
        <v>#N/A</v>
      </c>
      <c r="I428" s="24">
        <v>425</v>
      </c>
      <c r="L428" s="31" t="s">
        <v>468</v>
      </c>
    </row>
    <row r="429" spans="1:12">
      <c r="A429" s="143" t="s">
        <v>469</v>
      </c>
      <c r="B429" s="140">
        <v>426</v>
      </c>
      <c r="C429" s="24">
        <v>426</v>
      </c>
      <c r="D429" s="31" t="s">
        <v>469</v>
      </c>
      <c r="E429" s="141">
        <f>VLOOKUP(D:D,A:B,2,0)</f>
        <v>426</v>
      </c>
      <c r="F429" s="147">
        <f t="shared" si="6"/>
        <v>0</v>
      </c>
      <c r="G429" s="29"/>
      <c r="H429" s="27" t="e">
        <f>VLOOKUP(D429,offer数据基础表!A:D,4,0)</f>
        <v>#N/A</v>
      </c>
      <c r="I429" s="24">
        <v>426</v>
      </c>
      <c r="L429" s="31" t="s">
        <v>469</v>
      </c>
    </row>
    <row r="430" spans="1:12">
      <c r="A430" s="143" t="s">
        <v>470</v>
      </c>
      <c r="B430" s="140">
        <v>427</v>
      </c>
      <c r="C430" s="24">
        <v>427</v>
      </c>
      <c r="D430" s="31" t="s">
        <v>470</v>
      </c>
      <c r="E430" s="141">
        <f>VLOOKUP(D:D,A:B,2,0)</f>
        <v>427</v>
      </c>
      <c r="F430" s="147">
        <f t="shared" si="6"/>
        <v>0</v>
      </c>
      <c r="G430" s="29"/>
      <c r="H430" s="27" t="e">
        <f>VLOOKUP(D430,offer数据基础表!A:D,4,0)</f>
        <v>#N/A</v>
      </c>
      <c r="I430" s="24">
        <v>427</v>
      </c>
      <c r="L430" s="31" t="s">
        <v>470</v>
      </c>
    </row>
    <row r="431" spans="1:12">
      <c r="A431" s="143" t="s">
        <v>471</v>
      </c>
      <c r="B431" s="140">
        <v>428</v>
      </c>
      <c r="C431" s="24">
        <v>428</v>
      </c>
      <c r="D431" s="31" t="s">
        <v>471</v>
      </c>
      <c r="E431" s="141">
        <f>VLOOKUP(D:D,A:B,2,0)</f>
        <v>428</v>
      </c>
      <c r="F431" s="147">
        <f t="shared" si="6"/>
        <v>0</v>
      </c>
      <c r="G431" s="29"/>
      <c r="H431" s="27" t="e">
        <f>VLOOKUP(D431,offer数据基础表!A:D,4,0)</f>
        <v>#N/A</v>
      </c>
      <c r="I431" s="24">
        <v>428</v>
      </c>
      <c r="L431" s="31" t="s">
        <v>471</v>
      </c>
    </row>
    <row r="432" spans="1:12">
      <c r="A432" s="143" t="s">
        <v>472</v>
      </c>
      <c r="B432" s="140">
        <v>429</v>
      </c>
      <c r="C432" s="24">
        <v>429</v>
      </c>
      <c r="D432" s="31" t="s">
        <v>472</v>
      </c>
      <c r="E432" s="141">
        <f>VLOOKUP(D:D,A:B,2,0)</f>
        <v>429</v>
      </c>
      <c r="F432" s="147">
        <f t="shared" si="6"/>
        <v>0</v>
      </c>
      <c r="G432" s="29"/>
      <c r="H432" s="27" t="e">
        <f>VLOOKUP(D432,offer数据基础表!A:D,4,0)</f>
        <v>#N/A</v>
      </c>
      <c r="I432" s="24">
        <v>429</v>
      </c>
      <c r="L432" s="31" t="s">
        <v>472</v>
      </c>
    </row>
    <row r="433" spans="1:12">
      <c r="A433" s="143" t="s">
        <v>473</v>
      </c>
      <c r="B433" s="140">
        <v>430</v>
      </c>
      <c r="C433" s="24">
        <v>430</v>
      </c>
      <c r="D433" s="31" t="s">
        <v>473</v>
      </c>
      <c r="E433" s="141">
        <f>VLOOKUP(D:D,A:B,2,0)</f>
        <v>430</v>
      </c>
      <c r="F433" s="147">
        <f t="shared" si="6"/>
        <v>0</v>
      </c>
      <c r="G433" s="29"/>
      <c r="H433" s="27" t="e">
        <f>VLOOKUP(D433,offer数据基础表!A:D,4,0)</f>
        <v>#N/A</v>
      </c>
      <c r="I433" s="24">
        <v>430</v>
      </c>
      <c r="L433" s="31" t="s">
        <v>473</v>
      </c>
    </row>
    <row r="434" spans="1:12">
      <c r="A434" s="143" t="s">
        <v>474</v>
      </c>
      <c r="B434" s="140">
        <v>431</v>
      </c>
      <c r="C434" s="24">
        <v>431</v>
      </c>
      <c r="D434" s="31" t="s">
        <v>474</v>
      </c>
      <c r="E434" s="141">
        <f>VLOOKUP(D:D,A:B,2,0)</f>
        <v>431</v>
      </c>
      <c r="F434" s="147">
        <f t="shared" si="6"/>
        <v>0</v>
      </c>
      <c r="G434" s="29"/>
      <c r="H434" s="27" t="e">
        <f>VLOOKUP(D434,offer数据基础表!A:D,4,0)</f>
        <v>#N/A</v>
      </c>
      <c r="I434" s="24">
        <v>431</v>
      </c>
      <c r="L434" s="31" t="s">
        <v>474</v>
      </c>
    </row>
    <row r="435" spans="1:12">
      <c r="A435" s="143" t="s">
        <v>475</v>
      </c>
      <c r="B435" s="140">
        <v>432</v>
      </c>
      <c r="C435" s="24">
        <v>432</v>
      </c>
      <c r="D435" s="31" t="s">
        <v>475</v>
      </c>
      <c r="E435" s="141">
        <f>VLOOKUP(D:D,A:B,2,0)</f>
        <v>432</v>
      </c>
      <c r="F435" s="147">
        <f t="shared" si="6"/>
        <v>0</v>
      </c>
      <c r="G435" s="29"/>
      <c r="H435" s="27" t="e">
        <f>VLOOKUP(D435,offer数据基础表!A:D,4,0)</f>
        <v>#N/A</v>
      </c>
      <c r="I435" s="24">
        <v>432</v>
      </c>
      <c r="L435" s="31" t="s">
        <v>475</v>
      </c>
    </row>
    <row r="436" spans="1:12">
      <c r="A436" s="143" t="s">
        <v>476</v>
      </c>
      <c r="B436" s="140">
        <v>433</v>
      </c>
      <c r="C436" s="24">
        <v>433</v>
      </c>
      <c r="D436" s="31" t="s">
        <v>476</v>
      </c>
      <c r="E436" s="141">
        <f>VLOOKUP(D:D,A:B,2,0)</f>
        <v>433</v>
      </c>
      <c r="F436" s="147">
        <f t="shared" si="6"/>
        <v>0</v>
      </c>
      <c r="G436" s="29"/>
      <c r="H436" s="27" t="e">
        <f>VLOOKUP(D436,offer数据基础表!A:D,4,0)</f>
        <v>#N/A</v>
      </c>
      <c r="I436" s="24">
        <v>433</v>
      </c>
      <c r="L436" s="31" t="s">
        <v>476</v>
      </c>
    </row>
    <row r="437" spans="1:12">
      <c r="A437" s="143" t="s">
        <v>477</v>
      </c>
      <c r="B437" s="140">
        <v>434</v>
      </c>
      <c r="C437" s="24">
        <v>434</v>
      </c>
      <c r="D437" s="31" t="s">
        <v>477</v>
      </c>
      <c r="E437" s="141">
        <f>VLOOKUP(D:D,A:B,2,0)</f>
        <v>434</v>
      </c>
      <c r="F437" s="147">
        <f t="shared" si="6"/>
        <v>0</v>
      </c>
      <c r="G437" s="29"/>
      <c r="H437" s="27" t="e">
        <f>VLOOKUP(D437,offer数据基础表!A:D,4,0)</f>
        <v>#N/A</v>
      </c>
      <c r="I437" s="24">
        <v>434</v>
      </c>
      <c r="L437" s="31" t="s">
        <v>477</v>
      </c>
    </row>
    <row r="438" spans="1:12">
      <c r="A438" s="143" t="s">
        <v>478</v>
      </c>
      <c r="B438" s="140">
        <v>435</v>
      </c>
      <c r="C438" s="24">
        <v>435</v>
      </c>
      <c r="D438" s="31" t="s">
        <v>478</v>
      </c>
      <c r="E438" s="141">
        <f>VLOOKUP(D:D,A:B,2,0)</f>
        <v>435</v>
      </c>
      <c r="F438" s="147">
        <f t="shared" si="6"/>
        <v>0</v>
      </c>
      <c r="G438" s="29"/>
      <c r="H438" s="27" t="e">
        <f>VLOOKUP(D438,offer数据基础表!A:D,4,0)</f>
        <v>#N/A</v>
      </c>
      <c r="I438" s="24">
        <v>435</v>
      </c>
      <c r="L438" s="31" t="s">
        <v>478</v>
      </c>
    </row>
    <row r="439" spans="1:12">
      <c r="A439" s="143" t="s">
        <v>479</v>
      </c>
      <c r="B439" s="140">
        <v>436</v>
      </c>
      <c r="C439" s="24">
        <v>436</v>
      </c>
      <c r="D439" s="31" t="s">
        <v>479</v>
      </c>
      <c r="E439" s="141">
        <f>VLOOKUP(D:D,A:B,2,0)</f>
        <v>436</v>
      </c>
      <c r="F439" s="147">
        <f t="shared" si="6"/>
        <v>0</v>
      </c>
      <c r="G439" s="29"/>
      <c r="H439" s="27" t="e">
        <f>VLOOKUP(D439,offer数据基础表!A:D,4,0)</f>
        <v>#N/A</v>
      </c>
      <c r="I439" s="24">
        <v>436</v>
      </c>
      <c r="L439" s="31" t="s">
        <v>479</v>
      </c>
    </row>
    <row r="440" spans="1:12">
      <c r="A440" s="143" t="s">
        <v>480</v>
      </c>
      <c r="B440" s="140">
        <v>437</v>
      </c>
      <c r="C440" s="24">
        <v>437</v>
      </c>
      <c r="D440" s="31" t="s">
        <v>480</v>
      </c>
      <c r="E440" s="141">
        <f>VLOOKUP(D:D,A:B,2,0)</f>
        <v>437</v>
      </c>
      <c r="F440" s="147">
        <f t="shared" si="6"/>
        <v>0</v>
      </c>
      <c r="G440" s="29"/>
      <c r="H440" s="27" t="e">
        <f>VLOOKUP(D440,offer数据基础表!A:D,4,0)</f>
        <v>#N/A</v>
      </c>
      <c r="I440" s="24">
        <v>437</v>
      </c>
      <c r="L440" s="31" t="s">
        <v>480</v>
      </c>
    </row>
    <row r="441" spans="1:12">
      <c r="A441" s="143" t="s">
        <v>481</v>
      </c>
      <c r="B441" s="140">
        <v>438</v>
      </c>
      <c r="C441" s="24">
        <v>438</v>
      </c>
      <c r="D441" s="31" t="s">
        <v>481</v>
      </c>
      <c r="E441" s="141">
        <f>VLOOKUP(D:D,A:B,2,0)</f>
        <v>438</v>
      </c>
      <c r="F441" s="147">
        <f t="shared" si="6"/>
        <v>0</v>
      </c>
      <c r="G441" s="29"/>
      <c r="H441" s="27" t="e">
        <f>VLOOKUP(D441,offer数据基础表!A:D,4,0)</f>
        <v>#N/A</v>
      </c>
      <c r="I441" s="24">
        <v>438</v>
      </c>
      <c r="L441" s="31" t="s">
        <v>481</v>
      </c>
    </row>
    <row r="442" spans="1:12">
      <c r="A442" s="143" t="s">
        <v>482</v>
      </c>
      <c r="B442" s="140">
        <v>439</v>
      </c>
      <c r="C442" s="24">
        <v>439</v>
      </c>
      <c r="D442" s="31" t="s">
        <v>482</v>
      </c>
      <c r="E442" s="141">
        <f>VLOOKUP(D:D,A:B,2,0)</f>
        <v>439</v>
      </c>
      <c r="F442" s="147">
        <f t="shared" si="6"/>
        <v>0</v>
      </c>
      <c r="G442" s="29"/>
      <c r="H442" s="27" t="e">
        <f>VLOOKUP(D442,offer数据基础表!A:D,4,0)</f>
        <v>#N/A</v>
      </c>
      <c r="I442" s="24">
        <v>439</v>
      </c>
      <c r="L442" s="31" t="s">
        <v>482</v>
      </c>
    </row>
    <row r="443" spans="1:12">
      <c r="A443" s="143" t="s">
        <v>483</v>
      </c>
      <c r="B443" s="140">
        <v>440</v>
      </c>
      <c r="C443" s="24">
        <v>440</v>
      </c>
      <c r="D443" s="31" t="s">
        <v>483</v>
      </c>
      <c r="E443" s="141">
        <f>VLOOKUP(D:D,A:B,2,0)</f>
        <v>440</v>
      </c>
      <c r="F443" s="147">
        <f t="shared" si="6"/>
        <v>0</v>
      </c>
      <c r="G443" s="29"/>
      <c r="H443" s="27" t="e">
        <f>VLOOKUP(D443,offer数据基础表!A:D,4,0)</f>
        <v>#N/A</v>
      </c>
      <c r="I443" s="24">
        <v>440</v>
      </c>
      <c r="L443" s="31" t="s">
        <v>483</v>
      </c>
    </row>
    <row r="444" spans="1:12">
      <c r="A444" s="143" t="s">
        <v>484</v>
      </c>
      <c r="B444" s="140">
        <v>441</v>
      </c>
      <c r="C444" s="24">
        <v>441</v>
      </c>
      <c r="D444" s="31" t="s">
        <v>484</v>
      </c>
      <c r="E444" s="141">
        <f>VLOOKUP(D:D,A:B,2,0)</f>
        <v>441</v>
      </c>
      <c r="F444" s="147">
        <f t="shared" si="6"/>
        <v>0</v>
      </c>
      <c r="G444" s="29"/>
      <c r="H444" s="27" t="e">
        <f>VLOOKUP(D444,offer数据基础表!A:D,4,0)</f>
        <v>#N/A</v>
      </c>
      <c r="I444" s="24">
        <v>441</v>
      </c>
      <c r="L444" s="31" t="s">
        <v>484</v>
      </c>
    </row>
    <row r="445" spans="1:12">
      <c r="A445" s="143" t="s">
        <v>485</v>
      </c>
      <c r="B445" s="140">
        <v>442</v>
      </c>
      <c r="C445" s="24">
        <v>442</v>
      </c>
      <c r="D445" s="31" t="s">
        <v>485</v>
      </c>
      <c r="E445" s="141">
        <f>VLOOKUP(D:D,A:B,2,0)</f>
        <v>442</v>
      </c>
      <c r="F445" s="147">
        <f t="shared" si="6"/>
        <v>0</v>
      </c>
      <c r="G445" s="29"/>
      <c r="H445" s="27" t="e">
        <f>VLOOKUP(D445,offer数据基础表!A:D,4,0)</f>
        <v>#N/A</v>
      </c>
      <c r="I445" s="24">
        <v>442</v>
      </c>
      <c r="L445" s="31" t="s">
        <v>485</v>
      </c>
    </row>
    <row r="446" spans="1:12">
      <c r="A446" s="143" t="s">
        <v>486</v>
      </c>
      <c r="B446" s="140">
        <v>443</v>
      </c>
      <c r="C446" s="24">
        <v>443</v>
      </c>
      <c r="D446" s="31" t="s">
        <v>486</v>
      </c>
      <c r="E446" s="141">
        <f>VLOOKUP(D:D,A:B,2,0)</f>
        <v>443</v>
      </c>
      <c r="F446" s="147">
        <f t="shared" si="6"/>
        <v>0</v>
      </c>
      <c r="G446" s="29"/>
      <c r="H446" s="27" t="e">
        <f>VLOOKUP(D446,offer数据基础表!A:D,4,0)</f>
        <v>#N/A</v>
      </c>
      <c r="I446" s="24">
        <v>443</v>
      </c>
      <c r="L446" s="31" t="s">
        <v>486</v>
      </c>
    </row>
    <row r="447" spans="1:12">
      <c r="A447" s="143" t="s">
        <v>487</v>
      </c>
      <c r="B447" s="140">
        <v>444</v>
      </c>
      <c r="C447" s="24">
        <v>444</v>
      </c>
      <c r="D447" s="31" t="s">
        <v>487</v>
      </c>
      <c r="E447" s="141">
        <f>VLOOKUP(D:D,A:B,2,0)</f>
        <v>444</v>
      </c>
      <c r="F447" s="147">
        <f t="shared" si="6"/>
        <v>0</v>
      </c>
      <c r="G447" s="29"/>
      <c r="H447" s="27" t="e">
        <f>VLOOKUP(D447,offer数据基础表!A:D,4,0)</f>
        <v>#N/A</v>
      </c>
      <c r="I447" s="24">
        <v>444</v>
      </c>
      <c r="L447" s="31" t="s">
        <v>487</v>
      </c>
    </row>
    <row r="448" spans="1:12">
      <c r="A448" s="143" t="s">
        <v>488</v>
      </c>
      <c r="B448" s="140">
        <v>445</v>
      </c>
      <c r="C448" s="24">
        <v>445</v>
      </c>
      <c r="D448" s="31" t="s">
        <v>488</v>
      </c>
      <c r="E448" s="141">
        <f>VLOOKUP(D:D,A:B,2,0)</f>
        <v>445</v>
      </c>
      <c r="F448" s="147">
        <f t="shared" si="6"/>
        <v>0</v>
      </c>
      <c r="G448" s="29"/>
      <c r="H448" s="27" t="e">
        <f>VLOOKUP(D448,offer数据基础表!A:D,4,0)</f>
        <v>#N/A</v>
      </c>
      <c r="I448" s="24">
        <v>445</v>
      </c>
      <c r="L448" s="31" t="s">
        <v>488</v>
      </c>
    </row>
    <row r="449" spans="1:12">
      <c r="A449" s="143" t="s">
        <v>489</v>
      </c>
      <c r="B449" s="140">
        <v>446</v>
      </c>
      <c r="C449" s="24">
        <v>446</v>
      </c>
      <c r="D449" s="31" t="s">
        <v>489</v>
      </c>
      <c r="E449" s="141">
        <f>VLOOKUP(D:D,A:B,2,0)</f>
        <v>446</v>
      </c>
      <c r="F449" s="147">
        <f t="shared" si="6"/>
        <v>0</v>
      </c>
      <c r="G449" s="29"/>
      <c r="H449" s="27" t="e">
        <f>VLOOKUP(D449,offer数据基础表!A:D,4,0)</f>
        <v>#N/A</v>
      </c>
      <c r="I449" s="24">
        <v>446</v>
      </c>
      <c r="L449" s="31" t="s">
        <v>489</v>
      </c>
    </row>
    <row r="450" spans="1:12">
      <c r="A450" s="143" t="s">
        <v>490</v>
      </c>
      <c r="B450" s="140">
        <v>447</v>
      </c>
      <c r="C450" s="24">
        <v>447</v>
      </c>
      <c r="D450" s="31" t="s">
        <v>490</v>
      </c>
      <c r="E450" s="141">
        <f>VLOOKUP(D:D,A:B,2,0)</f>
        <v>447</v>
      </c>
      <c r="F450" s="147">
        <f t="shared" si="6"/>
        <v>0</v>
      </c>
      <c r="G450" s="29"/>
      <c r="H450" s="27" t="e">
        <f>VLOOKUP(D450,offer数据基础表!A:D,4,0)</f>
        <v>#N/A</v>
      </c>
      <c r="I450" s="24">
        <v>447</v>
      </c>
      <c r="L450" s="31" t="s">
        <v>490</v>
      </c>
    </row>
    <row r="451" spans="1:12">
      <c r="A451" s="143" t="s">
        <v>491</v>
      </c>
      <c r="B451" s="140">
        <v>448</v>
      </c>
      <c r="C451" s="24">
        <v>448</v>
      </c>
      <c r="D451" s="31" t="s">
        <v>491</v>
      </c>
      <c r="E451" s="141">
        <f>VLOOKUP(D:D,A:B,2,0)</f>
        <v>448</v>
      </c>
      <c r="F451" s="147">
        <f t="shared" si="6"/>
        <v>0</v>
      </c>
      <c r="G451" s="29"/>
      <c r="H451" s="27" t="e">
        <f>VLOOKUP(D451,offer数据基础表!A:D,4,0)</f>
        <v>#N/A</v>
      </c>
      <c r="I451" s="24">
        <v>448</v>
      </c>
      <c r="L451" s="31" t="s">
        <v>491</v>
      </c>
    </row>
    <row r="452" spans="1:12">
      <c r="A452" s="143" t="s">
        <v>492</v>
      </c>
      <c r="B452" s="140">
        <v>449</v>
      </c>
      <c r="C452" s="24">
        <v>449</v>
      </c>
      <c r="D452" s="31" t="s">
        <v>492</v>
      </c>
      <c r="E452" s="141">
        <f>VLOOKUP(D:D,A:B,2,0)</f>
        <v>449</v>
      </c>
      <c r="F452" s="147">
        <f t="shared" ref="F452:F515" si="7">E452-C452</f>
        <v>0</v>
      </c>
      <c r="G452" s="29"/>
      <c r="H452" s="27" t="e">
        <f>VLOOKUP(D452,offer数据基础表!A:D,4,0)</f>
        <v>#N/A</v>
      </c>
      <c r="I452" s="24">
        <v>449</v>
      </c>
      <c r="L452" s="31" t="s">
        <v>492</v>
      </c>
    </row>
    <row r="453" spans="1:12">
      <c r="A453" s="143" t="s">
        <v>493</v>
      </c>
      <c r="B453" s="140">
        <v>450</v>
      </c>
      <c r="C453" s="24">
        <v>450</v>
      </c>
      <c r="D453" s="31" t="s">
        <v>493</v>
      </c>
      <c r="E453" s="141">
        <f>VLOOKUP(D:D,A:B,2,0)</f>
        <v>450</v>
      </c>
      <c r="F453" s="147">
        <f t="shared" si="7"/>
        <v>0</v>
      </c>
      <c r="G453" s="29"/>
      <c r="H453" s="27" t="e">
        <f>VLOOKUP(D453,offer数据基础表!A:D,4,0)</f>
        <v>#N/A</v>
      </c>
      <c r="I453" s="24">
        <v>450</v>
      </c>
      <c r="L453" s="31" t="s">
        <v>493</v>
      </c>
    </row>
    <row r="454" spans="1:12">
      <c r="A454" s="143" t="s">
        <v>494</v>
      </c>
      <c r="B454" s="140">
        <v>451</v>
      </c>
      <c r="C454" s="24">
        <v>451</v>
      </c>
      <c r="D454" s="31" t="s">
        <v>494</v>
      </c>
      <c r="E454" s="141">
        <f>VLOOKUP(D:D,A:B,2,0)</f>
        <v>451</v>
      </c>
      <c r="F454" s="147">
        <f t="shared" si="7"/>
        <v>0</v>
      </c>
      <c r="G454" s="29"/>
      <c r="H454" s="27" t="e">
        <f>VLOOKUP(D454,offer数据基础表!A:D,4,0)</f>
        <v>#N/A</v>
      </c>
      <c r="I454" s="24">
        <v>451</v>
      </c>
      <c r="L454" s="31" t="s">
        <v>494</v>
      </c>
    </row>
    <row r="455" spans="1:12">
      <c r="A455" s="143" t="s">
        <v>495</v>
      </c>
      <c r="B455" s="140">
        <v>452</v>
      </c>
      <c r="C455" s="24">
        <v>452</v>
      </c>
      <c r="D455" s="31" t="s">
        <v>495</v>
      </c>
      <c r="E455" s="141">
        <f>VLOOKUP(D:D,A:B,2,0)</f>
        <v>452</v>
      </c>
      <c r="F455" s="147">
        <f t="shared" si="7"/>
        <v>0</v>
      </c>
      <c r="G455" s="29"/>
      <c r="H455" s="27" t="e">
        <f>VLOOKUP(D455,offer数据基础表!A:D,4,0)</f>
        <v>#N/A</v>
      </c>
      <c r="I455" s="24">
        <v>452</v>
      </c>
      <c r="L455" s="31" t="s">
        <v>495</v>
      </c>
    </row>
    <row r="456" spans="1:12">
      <c r="A456" s="143" t="s">
        <v>496</v>
      </c>
      <c r="B456" s="140">
        <v>453</v>
      </c>
      <c r="C456" s="24">
        <v>453</v>
      </c>
      <c r="D456" s="31" t="s">
        <v>496</v>
      </c>
      <c r="E456" s="141">
        <f>VLOOKUP(D:D,A:B,2,0)</f>
        <v>453</v>
      </c>
      <c r="F456" s="147">
        <f t="shared" si="7"/>
        <v>0</v>
      </c>
      <c r="G456" s="29"/>
      <c r="H456" s="27" t="e">
        <f>VLOOKUP(D456,offer数据基础表!A:D,4,0)</f>
        <v>#N/A</v>
      </c>
      <c r="I456" s="24">
        <v>453</v>
      </c>
      <c r="L456" s="31" t="s">
        <v>496</v>
      </c>
    </row>
    <row r="457" spans="1:12">
      <c r="A457" s="143" t="s">
        <v>497</v>
      </c>
      <c r="B457" s="140">
        <v>454</v>
      </c>
      <c r="C457" s="24">
        <v>454</v>
      </c>
      <c r="D457" s="31" t="s">
        <v>497</v>
      </c>
      <c r="E457" s="141">
        <f>VLOOKUP(D:D,A:B,2,0)</f>
        <v>454</v>
      </c>
      <c r="F457" s="147">
        <f t="shared" si="7"/>
        <v>0</v>
      </c>
      <c r="G457" s="29"/>
      <c r="H457" s="27" t="e">
        <f>VLOOKUP(D457,offer数据基础表!A:D,4,0)</f>
        <v>#N/A</v>
      </c>
      <c r="I457" s="24">
        <v>454</v>
      </c>
      <c r="L457" s="31" t="s">
        <v>497</v>
      </c>
    </row>
    <row r="458" spans="1:12">
      <c r="A458" s="143" t="s">
        <v>498</v>
      </c>
      <c r="B458" s="140">
        <v>455</v>
      </c>
      <c r="C458" s="24">
        <v>455</v>
      </c>
      <c r="D458" s="31" t="s">
        <v>498</v>
      </c>
      <c r="E458" s="141">
        <f>VLOOKUP(D:D,A:B,2,0)</f>
        <v>455</v>
      </c>
      <c r="F458" s="147">
        <f t="shared" si="7"/>
        <v>0</v>
      </c>
      <c r="G458" s="29"/>
      <c r="H458" s="27" t="e">
        <f>VLOOKUP(D458,offer数据基础表!A:D,4,0)</f>
        <v>#N/A</v>
      </c>
      <c r="I458" s="24">
        <v>455</v>
      </c>
      <c r="L458" s="31" t="s">
        <v>498</v>
      </c>
    </row>
    <row r="459" spans="1:12">
      <c r="A459" s="143" t="s">
        <v>499</v>
      </c>
      <c r="B459" s="140">
        <v>456</v>
      </c>
      <c r="C459" s="24">
        <v>456</v>
      </c>
      <c r="D459" s="31" t="s">
        <v>499</v>
      </c>
      <c r="E459" s="141">
        <f>VLOOKUP(D:D,A:B,2,0)</f>
        <v>456</v>
      </c>
      <c r="F459" s="147">
        <f t="shared" si="7"/>
        <v>0</v>
      </c>
      <c r="G459" s="29"/>
      <c r="H459" s="27" t="e">
        <f>VLOOKUP(D459,offer数据基础表!A:D,4,0)</f>
        <v>#N/A</v>
      </c>
      <c r="I459" s="24">
        <v>456</v>
      </c>
      <c r="L459" s="31" t="s">
        <v>499</v>
      </c>
    </row>
    <row r="460" spans="1:12">
      <c r="A460" s="143" t="s">
        <v>500</v>
      </c>
      <c r="B460" s="140">
        <v>457</v>
      </c>
      <c r="C460" s="24">
        <v>457</v>
      </c>
      <c r="D460" s="31" t="s">
        <v>500</v>
      </c>
      <c r="E460" s="141">
        <f>VLOOKUP(D:D,A:B,2,0)</f>
        <v>457</v>
      </c>
      <c r="F460" s="147">
        <f t="shared" si="7"/>
        <v>0</v>
      </c>
      <c r="G460" s="29"/>
      <c r="H460" s="27" t="e">
        <f>VLOOKUP(D460,offer数据基础表!A:D,4,0)</f>
        <v>#N/A</v>
      </c>
      <c r="I460" s="24">
        <v>457</v>
      </c>
      <c r="L460" s="31" t="s">
        <v>500</v>
      </c>
    </row>
    <row r="461" spans="1:12">
      <c r="A461" s="143" t="s">
        <v>501</v>
      </c>
      <c r="B461" s="140">
        <v>458</v>
      </c>
      <c r="C461" s="24">
        <v>458</v>
      </c>
      <c r="D461" s="31" t="s">
        <v>501</v>
      </c>
      <c r="E461" s="141">
        <f>VLOOKUP(D:D,A:B,2,0)</f>
        <v>458</v>
      </c>
      <c r="F461" s="147">
        <f t="shared" si="7"/>
        <v>0</v>
      </c>
      <c r="G461" s="29"/>
      <c r="H461" s="27" t="e">
        <f>VLOOKUP(D461,offer数据基础表!A:D,4,0)</f>
        <v>#N/A</v>
      </c>
      <c r="I461" s="24">
        <v>458</v>
      </c>
      <c r="L461" s="31" t="s">
        <v>501</v>
      </c>
    </row>
    <row r="462" spans="1:12">
      <c r="A462" s="143" t="s">
        <v>502</v>
      </c>
      <c r="B462" s="140">
        <v>459</v>
      </c>
      <c r="C462" s="24">
        <v>459</v>
      </c>
      <c r="D462" s="31" t="s">
        <v>502</v>
      </c>
      <c r="E462" s="141">
        <f>VLOOKUP(D:D,A:B,2,0)</f>
        <v>459</v>
      </c>
      <c r="F462" s="147">
        <f t="shared" si="7"/>
        <v>0</v>
      </c>
      <c r="G462" s="29"/>
      <c r="H462" s="27" t="e">
        <f>VLOOKUP(D462,offer数据基础表!A:D,4,0)</f>
        <v>#N/A</v>
      </c>
      <c r="I462" s="24">
        <v>459</v>
      </c>
      <c r="L462" s="31" t="s">
        <v>502</v>
      </c>
    </row>
    <row r="463" spans="1:12">
      <c r="A463" s="143" t="s">
        <v>503</v>
      </c>
      <c r="B463" s="140">
        <v>460</v>
      </c>
      <c r="C463" s="24">
        <v>460</v>
      </c>
      <c r="D463" s="31" t="s">
        <v>503</v>
      </c>
      <c r="E463" s="141">
        <f>VLOOKUP(D:D,A:B,2,0)</f>
        <v>460</v>
      </c>
      <c r="F463" s="147">
        <f t="shared" si="7"/>
        <v>0</v>
      </c>
      <c r="G463" s="29"/>
      <c r="H463" s="27" t="e">
        <f>VLOOKUP(D463,offer数据基础表!A:D,4,0)</f>
        <v>#N/A</v>
      </c>
      <c r="I463" s="24">
        <v>460</v>
      </c>
      <c r="L463" s="31" t="s">
        <v>503</v>
      </c>
    </row>
    <row r="464" spans="1:12">
      <c r="A464" s="143" t="s">
        <v>504</v>
      </c>
      <c r="B464" s="140">
        <v>461</v>
      </c>
      <c r="C464" s="24">
        <v>461</v>
      </c>
      <c r="D464" s="31" t="s">
        <v>504</v>
      </c>
      <c r="E464" s="141">
        <f>VLOOKUP(D:D,A:B,2,0)</f>
        <v>461</v>
      </c>
      <c r="F464" s="147">
        <f t="shared" si="7"/>
        <v>0</v>
      </c>
      <c r="G464" s="29"/>
      <c r="H464" s="27" t="e">
        <f>VLOOKUP(D464,offer数据基础表!A:D,4,0)</f>
        <v>#N/A</v>
      </c>
      <c r="I464" s="24">
        <v>461</v>
      </c>
      <c r="L464" s="31" t="s">
        <v>504</v>
      </c>
    </row>
    <row r="465" spans="1:12">
      <c r="A465" s="143" t="s">
        <v>505</v>
      </c>
      <c r="B465" s="140">
        <v>462</v>
      </c>
      <c r="C465" s="24">
        <v>462</v>
      </c>
      <c r="D465" s="31" t="s">
        <v>505</v>
      </c>
      <c r="E465" s="141">
        <f>VLOOKUP(D:D,A:B,2,0)</f>
        <v>462</v>
      </c>
      <c r="F465" s="147">
        <f t="shared" si="7"/>
        <v>0</v>
      </c>
      <c r="G465" s="29"/>
      <c r="H465" s="27" t="e">
        <f>VLOOKUP(D465,offer数据基础表!A:D,4,0)</f>
        <v>#N/A</v>
      </c>
      <c r="I465" s="24">
        <v>462</v>
      </c>
      <c r="L465" s="31" t="s">
        <v>505</v>
      </c>
    </row>
    <row r="466" spans="1:12">
      <c r="A466" s="143" t="s">
        <v>506</v>
      </c>
      <c r="B466" s="140">
        <v>463</v>
      </c>
      <c r="C466" s="24">
        <v>463</v>
      </c>
      <c r="D466" s="31" t="s">
        <v>506</v>
      </c>
      <c r="E466" s="141">
        <f>VLOOKUP(D:D,A:B,2,0)</f>
        <v>463</v>
      </c>
      <c r="F466" s="147">
        <f t="shared" si="7"/>
        <v>0</v>
      </c>
      <c r="G466" s="29"/>
      <c r="H466" s="27" t="e">
        <f>VLOOKUP(D466,offer数据基础表!A:D,4,0)</f>
        <v>#N/A</v>
      </c>
      <c r="I466" s="24">
        <v>463</v>
      </c>
      <c r="L466" s="31" t="s">
        <v>506</v>
      </c>
    </row>
    <row r="467" spans="1:12">
      <c r="A467" s="143" t="s">
        <v>507</v>
      </c>
      <c r="B467" s="140">
        <v>464</v>
      </c>
      <c r="C467" s="24">
        <v>464</v>
      </c>
      <c r="D467" s="31" t="s">
        <v>507</v>
      </c>
      <c r="E467" s="141">
        <f>VLOOKUP(D:D,A:B,2,0)</f>
        <v>464</v>
      </c>
      <c r="F467" s="147">
        <f t="shared" si="7"/>
        <v>0</v>
      </c>
      <c r="G467" s="29"/>
      <c r="H467" s="27" t="e">
        <f>VLOOKUP(D467,offer数据基础表!A:D,4,0)</f>
        <v>#N/A</v>
      </c>
      <c r="I467" s="24">
        <v>464</v>
      </c>
      <c r="L467" s="31" t="s">
        <v>507</v>
      </c>
    </row>
    <row r="468" spans="1:12">
      <c r="A468" s="143" t="s">
        <v>508</v>
      </c>
      <c r="B468" s="140">
        <v>465</v>
      </c>
      <c r="C468" s="24">
        <v>465</v>
      </c>
      <c r="D468" s="31" t="s">
        <v>508</v>
      </c>
      <c r="E468" s="141">
        <f>VLOOKUP(D:D,A:B,2,0)</f>
        <v>465</v>
      </c>
      <c r="F468" s="147">
        <f t="shared" si="7"/>
        <v>0</v>
      </c>
      <c r="G468" s="29"/>
      <c r="H468" s="27" t="e">
        <f>VLOOKUP(D468,offer数据基础表!A:D,4,0)</f>
        <v>#N/A</v>
      </c>
      <c r="I468" s="24">
        <v>465</v>
      </c>
      <c r="L468" s="31" t="s">
        <v>508</v>
      </c>
    </row>
    <row r="469" spans="1:12">
      <c r="A469" s="143" t="s">
        <v>509</v>
      </c>
      <c r="B469" s="140">
        <v>466</v>
      </c>
      <c r="C469" s="24">
        <v>466</v>
      </c>
      <c r="D469" s="31" t="s">
        <v>509</v>
      </c>
      <c r="E469" s="141">
        <f>VLOOKUP(D:D,A:B,2,0)</f>
        <v>466</v>
      </c>
      <c r="F469" s="147">
        <f t="shared" si="7"/>
        <v>0</v>
      </c>
      <c r="G469" s="29"/>
      <c r="H469" s="27" t="e">
        <f>VLOOKUP(D469,offer数据基础表!A:D,4,0)</f>
        <v>#N/A</v>
      </c>
      <c r="I469" s="24">
        <v>466</v>
      </c>
      <c r="L469" s="31" t="s">
        <v>509</v>
      </c>
    </row>
    <row r="470" spans="1:12">
      <c r="A470" s="143" t="s">
        <v>510</v>
      </c>
      <c r="B470" s="140">
        <v>467</v>
      </c>
      <c r="C470" s="24">
        <v>467</v>
      </c>
      <c r="D470" s="31" t="s">
        <v>510</v>
      </c>
      <c r="E470" s="141">
        <f>VLOOKUP(D:D,A:B,2,0)</f>
        <v>467</v>
      </c>
      <c r="F470" s="147">
        <f t="shared" si="7"/>
        <v>0</v>
      </c>
      <c r="G470" s="29"/>
      <c r="H470" s="27" t="e">
        <f>VLOOKUP(D470,offer数据基础表!A:D,4,0)</f>
        <v>#N/A</v>
      </c>
      <c r="I470" s="24">
        <v>467</v>
      </c>
      <c r="L470" s="31" t="s">
        <v>510</v>
      </c>
    </row>
    <row r="471" spans="1:12">
      <c r="A471" s="143" t="s">
        <v>511</v>
      </c>
      <c r="B471" s="140">
        <v>468</v>
      </c>
      <c r="C471" s="24">
        <v>468</v>
      </c>
      <c r="D471" s="31" t="s">
        <v>511</v>
      </c>
      <c r="E471" s="141">
        <f>VLOOKUP(D:D,A:B,2,0)</f>
        <v>468</v>
      </c>
      <c r="F471" s="147">
        <f t="shared" si="7"/>
        <v>0</v>
      </c>
      <c r="G471" s="29"/>
      <c r="H471" s="27" t="e">
        <f>VLOOKUP(D471,offer数据基础表!A:D,4,0)</f>
        <v>#N/A</v>
      </c>
      <c r="I471" s="24">
        <v>468</v>
      </c>
      <c r="L471" s="31" t="s">
        <v>511</v>
      </c>
    </row>
    <row r="472" spans="1:12">
      <c r="A472" s="143" t="s">
        <v>512</v>
      </c>
      <c r="B472" s="140">
        <v>469</v>
      </c>
      <c r="C472" s="24">
        <v>469</v>
      </c>
      <c r="D472" s="31" t="s">
        <v>512</v>
      </c>
      <c r="E472" s="141">
        <f>VLOOKUP(D:D,A:B,2,0)</f>
        <v>469</v>
      </c>
      <c r="F472" s="147">
        <f t="shared" si="7"/>
        <v>0</v>
      </c>
      <c r="G472" s="29"/>
      <c r="H472" s="27" t="e">
        <f>VLOOKUP(D472,offer数据基础表!A:D,4,0)</f>
        <v>#N/A</v>
      </c>
      <c r="I472" s="24">
        <v>469</v>
      </c>
      <c r="L472" s="31" t="s">
        <v>512</v>
      </c>
    </row>
    <row r="473" spans="1:12">
      <c r="A473" s="143" t="s">
        <v>513</v>
      </c>
      <c r="B473" s="140">
        <v>470</v>
      </c>
      <c r="C473" s="24">
        <v>470</v>
      </c>
      <c r="D473" s="31" t="s">
        <v>513</v>
      </c>
      <c r="E473" s="141">
        <f>VLOOKUP(D:D,A:B,2,0)</f>
        <v>470</v>
      </c>
      <c r="F473" s="147">
        <f t="shared" si="7"/>
        <v>0</v>
      </c>
      <c r="G473" s="29"/>
      <c r="H473" s="27" t="e">
        <f>VLOOKUP(D473,offer数据基础表!A:D,4,0)</f>
        <v>#N/A</v>
      </c>
      <c r="I473" s="24">
        <v>470</v>
      </c>
      <c r="L473" s="31" t="s">
        <v>513</v>
      </c>
    </row>
    <row r="474" spans="1:12">
      <c r="A474" s="143" t="s">
        <v>514</v>
      </c>
      <c r="B474" s="140">
        <v>471</v>
      </c>
      <c r="C474" s="24">
        <v>471</v>
      </c>
      <c r="D474" s="31" t="s">
        <v>514</v>
      </c>
      <c r="E474" s="141">
        <f>VLOOKUP(D:D,A:B,2,0)</f>
        <v>471</v>
      </c>
      <c r="F474" s="147">
        <f t="shared" si="7"/>
        <v>0</v>
      </c>
      <c r="G474" s="29"/>
      <c r="H474" s="27" t="e">
        <f>VLOOKUP(D474,offer数据基础表!A:D,4,0)</f>
        <v>#N/A</v>
      </c>
      <c r="I474" s="24">
        <v>471</v>
      </c>
      <c r="L474" s="31" t="s">
        <v>514</v>
      </c>
    </row>
    <row r="475" spans="1:12">
      <c r="A475" s="143" t="s">
        <v>515</v>
      </c>
      <c r="B475" s="140">
        <v>472</v>
      </c>
      <c r="C475" s="24">
        <v>472</v>
      </c>
      <c r="D475" s="31" t="s">
        <v>515</v>
      </c>
      <c r="E475" s="141">
        <f>VLOOKUP(D:D,A:B,2,0)</f>
        <v>472</v>
      </c>
      <c r="F475" s="147">
        <f t="shared" si="7"/>
        <v>0</v>
      </c>
      <c r="G475" s="29"/>
      <c r="H475" s="27" t="e">
        <f>VLOOKUP(D475,offer数据基础表!A:D,4,0)</f>
        <v>#N/A</v>
      </c>
      <c r="I475" s="24">
        <v>472</v>
      </c>
      <c r="L475" s="31" t="s">
        <v>515</v>
      </c>
    </row>
    <row r="476" spans="1:12">
      <c r="A476" s="143" t="s">
        <v>516</v>
      </c>
      <c r="B476" s="140">
        <v>473</v>
      </c>
      <c r="C476" s="24">
        <v>473</v>
      </c>
      <c r="D476" s="31" t="s">
        <v>516</v>
      </c>
      <c r="E476" s="141">
        <f>VLOOKUP(D:D,A:B,2,0)</f>
        <v>473</v>
      </c>
      <c r="F476" s="147">
        <f t="shared" si="7"/>
        <v>0</v>
      </c>
      <c r="G476" s="29"/>
      <c r="H476" s="27" t="e">
        <f>VLOOKUP(D476,offer数据基础表!A:D,4,0)</f>
        <v>#N/A</v>
      </c>
      <c r="I476" s="24">
        <v>473</v>
      </c>
      <c r="L476" s="31" t="s">
        <v>516</v>
      </c>
    </row>
    <row r="477" spans="1:12">
      <c r="A477" s="143" t="s">
        <v>517</v>
      </c>
      <c r="B477" s="140">
        <v>474</v>
      </c>
      <c r="C477" s="24">
        <v>474</v>
      </c>
      <c r="D477" s="31" t="s">
        <v>517</v>
      </c>
      <c r="E477" s="141">
        <f>VLOOKUP(D:D,A:B,2,0)</f>
        <v>474</v>
      </c>
      <c r="F477" s="147">
        <f t="shared" si="7"/>
        <v>0</v>
      </c>
      <c r="G477" s="29"/>
      <c r="H477" s="27" t="e">
        <f>VLOOKUP(D477,offer数据基础表!A:D,4,0)</f>
        <v>#N/A</v>
      </c>
      <c r="I477" s="24">
        <v>474</v>
      </c>
      <c r="L477" s="31" t="s">
        <v>517</v>
      </c>
    </row>
    <row r="478" spans="1:12">
      <c r="A478" s="143" t="s">
        <v>518</v>
      </c>
      <c r="B478" s="140">
        <v>475</v>
      </c>
      <c r="C478" s="24">
        <v>475</v>
      </c>
      <c r="D478" s="31" t="s">
        <v>518</v>
      </c>
      <c r="E478" s="141">
        <f>VLOOKUP(D:D,A:B,2,0)</f>
        <v>475</v>
      </c>
      <c r="F478" s="147">
        <f t="shared" si="7"/>
        <v>0</v>
      </c>
      <c r="G478" s="29"/>
      <c r="H478" s="27" t="e">
        <f>VLOOKUP(D478,offer数据基础表!A:D,4,0)</f>
        <v>#N/A</v>
      </c>
      <c r="I478" s="24">
        <v>475</v>
      </c>
      <c r="L478" s="31" t="s">
        <v>518</v>
      </c>
    </row>
    <row r="479" spans="1:12">
      <c r="A479" s="143" t="s">
        <v>519</v>
      </c>
      <c r="B479" s="140">
        <v>476</v>
      </c>
      <c r="C479" s="24">
        <v>476</v>
      </c>
      <c r="D479" s="31" t="s">
        <v>519</v>
      </c>
      <c r="E479" s="141">
        <f>VLOOKUP(D:D,A:B,2,0)</f>
        <v>476</v>
      </c>
      <c r="F479" s="147">
        <f t="shared" si="7"/>
        <v>0</v>
      </c>
      <c r="G479" s="29"/>
      <c r="H479" s="27" t="e">
        <f>VLOOKUP(D479,offer数据基础表!A:D,4,0)</f>
        <v>#N/A</v>
      </c>
      <c r="I479" s="24">
        <v>476</v>
      </c>
      <c r="L479" s="31" t="s">
        <v>519</v>
      </c>
    </row>
    <row r="480" spans="1:12">
      <c r="A480" s="143" t="s">
        <v>520</v>
      </c>
      <c r="B480" s="140">
        <v>477</v>
      </c>
      <c r="C480" s="24">
        <v>477</v>
      </c>
      <c r="D480" s="31" t="s">
        <v>520</v>
      </c>
      <c r="E480" s="141">
        <f>VLOOKUP(D:D,A:B,2,0)</f>
        <v>477</v>
      </c>
      <c r="F480" s="147">
        <f t="shared" si="7"/>
        <v>0</v>
      </c>
      <c r="G480" s="29"/>
      <c r="H480" s="27" t="e">
        <f>VLOOKUP(D480,offer数据基础表!A:D,4,0)</f>
        <v>#N/A</v>
      </c>
      <c r="I480" s="24">
        <v>477</v>
      </c>
      <c r="L480" s="31" t="s">
        <v>520</v>
      </c>
    </row>
    <row r="481" spans="1:12">
      <c r="A481" s="143" t="s">
        <v>521</v>
      </c>
      <c r="B481" s="140">
        <v>478</v>
      </c>
      <c r="C481" s="24">
        <v>478</v>
      </c>
      <c r="D481" s="31" t="s">
        <v>521</v>
      </c>
      <c r="E481" s="141">
        <f>VLOOKUP(D:D,A:B,2,0)</f>
        <v>478</v>
      </c>
      <c r="F481" s="147">
        <f t="shared" si="7"/>
        <v>0</v>
      </c>
      <c r="G481" s="29"/>
      <c r="H481" s="27" t="e">
        <f>VLOOKUP(D481,offer数据基础表!A:D,4,0)</f>
        <v>#N/A</v>
      </c>
      <c r="I481" s="24">
        <v>478</v>
      </c>
      <c r="L481" s="31" t="s">
        <v>521</v>
      </c>
    </row>
    <row r="482" spans="1:12">
      <c r="A482" s="143" t="s">
        <v>522</v>
      </c>
      <c r="B482" s="140">
        <v>479</v>
      </c>
      <c r="C482" s="24">
        <v>479</v>
      </c>
      <c r="D482" s="31" t="s">
        <v>522</v>
      </c>
      <c r="E482" s="141">
        <f>VLOOKUP(D:D,A:B,2,0)</f>
        <v>479</v>
      </c>
      <c r="F482" s="147">
        <f t="shared" si="7"/>
        <v>0</v>
      </c>
      <c r="G482" s="29"/>
      <c r="H482" s="27" t="e">
        <f>VLOOKUP(D482,offer数据基础表!A:D,4,0)</f>
        <v>#N/A</v>
      </c>
      <c r="I482" s="24">
        <v>479</v>
      </c>
      <c r="L482" s="31" t="s">
        <v>522</v>
      </c>
    </row>
    <row r="483" spans="1:12">
      <c r="A483" s="143" t="s">
        <v>523</v>
      </c>
      <c r="B483" s="140">
        <v>480</v>
      </c>
      <c r="C483" s="24">
        <v>480</v>
      </c>
      <c r="D483" s="31" t="s">
        <v>523</v>
      </c>
      <c r="E483" s="141">
        <f>VLOOKUP(D:D,A:B,2,0)</f>
        <v>480</v>
      </c>
      <c r="F483" s="147">
        <f t="shared" si="7"/>
        <v>0</v>
      </c>
      <c r="G483" s="29"/>
      <c r="H483" s="27" t="e">
        <f>VLOOKUP(D483,offer数据基础表!A:D,4,0)</f>
        <v>#N/A</v>
      </c>
      <c r="I483" s="24">
        <v>480</v>
      </c>
      <c r="L483" s="31" t="s">
        <v>523</v>
      </c>
    </row>
    <row r="484" spans="1:12">
      <c r="A484" s="143" t="s">
        <v>524</v>
      </c>
      <c r="B484" s="140">
        <v>481</v>
      </c>
      <c r="C484" s="24">
        <v>481</v>
      </c>
      <c r="D484" s="31" t="s">
        <v>524</v>
      </c>
      <c r="E484" s="141">
        <f>VLOOKUP(D:D,A:B,2,0)</f>
        <v>481</v>
      </c>
      <c r="F484" s="147">
        <f t="shared" si="7"/>
        <v>0</v>
      </c>
      <c r="G484" s="29"/>
      <c r="H484" s="27" t="e">
        <f>VLOOKUP(D484,offer数据基础表!A:D,4,0)</f>
        <v>#N/A</v>
      </c>
      <c r="I484" s="24">
        <v>481</v>
      </c>
      <c r="L484" s="31" t="s">
        <v>524</v>
      </c>
    </row>
    <row r="485" spans="1:12">
      <c r="A485" s="143" t="s">
        <v>525</v>
      </c>
      <c r="B485" s="140">
        <v>482</v>
      </c>
      <c r="C485" s="24">
        <v>482</v>
      </c>
      <c r="D485" s="31" t="s">
        <v>525</v>
      </c>
      <c r="E485" s="141">
        <f>VLOOKUP(D:D,A:B,2,0)</f>
        <v>482</v>
      </c>
      <c r="F485" s="147">
        <f t="shared" si="7"/>
        <v>0</v>
      </c>
      <c r="G485" s="29"/>
      <c r="H485" s="27" t="e">
        <f>VLOOKUP(D485,offer数据基础表!A:D,4,0)</f>
        <v>#N/A</v>
      </c>
      <c r="I485" s="24">
        <v>482</v>
      </c>
      <c r="L485" s="31" t="s">
        <v>525</v>
      </c>
    </row>
    <row r="486" spans="1:12">
      <c r="A486" s="143" t="s">
        <v>526</v>
      </c>
      <c r="B486" s="140">
        <v>483</v>
      </c>
      <c r="C486" s="24">
        <v>483</v>
      </c>
      <c r="D486" s="31" t="s">
        <v>526</v>
      </c>
      <c r="E486" s="141">
        <f>VLOOKUP(D:D,A:B,2,0)</f>
        <v>483</v>
      </c>
      <c r="F486" s="147">
        <f t="shared" si="7"/>
        <v>0</v>
      </c>
      <c r="G486" s="29"/>
      <c r="H486" s="27" t="e">
        <f>VLOOKUP(D486,offer数据基础表!A:D,4,0)</f>
        <v>#N/A</v>
      </c>
      <c r="I486" s="24">
        <v>483</v>
      </c>
      <c r="L486" s="31" t="s">
        <v>526</v>
      </c>
    </row>
    <row r="487" spans="1:12">
      <c r="A487" s="143" t="s">
        <v>527</v>
      </c>
      <c r="B487" s="140">
        <v>484</v>
      </c>
      <c r="C487" s="24">
        <v>484</v>
      </c>
      <c r="D487" s="31" t="s">
        <v>527</v>
      </c>
      <c r="E487" s="141">
        <f>VLOOKUP(D:D,A:B,2,0)</f>
        <v>484</v>
      </c>
      <c r="F487" s="147">
        <f t="shared" si="7"/>
        <v>0</v>
      </c>
      <c r="G487" s="29"/>
      <c r="H487" s="27" t="e">
        <f>VLOOKUP(D487,offer数据基础表!A:D,4,0)</f>
        <v>#N/A</v>
      </c>
      <c r="I487" s="24">
        <v>484</v>
      </c>
      <c r="L487" s="31" t="s">
        <v>527</v>
      </c>
    </row>
    <row r="488" spans="1:12">
      <c r="A488" s="143" t="s">
        <v>528</v>
      </c>
      <c r="B488" s="140">
        <v>485</v>
      </c>
      <c r="C488" s="24">
        <v>485</v>
      </c>
      <c r="D488" s="31" t="s">
        <v>528</v>
      </c>
      <c r="E488" s="141">
        <f>VLOOKUP(D:D,A:B,2,0)</f>
        <v>485</v>
      </c>
      <c r="F488" s="147">
        <f t="shared" si="7"/>
        <v>0</v>
      </c>
      <c r="G488" s="29"/>
      <c r="H488" s="27" t="e">
        <f>VLOOKUP(D488,offer数据基础表!A:D,4,0)</f>
        <v>#N/A</v>
      </c>
      <c r="I488" s="24">
        <v>485</v>
      </c>
      <c r="L488" s="31" t="s">
        <v>528</v>
      </c>
    </row>
    <row r="489" spans="1:12">
      <c r="A489" s="143" t="s">
        <v>529</v>
      </c>
      <c r="B489" s="140">
        <v>486</v>
      </c>
      <c r="C489" s="24">
        <v>486</v>
      </c>
      <c r="D489" s="31" t="s">
        <v>529</v>
      </c>
      <c r="E489" s="141">
        <f>VLOOKUP(D:D,A:B,2,0)</f>
        <v>486</v>
      </c>
      <c r="F489" s="147">
        <f t="shared" si="7"/>
        <v>0</v>
      </c>
      <c r="G489" s="29"/>
      <c r="H489" s="27" t="e">
        <f>VLOOKUP(D489,offer数据基础表!A:D,4,0)</f>
        <v>#N/A</v>
      </c>
      <c r="I489" s="24">
        <v>486</v>
      </c>
      <c r="L489" s="31" t="s">
        <v>529</v>
      </c>
    </row>
    <row r="490" spans="1:12">
      <c r="A490" s="143" t="s">
        <v>530</v>
      </c>
      <c r="B490" s="140">
        <v>487</v>
      </c>
      <c r="C490" s="24">
        <v>487</v>
      </c>
      <c r="D490" s="31" t="s">
        <v>530</v>
      </c>
      <c r="E490" s="141">
        <f>VLOOKUP(D:D,A:B,2,0)</f>
        <v>487</v>
      </c>
      <c r="F490" s="147">
        <f t="shared" si="7"/>
        <v>0</v>
      </c>
      <c r="G490" s="29"/>
      <c r="H490" s="27">
        <f>VLOOKUP(D490,offer数据基础表!A:D,4,0)</f>
        <v>0</v>
      </c>
      <c r="I490" s="24">
        <v>487</v>
      </c>
      <c r="L490" s="31" t="s">
        <v>530</v>
      </c>
    </row>
    <row r="491" spans="1:12">
      <c r="A491" s="143" t="s">
        <v>531</v>
      </c>
      <c r="B491" s="140">
        <v>488</v>
      </c>
      <c r="C491" s="24">
        <v>488</v>
      </c>
      <c r="D491" s="31" t="s">
        <v>531</v>
      </c>
      <c r="E491" s="141">
        <f>VLOOKUP(D:D,A:B,2,0)</f>
        <v>488</v>
      </c>
      <c r="F491" s="147">
        <f t="shared" si="7"/>
        <v>0</v>
      </c>
      <c r="G491" s="29"/>
      <c r="H491" s="27" t="e">
        <f>VLOOKUP(D491,offer数据基础表!A:D,4,0)</f>
        <v>#N/A</v>
      </c>
      <c r="I491" s="24">
        <v>488</v>
      </c>
      <c r="L491" s="31" t="s">
        <v>531</v>
      </c>
    </row>
    <row r="492" spans="1:12">
      <c r="A492" s="143" t="s">
        <v>532</v>
      </c>
      <c r="B492" s="140">
        <v>489</v>
      </c>
      <c r="C492" s="24">
        <v>489</v>
      </c>
      <c r="D492" s="31" t="s">
        <v>532</v>
      </c>
      <c r="E492" s="141">
        <f>VLOOKUP(D:D,A:B,2,0)</f>
        <v>489</v>
      </c>
      <c r="F492" s="147">
        <f t="shared" si="7"/>
        <v>0</v>
      </c>
      <c r="G492" s="29"/>
      <c r="H492" s="27" t="e">
        <f>VLOOKUP(D492,offer数据基础表!A:D,4,0)</f>
        <v>#N/A</v>
      </c>
      <c r="I492" s="24">
        <v>489</v>
      </c>
      <c r="L492" s="31" t="s">
        <v>532</v>
      </c>
    </row>
    <row r="493" spans="1:12">
      <c r="A493" s="143" t="s">
        <v>533</v>
      </c>
      <c r="B493" s="140">
        <v>490</v>
      </c>
      <c r="C493" s="24">
        <v>490</v>
      </c>
      <c r="D493" s="31" t="s">
        <v>533</v>
      </c>
      <c r="E493" s="141">
        <f>VLOOKUP(D:D,A:B,2,0)</f>
        <v>490</v>
      </c>
      <c r="F493" s="147">
        <f t="shared" si="7"/>
        <v>0</v>
      </c>
      <c r="G493" s="29"/>
      <c r="H493" s="27" t="e">
        <f>VLOOKUP(D493,offer数据基础表!A:D,4,0)</f>
        <v>#N/A</v>
      </c>
      <c r="I493" s="24">
        <v>490</v>
      </c>
      <c r="L493" s="31" t="s">
        <v>533</v>
      </c>
    </row>
    <row r="494" spans="1:12">
      <c r="A494" s="143" t="s">
        <v>534</v>
      </c>
      <c r="B494" s="140">
        <v>491</v>
      </c>
      <c r="C494" s="24">
        <v>491</v>
      </c>
      <c r="D494" s="31" t="s">
        <v>534</v>
      </c>
      <c r="E494" s="141">
        <f>VLOOKUP(D:D,A:B,2,0)</f>
        <v>491</v>
      </c>
      <c r="F494" s="147">
        <f t="shared" si="7"/>
        <v>0</v>
      </c>
      <c r="G494" s="29"/>
      <c r="H494" s="27" t="e">
        <f>VLOOKUP(D494,offer数据基础表!A:D,4,0)</f>
        <v>#N/A</v>
      </c>
      <c r="I494" s="24">
        <v>491</v>
      </c>
      <c r="L494" s="31" t="s">
        <v>534</v>
      </c>
    </row>
    <row r="495" spans="1:12">
      <c r="A495" s="143" t="s">
        <v>535</v>
      </c>
      <c r="B495" s="140">
        <v>492</v>
      </c>
      <c r="C495" s="24">
        <v>492</v>
      </c>
      <c r="D495" s="31" t="s">
        <v>535</v>
      </c>
      <c r="E495" s="141">
        <f>VLOOKUP(D:D,A:B,2,0)</f>
        <v>492</v>
      </c>
      <c r="F495" s="147">
        <f t="shared" si="7"/>
        <v>0</v>
      </c>
      <c r="G495" s="29"/>
      <c r="H495" s="27" t="e">
        <f>VLOOKUP(D495,offer数据基础表!A:D,4,0)</f>
        <v>#N/A</v>
      </c>
      <c r="I495" s="24">
        <v>492</v>
      </c>
      <c r="L495" s="31" t="s">
        <v>535</v>
      </c>
    </row>
    <row r="496" spans="1:12">
      <c r="A496" s="143" t="s">
        <v>536</v>
      </c>
      <c r="B496" s="140">
        <v>493</v>
      </c>
      <c r="C496" s="24">
        <v>493</v>
      </c>
      <c r="D496" s="31" t="s">
        <v>536</v>
      </c>
      <c r="E496" s="141">
        <f>VLOOKUP(D:D,A:B,2,0)</f>
        <v>493</v>
      </c>
      <c r="F496" s="147">
        <f t="shared" si="7"/>
        <v>0</v>
      </c>
      <c r="G496" s="29"/>
      <c r="H496" s="27" t="e">
        <f>VLOOKUP(D496,offer数据基础表!A:D,4,0)</f>
        <v>#N/A</v>
      </c>
      <c r="I496" s="24">
        <v>493</v>
      </c>
      <c r="L496" s="31" t="s">
        <v>536</v>
      </c>
    </row>
    <row r="497" spans="1:12">
      <c r="A497" s="143" t="s">
        <v>537</v>
      </c>
      <c r="B497" s="140">
        <v>494</v>
      </c>
      <c r="C497" s="24">
        <v>494</v>
      </c>
      <c r="D497" s="31" t="s">
        <v>537</v>
      </c>
      <c r="E497" s="141">
        <f>VLOOKUP(D:D,A:B,2,0)</f>
        <v>494</v>
      </c>
      <c r="F497" s="147">
        <f t="shared" si="7"/>
        <v>0</v>
      </c>
      <c r="G497" s="29"/>
      <c r="H497" s="27" t="e">
        <f>VLOOKUP(D497,offer数据基础表!A:D,4,0)</f>
        <v>#N/A</v>
      </c>
      <c r="I497" s="24">
        <v>494</v>
      </c>
      <c r="L497" s="31" t="s">
        <v>537</v>
      </c>
    </row>
    <row r="498" spans="1:12">
      <c r="A498" s="143" t="s">
        <v>538</v>
      </c>
      <c r="B498" s="140">
        <v>495</v>
      </c>
      <c r="C498" s="24">
        <v>495</v>
      </c>
      <c r="D498" s="31" t="s">
        <v>538</v>
      </c>
      <c r="E498" s="141">
        <f>VLOOKUP(D:D,A:B,2,0)</f>
        <v>495</v>
      </c>
      <c r="F498" s="147">
        <f t="shared" si="7"/>
        <v>0</v>
      </c>
      <c r="G498" s="29"/>
      <c r="H498" s="27" t="e">
        <f>VLOOKUP(D498,offer数据基础表!A:D,4,0)</f>
        <v>#N/A</v>
      </c>
      <c r="I498" s="24">
        <v>495</v>
      </c>
      <c r="L498" s="31" t="s">
        <v>538</v>
      </c>
    </row>
    <row r="499" spans="1:12">
      <c r="A499" s="143" t="s">
        <v>539</v>
      </c>
      <c r="B499" s="140">
        <v>496</v>
      </c>
      <c r="C499" s="24">
        <v>496</v>
      </c>
      <c r="D499" s="31" t="s">
        <v>539</v>
      </c>
      <c r="E499" s="141">
        <f>VLOOKUP(D:D,A:B,2,0)</f>
        <v>496</v>
      </c>
      <c r="F499" s="147">
        <f t="shared" si="7"/>
        <v>0</v>
      </c>
      <c r="G499" s="29"/>
      <c r="H499" s="27" t="e">
        <f>VLOOKUP(D499,offer数据基础表!A:D,4,0)</f>
        <v>#N/A</v>
      </c>
      <c r="I499" s="24">
        <v>496</v>
      </c>
      <c r="L499" s="31" t="s">
        <v>539</v>
      </c>
    </row>
    <row r="500" spans="1:12">
      <c r="A500" s="143" t="s">
        <v>540</v>
      </c>
      <c r="B500" s="140">
        <v>497</v>
      </c>
      <c r="C500" s="24">
        <v>497</v>
      </c>
      <c r="D500" s="31" t="s">
        <v>540</v>
      </c>
      <c r="E500" s="141">
        <f>VLOOKUP(D:D,A:B,2,0)</f>
        <v>497</v>
      </c>
      <c r="F500" s="147">
        <f t="shared" si="7"/>
        <v>0</v>
      </c>
      <c r="G500" s="29"/>
      <c r="H500" s="27" t="e">
        <f>VLOOKUP(D500,offer数据基础表!A:D,4,0)</f>
        <v>#N/A</v>
      </c>
      <c r="I500" s="24">
        <v>497</v>
      </c>
      <c r="L500" s="31" t="s">
        <v>540</v>
      </c>
    </row>
    <row r="501" spans="1:12">
      <c r="A501" s="143" t="s">
        <v>541</v>
      </c>
      <c r="B501" s="140">
        <v>498</v>
      </c>
      <c r="C501" s="24">
        <v>498</v>
      </c>
      <c r="D501" s="31" t="s">
        <v>541</v>
      </c>
      <c r="E501" s="141">
        <f>VLOOKUP(D:D,A:B,2,0)</f>
        <v>498</v>
      </c>
      <c r="F501" s="147">
        <f t="shared" si="7"/>
        <v>0</v>
      </c>
      <c r="G501" s="29"/>
      <c r="H501" s="27" t="e">
        <f>VLOOKUP(D501,offer数据基础表!A:D,4,0)</f>
        <v>#N/A</v>
      </c>
      <c r="I501" s="24">
        <v>498</v>
      </c>
      <c r="L501" s="31" t="s">
        <v>541</v>
      </c>
    </row>
    <row r="502" spans="1:12">
      <c r="A502" s="143" t="s">
        <v>542</v>
      </c>
      <c r="B502" s="140">
        <v>499</v>
      </c>
      <c r="C502" s="24">
        <v>499</v>
      </c>
      <c r="D502" s="31" t="s">
        <v>542</v>
      </c>
      <c r="E502" s="141">
        <f>VLOOKUP(D:D,A:B,2,0)</f>
        <v>499</v>
      </c>
      <c r="F502" s="147">
        <f t="shared" si="7"/>
        <v>0</v>
      </c>
      <c r="G502" s="29"/>
      <c r="H502" s="27" t="e">
        <f>VLOOKUP(D502,offer数据基础表!A:D,4,0)</f>
        <v>#N/A</v>
      </c>
      <c r="I502" s="24">
        <v>499</v>
      </c>
      <c r="L502" s="31" t="s">
        <v>542</v>
      </c>
    </row>
    <row r="503" spans="1:12">
      <c r="A503" s="143" t="s">
        <v>543</v>
      </c>
      <c r="B503" s="140">
        <v>500</v>
      </c>
      <c r="C503" s="24">
        <v>500</v>
      </c>
      <c r="D503" s="31" t="s">
        <v>543</v>
      </c>
      <c r="E503" s="141">
        <f>VLOOKUP(D:D,A:B,2,0)</f>
        <v>500</v>
      </c>
      <c r="F503" s="147">
        <f t="shared" si="7"/>
        <v>0</v>
      </c>
      <c r="G503" s="29"/>
      <c r="H503" s="27" t="e">
        <f>VLOOKUP(D503,offer数据基础表!A:D,4,0)</f>
        <v>#N/A</v>
      </c>
      <c r="I503" s="24">
        <v>500</v>
      </c>
      <c r="L503" s="31" t="s">
        <v>543</v>
      </c>
    </row>
    <row r="504" spans="1:12">
      <c r="A504" s="143" t="s">
        <v>544</v>
      </c>
      <c r="B504" s="140">
        <v>501</v>
      </c>
      <c r="C504" s="24">
        <v>501</v>
      </c>
      <c r="D504" s="31" t="s">
        <v>544</v>
      </c>
      <c r="E504" s="141">
        <f>VLOOKUP(D:D,A:B,2,0)</f>
        <v>501</v>
      </c>
      <c r="F504" s="147">
        <f t="shared" si="7"/>
        <v>0</v>
      </c>
      <c r="G504" s="29"/>
      <c r="H504" s="27" t="e">
        <f>VLOOKUP(D504,offer数据基础表!A:D,4,0)</f>
        <v>#N/A</v>
      </c>
      <c r="I504" s="24">
        <v>501</v>
      </c>
      <c r="L504" s="31" t="s">
        <v>544</v>
      </c>
    </row>
    <row r="505" spans="1:12">
      <c r="A505" s="143" t="s">
        <v>545</v>
      </c>
      <c r="B505" s="140">
        <v>502</v>
      </c>
      <c r="C505" s="24">
        <v>502</v>
      </c>
      <c r="D505" s="31" t="s">
        <v>545</v>
      </c>
      <c r="E505" s="141">
        <f>VLOOKUP(D:D,A:B,2,0)</f>
        <v>502</v>
      </c>
      <c r="F505" s="147">
        <f t="shared" si="7"/>
        <v>0</v>
      </c>
      <c r="G505" s="29"/>
      <c r="H505" s="27" t="e">
        <f>VLOOKUP(D505,offer数据基础表!A:D,4,0)</f>
        <v>#N/A</v>
      </c>
      <c r="I505" s="24">
        <v>502</v>
      </c>
      <c r="L505" s="31" t="s">
        <v>545</v>
      </c>
    </row>
    <row r="506" spans="1:12">
      <c r="A506" s="143" t="s">
        <v>546</v>
      </c>
      <c r="B506" s="140">
        <v>503</v>
      </c>
      <c r="C506" s="24">
        <v>503</v>
      </c>
      <c r="D506" s="31" t="s">
        <v>546</v>
      </c>
      <c r="E506" s="141">
        <f>VLOOKUP(D:D,A:B,2,0)</f>
        <v>503</v>
      </c>
      <c r="F506" s="147">
        <f t="shared" si="7"/>
        <v>0</v>
      </c>
      <c r="G506" s="29"/>
      <c r="H506" s="27" t="e">
        <f>VLOOKUP(D506,offer数据基础表!A:D,4,0)</f>
        <v>#N/A</v>
      </c>
      <c r="I506" s="24">
        <v>503</v>
      </c>
      <c r="L506" s="31" t="s">
        <v>546</v>
      </c>
    </row>
    <row r="507" spans="1:12">
      <c r="A507" s="143" t="s">
        <v>547</v>
      </c>
      <c r="B507" s="140">
        <v>504</v>
      </c>
      <c r="C507" s="24">
        <v>504</v>
      </c>
      <c r="D507" s="31" t="s">
        <v>547</v>
      </c>
      <c r="E507" s="141">
        <f>VLOOKUP(D:D,A:B,2,0)</f>
        <v>504</v>
      </c>
      <c r="F507" s="147">
        <f t="shared" si="7"/>
        <v>0</v>
      </c>
      <c r="G507" s="29"/>
      <c r="H507" s="27" t="e">
        <f>VLOOKUP(D507,offer数据基础表!A:D,4,0)</f>
        <v>#N/A</v>
      </c>
      <c r="I507" s="24">
        <v>504</v>
      </c>
      <c r="L507" s="31" t="s">
        <v>547</v>
      </c>
    </row>
    <row r="508" spans="1:12">
      <c r="A508" s="143" t="s">
        <v>548</v>
      </c>
      <c r="B508" s="140">
        <v>505</v>
      </c>
      <c r="C508" s="24">
        <v>505</v>
      </c>
      <c r="D508" s="31" t="s">
        <v>548</v>
      </c>
      <c r="E508" s="141">
        <f>VLOOKUP(D:D,A:B,2,0)</f>
        <v>505</v>
      </c>
      <c r="F508" s="147">
        <f t="shared" si="7"/>
        <v>0</v>
      </c>
      <c r="G508" s="29"/>
      <c r="H508" s="27" t="e">
        <f>VLOOKUP(D508,offer数据基础表!A:D,4,0)</f>
        <v>#N/A</v>
      </c>
      <c r="I508" s="24">
        <v>505</v>
      </c>
      <c r="L508" s="31" t="s">
        <v>548</v>
      </c>
    </row>
    <row r="509" spans="1:12">
      <c r="A509" s="143" t="s">
        <v>549</v>
      </c>
      <c r="B509" s="140">
        <v>506</v>
      </c>
      <c r="C509" s="24">
        <v>506</v>
      </c>
      <c r="D509" s="31" t="s">
        <v>549</v>
      </c>
      <c r="E509" s="141">
        <f>VLOOKUP(D:D,A:B,2,0)</f>
        <v>506</v>
      </c>
      <c r="F509" s="147">
        <f t="shared" si="7"/>
        <v>0</v>
      </c>
      <c r="G509" s="29"/>
      <c r="H509" s="27" t="e">
        <f>VLOOKUP(D509,offer数据基础表!A:D,4,0)</f>
        <v>#N/A</v>
      </c>
      <c r="I509" s="24">
        <v>506</v>
      </c>
      <c r="L509" s="31" t="s">
        <v>549</v>
      </c>
    </row>
    <row r="510" spans="1:12">
      <c r="A510" s="143" t="s">
        <v>550</v>
      </c>
      <c r="B510" s="140">
        <v>507</v>
      </c>
      <c r="C510" s="24">
        <v>507</v>
      </c>
      <c r="D510" s="31" t="s">
        <v>550</v>
      </c>
      <c r="E510" s="141">
        <f>VLOOKUP(D:D,A:B,2,0)</f>
        <v>507</v>
      </c>
      <c r="F510" s="147">
        <f t="shared" si="7"/>
        <v>0</v>
      </c>
      <c r="G510" s="29"/>
      <c r="H510" s="27" t="e">
        <f>VLOOKUP(D510,offer数据基础表!A:D,4,0)</f>
        <v>#N/A</v>
      </c>
      <c r="I510" s="24">
        <v>507</v>
      </c>
      <c r="L510" s="31" t="s">
        <v>550</v>
      </c>
    </row>
    <row r="511" spans="1:12">
      <c r="A511" s="143" t="s">
        <v>551</v>
      </c>
      <c r="B511" s="140">
        <v>508</v>
      </c>
      <c r="C511" s="24">
        <v>508</v>
      </c>
      <c r="D511" s="31" t="s">
        <v>551</v>
      </c>
      <c r="E511" s="141">
        <f>VLOOKUP(D:D,A:B,2,0)</f>
        <v>508</v>
      </c>
      <c r="F511" s="147">
        <f t="shared" si="7"/>
        <v>0</v>
      </c>
      <c r="G511" s="29"/>
      <c r="H511" s="27" t="e">
        <f>VLOOKUP(D511,offer数据基础表!A:D,4,0)</f>
        <v>#N/A</v>
      </c>
      <c r="I511" s="24">
        <v>508</v>
      </c>
      <c r="L511" s="31" t="s">
        <v>551</v>
      </c>
    </row>
    <row r="512" spans="1:12">
      <c r="A512" s="143" t="s">
        <v>552</v>
      </c>
      <c r="B512" s="140">
        <v>509</v>
      </c>
      <c r="C512" s="24">
        <v>509</v>
      </c>
      <c r="D512" s="31" t="s">
        <v>552</v>
      </c>
      <c r="E512" s="141">
        <f>VLOOKUP(D:D,A:B,2,0)</f>
        <v>509</v>
      </c>
      <c r="F512" s="147">
        <f t="shared" si="7"/>
        <v>0</v>
      </c>
      <c r="G512" s="29"/>
      <c r="H512" s="27" t="e">
        <f>VLOOKUP(D512,offer数据基础表!A:D,4,0)</f>
        <v>#N/A</v>
      </c>
      <c r="I512" s="24">
        <v>509</v>
      </c>
      <c r="L512" s="31" t="s">
        <v>552</v>
      </c>
    </row>
    <row r="513" spans="1:12">
      <c r="A513" s="143" t="s">
        <v>553</v>
      </c>
      <c r="B513" s="140">
        <v>510</v>
      </c>
      <c r="C513" s="24">
        <v>510</v>
      </c>
      <c r="D513" s="31" t="s">
        <v>553</v>
      </c>
      <c r="E513" s="141">
        <f>VLOOKUP(D:D,A:B,2,0)</f>
        <v>510</v>
      </c>
      <c r="F513" s="147">
        <f t="shared" si="7"/>
        <v>0</v>
      </c>
      <c r="G513" s="29"/>
      <c r="H513" s="27" t="e">
        <f>VLOOKUP(D513,offer数据基础表!A:D,4,0)</f>
        <v>#N/A</v>
      </c>
      <c r="I513" s="24">
        <v>510</v>
      </c>
      <c r="L513" s="31" t="s">
        <v>553</v>
      </c>
    </row>
    <row r="514" spans="1:12">
      <c r="A514" s="143" t="s">
        <v>554</v>
      </c>
      <c r="B514" s="140">
        <v>511</v>
      </c>
      <c r="C514" s="24">
        <v>511</v>
      </c>
      <c r="D514" s="31" t="s">
        <v>554</v>
      </c>
      <c r="E514" s="141">
        <f>VLOOKUP(D:D,A:B,2,0)</f>
        <v>511</v>
      </c>
      <c r="F514" s="147">
        <f t="shared" si="7"/>
        <v>0</v>
      </c>
      <c r="G514" s="29"/>
      <c r="H514" s="27" t="e">
        <f>VLOOKUP(D514,offer数据基础表!A:D,4,0)</f>
        <v>#N/A</v>
      </c>
      <c r="I514" s="24">
        <v>511</v>
      </c>
      <c r="L514" s="31" t="s">
        <v>554</v>
      </c>
    </row>
    <row r="515" spans="1:12">
      <c r="A515" s="143" t="s">
        <v>555</v>
      </c>
      <c r="B515" s="140">
        <v>512</v>
      </c>
      <c r="C515" s="24">
        <v>512</v>
      </c>
      <c r="D515" s="31" t="s">
        <v>555</v>
      </c>
      <c r="E515" s="141">
        <f>VLOOKUP(D:D,A:B,2,0)</f>
        <v>512</v>
      </c>
      <c r="F515" s="147">
        <f t="shared" si="7"/>
        <v>0</v>
      </c>
      <c r="G515" s="29"/>
      <c r="H515" s="27" t="e">
        <f>VLOOKUP(D515,offer数据基础表!A:D,4,0)</f>
        <v>#N/A</v>
      </c>
      <c r="I515" s="24">
        <v>512</v>
      </c>
      <c r="L515" s="31" t="s">
        <v>555</v>
      </c>
    </row>
    <row r="516" spans="1:12">
      <c r="A516" s="143" t="s">
        <v>556</v>
      </c>
      <c r="B516" s="140">
        <v>513</v>
      </c>
      <c r="C516" s="24">
        <v>513</v>
      </c>
      <c r="D516" s="31" t="s">
        <v>556</v>
      </c>
      <c r="E516" s="141">
        <f>VLOOKUP(D:D,A:B,2,0)</f>
        <v>513</v>
      </c>
      <c r="F516" s="147">
        <f t="shared" ref="F516:F579" si="8">E516-C516</f>
        <v>0</v>
      </c>
      <c r="G516" s="29"/>
      <c r="H516" s="27" t="e">
        <f>VLOOKUP(D516,offer数据基础表!A:D,4,0)</f>
        <v>#N/A</v>
      </c>
      <c r="I516" s="24">
        <v>513</v>
      </c>
      <c r="L516" s="31" t="s">
        <v>556</v>
      </c>
    </row>
    <row r="517" spans="1:12">
      <c r="A517" s="143" t="s">
        <v>557</v>
      </c>
      <c r="B517" s="140">
        <v>514</v>
      </c>
      <c r="C517" s="24">
        <v>514</v>
      </c>
      <c r="D517" s="31" t="s">
        <v>557</v>
      </c>
      <c r="E517" s="141">
        <f>VLOOKUP(D:D,A:B,2,0)</f>
        <v>514</v>
      </c>
      <c r="F517" s="147">
        <f t="shared" si="8"/>
        <v>0</v>
      </c>
      <c r="G517" s="29"/>
      <c r="H517" s="27" t="e">
        <f>VLOOKUP(D517,offer数据基础表!A:D,4,0)</f>
        <v>#N/A</v>
      </c>
      <c r="I517" s="24">
        <v>514</v>
      </c>
      <c r="L517" s="31" t="s">
        <v>557</v>
      </c>
    </row>
    <row r="518" spans="1:12">
      <c r="A518" s="143" t="s">
        <v>558</v>
      </c>
      <c r="B518" s="140">
        <v>515</v>
      </c>
      <c r="C518" s="24">
        <v>515</v>
      </c>
      <c r="D518" s="31" t="s">
        <v>558</v>
      </c>
      <c r="E518" s="141">
        <f>VLOOKUP(D:D,A:B,2,0)</f>
        <v>515</v>
      </c>
      <c r="F518" s="147">
        <f t="shared" si="8"/>
        <v>0</v>
      </c>
      <c r="G518" s="29"/>
      <c r="H518" s="27" t="e">
        <f>VLOOKUP(D518,offer数据基础表!A:D,4,0)</f>
        <v>#N/A</v>
      </c>
      <c r="I518" s="24">
        <v>515</v>
      </c>
      <c r="L518" s="31" t="s">
        <v>558</v>
      </c>
    </row>
    <row r="519" spans="1:12">
      <c r="A519" s="143" t="s">
        <v>559</v>
      </c>
      <c r="B519" s="140">
        <v>516</v>
      </c>
      <c r="C519" s="24">
        <v>516</v>
      </c>
      <c r="D519" s="31" t="s">
        <v>559</v>
      </c>
      <c r="E519" s="141">
        <f>VLOOKUP(D:D,A:B,2,0)</f>
        <v>516</v>
      </c>
      <c r="F519" s="147">
        <f t="shared" si="8"/>
        <v>0</v>
      </c>
      <c r="G519" s="29"/>
      <c r="H519" s="27" t="e">
        <f>VLOOKUP(D519,offer数据基础表!A:D,4,0)</f>
        <v>#N/A</v>
      </c>
      <c r="I519" s="24">
        <v>516</v>
      </c>
      <c r="L519" s="31" t="s">
        <v>559</v>
      </c>
    </row>
    <row r="520" spans="1:12">
      <c r="A520" s="143" t="s">
        <v>560</v>
      </c>
      <c r="B520" s="140">
        <v>517</v>
      </c>
      <c r="C520" s="24">
        <v>517</v>
      </c>
      <c r="D520" s="31" t="s">
        <v>560</v>
      </c>
      <c r="E520" s="141">
        <f>VLOOKUP(D:D,A:B,2,0)</f>
        <v>517</v>
      </c>
      <c r="F520" s="147">
        <f t="shared" si="8"/>
        <v>0</v>
      </c>
      <c r="G520" s="29"/>
      <c r="H520" s="27" t="e">
        <f>VLOOKUP(D520,offer数据基础表!A:D,4,0)</f>
        <v>#N/A</v>
      </c>
      <c r="I520" s="24">
        <v>517</v>
      </c>
      <c r="L520" s="31" t="s">
        <v>560</v>
      </c>
    </row>
    <row r="521" spans="1:12">
      <c r="A521" s="143" t="s">
        <v>561</v>
      </c>
      <c r="B521" s="140">
        <v>518</v>
      </c>
      <c r="C521" s="24">
        <v>518</v>
      </c>
      <c r="D521" s="31" t="s">
        <v>561</v>
      </c>
      <c r="E521" s="141">
        <f>VLOOKUP(D:D,A:B,2,0)</f>
        <v>518</v>
      </c>
      <c r="F521" s="147">
        <f t="shared" si="8"/>
        <v>0</v>
      </c>
      <c r="G521" s="29"/>
      <c r="H521" s="27" t="e">
        <f>VLOOKUP(D521,offer数据基础表!A:D,4,0)</f>
        <v>#N/A</v>
      </c>
      <c r="I521" s="24">
        <v>518</v>
      </c>
      <c r="L521" s="31" t="s">
        <v>561</v>
      </c>
    </row>
    <row r="522" spans="1:12">
      <c r="A522" s="143" t="s">
        <v>562</v>
      </c>
      <c r="B522" s="140">
        <v>519</v>
      </c>
      <c r="C522" s="24">
        <v>519</v>
      </c>
      <c r="D522" s="31" t="s">
        <v>562</v>
      </c>
      <c r="E522" s="141">
        <f>VLOOKUP(D:D,A:B,2,0)</f>
        <v>519</v>
      </c>
      <c r="F522" s="147">
        <f t="shared" si="8"/>
        <v>0</v>
      </c>
      <c r="G522" s="29"/>
      <c r="H522" s="27" t="e">
        <f>VLOOKUP(D522,offer数据基础表!A:D,4,0)</f>
        <v>#N/A</v>
      </c>
      <c r="I522" s="24">
        <v>519</v>
      </c>
      <c r="L522" s="31" t="s">
        <v>562</v>
      </c>
    </row>
    <row r="523" spans="1:12">
      <c r="A523" s="143" t="s">
        <v>563</v>
      </c>
      <c r="B523" s="140">
        <v>520</v>
      </c>
      <c r="C523" s="24">
        <v>520</v>
      </c>
      <c r="D523" s="31" t="s">
        <v>563</v>
      </c>
      <c r="E523" s="141">
        <f>VLOOKUP(D:D,A:B,2,0)</f>
        <v>520</v>
      </c>
      <c r="F523" s="147">
        <f t="shared" si="8"/>
        <v>0</v>
      </c>
      <c r="G523" s="29"/>
      <c r="H523" s="27" t="e">
        <f>VLOOKUP(D523,offer数据基础表!A:D,4,0)</f>
        <v>#N/A</v>
      </c>
      <c r="I523" s="24">
        <v>520</v>
      </c>
      <c r="L523" s="31" t="s">
        <v>563</v>
      </c>
    </row>
    <row r="524" spans="1:12">
      <c r="A524" s="143" t="s">
        <v>564</v>
      </c>
      <c r="B524" s="140">
        <v>521</v>
      </c>
      <c r="C524" s="24">
        <v>521</v>
      </c>
      <c r="D524" s="31" t="s">
        <v>564</v>
      </c>
      <c r="E524" s="141">
        <f>VLOOKUP(D:D,A:B,2,0)</f>
        <v>521</v>
      </c>
      <c r="F524" s="147">
        <f t="shared" si="8"/>
        <v>0</v>
      </c>
      <c r="G524" s="29"/>
      <c r="H524" s="27" t="e">
        <f>VLOOKUP(D524,offer数据基础表!A:D,4,0)</f>
        <v>#N/A</v>
      </c>
      <c r="I524" s="24">
        <v>521</v>
      </c>
      <c r="L524" s="31" t="s">
        <v>564</v>
      </c>
    </row>
    <row r="525" spans="1:12">
      <c r="A525" s="143" t="s">
        <v>565</v>
      </c>
      <c r="B525" s="140">
        <v>522</v>
      </c>
      <c r="C525" s="24">
        <v>522</v>
      </c>
      <c r="D525" s="31" t="s">
        <v>565</v>
      </c>
      <c r="E525" s="141">
        <f>VLOOKUP(D:D,A:B,2,0)</f>
        <v>522</v>
      </c>
      <c r="F525" s="147">
        <f t="shared" si="8"/>
        <v>0</v>
      </c>
      <c r="G525" s="29"/>
      <c r="H525" s="27" t="e">
        <f>VLOOKUP(D525,offer数据基础表!A:D,4,0)</f>
        <v>#N/A</v>
      </c>
      <c r="I525" s="24">
        <v>522</v>
      </c>
      <c r="L525" s="31" t="s">
        <v>565</v>
      </c>
    </row>
    <row r="526" spans="1:12">
      <c r="A526" s="143" t="s">
        <v>566</v>
      </c>
      <c r="B526" s="140">
        <v>523</v>
      </c>
      <c r="C526" s="24">
        <v>523</v>
      </c>
      <c r="D526" s="31" t="s">
        <v>566</v>
      </c>
      <c r="E526" s="141">
        <f>VLOOKUP(D:D,A:B,2,0)</f>
        <v>523</v>
      </c>
      <c r="F526" s="147">
        <f t="shared" si="8"/>
        <v>0</v>
      </c>
      <c r="G526" s="29"/>
      <c r="H526" s="27" t="e">
        <f>VLOOKUP(D526,offer数据基础表!A:D,4,0)</f>
        <v>#N/A</v>
      </c>
      <c r="I526" s="24">
        <v>523</v>
      </c>
      <c r="L526" s="31" t="s">
        <v>566</v>
      </c>
    </row>
    <row r="527" spans="1:12">
      <c r="A527" s="143" t="s">
        <v>567</v>
      </c>
      <c r="B527" s="140">
        <v>524</v>
      </c>
      <c r="C527" s="24">
        <v>524</v>
      </c>
      <c r="D527" s="31" t="s">
        <v>567</v>
      </c>
      <c r="E527" s="141">
        <f>VLOOKUP(D:D,A:B,2,0)</f>
        <v>524</v>
      </c>
      <c r="F527" s="147">
        <f t="shared" si="8"/>
        <v>0</v>
      </c>
      <c r="G527" s="29"/>
      <c r="H527" s="27" t="e">
        <f>VLOOKUP(D527,offer数据基础表!A:D,4,0)</f>
        <v>#N/A</v>
      </c>
      <c r="I527" s="24">
        <v>524</v>
      </c>
      <c r="L527" s="31" t="s">
        <v>567</v>
      </c>
    </row>
    <row r="528" spans="1:12">
      <c r="A528" s="143" t="s">
        <v>568</v>
      </c>
      <c r="B528" s="140">
        <v>525</v>
      </c>
      <c r="C528" s="24">
        <v>525</v>
      </c>
      <c r="D528" s="31" t="s">
        <v>568</v>
      </c>
      <c r="E528" s="141">
        <f>VLOOKUP(D:D,A:B,2,0)</f>
        <v>525</v>
      </c>
      <c r="F528" s="147">
        <f t="shared" si="8"/>
        <v>0</v>
      </c>
      <c r="G528" s="29"/>
      <c r="H528" s="27" t="e">
        <f>VLOOKUP(D528,offer数据基础表!A:D,4,0)</f>
        <v>#N/A</v>
      </c>
      <c r="I528" s="24">
        <v>525</v>
      </c>
      <c r="L528" s="31" t="s">
        <v>568</v>
      </c>
    </row>
    <row r="529" spans="1:12">
      <c r="A529" s="143" t="s">
        <v>569</v>
      </c>
      <c r="B529" s="140">
        <v>526</v>
      </c>
      <c r="C529" s="24">
        <v>526</v>
      </c>
      <c r="D529" s="31" t="s">
        <v>569</v>
      </c>
      <c r="E529" s="141">
        <f>VLOOKUP(D:D,A:B,2,0)</f>
        <v>526</v>
      </c>
      <c r="F529" s="147">
        <f t="shared" si="8"/>
        <v>0</v>
      </c>
      <c r="G529" s="29"/>
      <c r="H529" s="27" t="e">
        <f>VLOOKUP(D529,offer数据基础表!A:D,4,0)</f>
        <v>#N/A</v>
      </c>
      <c r="I529" s="24">
        <v>526</v>
      </c>
      <c r="L529" s="31" t="s">
        <v>569</v>
      </c>
    </row>
    <row r="530" spans="1:12">
      <c r="A530" s="143" t="s">
        <v>570</v>
      </c>
      <c r="B530" s="140">
        <v>527</v>
      </c>
      <c r="C530" s="24">
        <v>527</v>
      </c>
      <c r="D530" s="31" t="s">
        <v>570</v>
      </c>
      <c r="E530" s="141">
        <f>VLOOKUP(D:D,A:B,2,0)</f>
        <v>527</v>
      </c>
      <c r="F530" s="147">
        <f t="shared" si="8"/>
        <v>0</v>
      </c>
      <c r="G530" s="29"/>
      <c r="H530" s="27" t="e">
        <f>VLOOKUP(D530,offer数据基础表!A:D,4,0)</f>
        <v>#N/A</v>
      </c>
      <c r="I530" s="24">
        <v>527</v>
      </c>
      <c r="L530" s="31" t="s">
        <v>570</v>
      </c>
    </row>
    <row r="531" spans="1:12">
      <c r="A531" s="143" t="s">
        <v>571</v>
      </c>
      <c r="B531" s="140">
        <v>528</v>
      </c>
      <c r="C531" s="24">
        <v>528</v>
      </c>
      <c r="D531" s="31" t="s">
        <v>571</v>
      </c>
      <c r="E531" s="141">
        <f>VLOOKUP(D:D,A:B,2,0)</f>
        <v>528</v>
      </c>
      <c r="F531" s="147">
        <f t="shared" si="8"/>
        <v>0</v>
      </c>
      <c r="G531" s="29"/>
      <c r="H531" s="27" t="e">
        <f>VLOOKUP(D531,offer数据基础表!A:D,4,0)</f>
        <v>#N/A</v>
      </c>
      <c r="I531" s="24">
        <v>528</v>
      </c>
      <c r="L531" s="31" t="s">
        <v>571</v>
      </c>
    </row>
    <row r="532" spans="1:12">
      <c r="A532" s="143" t="s">
        <v>572</v>
      </c>
      <c r="B532" s="140">
        <v>529</v>
      </c>
      <c r="C532" s="24">
        <v>529</v>
      </c>
      <c r="D532" s="31" t="s">
        <v>572</v>
      </c>
      <c r="E532" s="141">
        <f>VLOOKUP(D:D,A:B,2,0)</f>
        <v>529</v>
      </c>
      <c r="F532" s="147">
        <f t="shared" si="8"/>
        <v>0</v>
      </c>
      <c r="G532" s="29"/>
      <c r="H532" s="27" t="e">
        <f>VLOOKUP(D532,offer数据基础表!A:D,4,0)</f>
        <v>#N/A</v>
      </c>
      <c r="I532" s="24">
        <v>529</v>
      </c>
      <c r="L532" s="31" t="s">
        <v>572</v>
      </c>
    </row>
    <row r="533" spans="1:12">
      <c r="A533" s="143" t="s">
        <v>573</v>
      </c>
      <c r="B533" s="140">
        <v>530</v>
      </c>
      <c r="C533" s="24">
        <v>530</v>
      </c>
      <c r="D533" s="31" t="s">
        <v>573</v>
      </c>
      <c r="E533" s="141">
        <f>VLOOKUP(D:D,A:B,2,0)</f>
        <v>530</v>
      </c>
      <c r="F533" s="147">
        <f t="shared" si="8"/>
        <v>0</v>
      </c>
      <c r="G533" s="29"/>
      <c r="H533" s="27" t="e">
        <f>VLOOKUP(D533,offer数据基础表!A:D,4,0)</f>
        <v>#N/A</v>
      </c>
      <c r="I533" s="24">
        <v>530</v>
      </c>
      <c r="L533" s="31" t="s">
        <v>573</v>
      </c>
    </row>
    <row r="534" spans="1:12">
      <c r="A534" s="143" t="s">
        <v>574</v>
      </c>
      <c r="B534" s="140">
        <v>531</v>
      </c>
      <c r="C534" s="24">
        <v>531</v>
      </c>
      <c r="D534" s="31" t="s">
        <v>574</v>
      </c>
      <c r="E534" s="141">
        <f>VLOOKUP(D:D,A:B,2,0)</f>
        <v>531</v>
      </c>
      <c r="F534" s="147">
        <f t="shared" si="8"/>
        <v>0</v>
      </c>
      <c r="G534" s="29"/>
      <c r="H534" s="27" t="e">
        <f>VLOOKUP(D534,offer数据基础表!A:D,4,0)</f>
        <v>#N/A</v>
      </c>
      <c r="I534" s="24">
        <v>531</v>
      </c>
      <c r="L534" s="31" t="s">
        <v>574</v>
      </c>
    </row>
    <row r="535" spans="1:12">
      <c r="A535" s="143" t="s">
        <v>575</v>
      </c>
      <c r="B535" s="140">
        <v>532</v>
      </c>
      <c r="C535" s="24">
        <v>532</v>
      </c>
      <c r="D535" s="31" t="s">
        <v>575</v>
      </c>
      <c r="E535" s="141">
        <f>VLOOKUP(D:D,A:B,2,0)</f>
        <v>532</v>
      </c>
      <c r="F535" s="147">
        <f t="shared" si="8"/>
        <v>0</v>
      </c>
      <c r="G535" s="29"/>
      <c r="H535" s="27" t="e">
        <f>VLOOKUP(D535,offer数据基础表!A:D,4,0)</f>
        <v>#N/A</v>
      </c>
      <c r="I535" s="24">
        <v>532</v>
      </c>
      <c r="L535" s="31" t="s">
        <v>575</v>
      </c>
    </row>
    <row r="536" spans="1:12">
      <c r="A536" s="143" t="s">
        <v>576</v>
      </c>
      <c r="B536" s="140">
        <v>533</v>
      </c>
      <c r="C536" s="24">
        <v>533</v>
      </c>
      <c r="D536" s="31" t="s">
        <v>576</v>
      </c>
      <c r="E536" s="141">
        <f>VLOOKUP(D:D,A:B,2,0)</f>
        <v>533</v>
      </c>
      <c r="F536" s="147">
        <f t="shared" si="8"/>
        <v>0</v>
      </c>
      <c r="G536" s="29"/>
      <c r="H536" s="27" t="e">
        <f>VLOOKUP(D536,offer数据基础表!A:D,4,0)</f>
        <v>#N/A</v>
      </c>
      <c r="I536" s="24">
        <v>533</v>
      </c>
      <c r="L536" s="31" t="s">
        <v>576</v>
      </c>
    </row>
    <row r="537" spans="1:12">
      <c r="A537" s="143" t="s">
        <v>577</v>
      </c>
      <c r="B537" s="140">
        <v>534</v>
      </c>
      <c r="C537" s="24">
        <v>534</v>
      </c>
      <c r="D537" s="31" t="s">
        <v>577</v>
      </c>
      <c r="E537" s="141">
        <f>VLOOKUP(D:D,A:B,2,0)</f>
        <v>534</v>
      </c>
      <c r="F537" s="147">
        <f t="shared" si="8"/>
        <v>0</v>
      </c>
      <c r="G537" s="29"/>
      <c r="H537" s="27" t="e">
        <f>VLOOKUP(D537,offer数据基础表!A:D,4,0)</f>
        <v>#N/A</v>
      </c>
      <c r="I537" s="24">
        <v>534</v>
      </c>
      <c r="L537" s="31" t="s">
        <v>577</v>
      </c>
    </row>
    <row r="538" spans="1:12">
      <c r="A538" s="143" t="s">
        <v>578</v>
      </c>
      <c r="B538" s="140">
        <v>535</v>
      </c>
      <c r="C538" s="24">
        <v>535</v>
      </c>
      <c r="D538" s="31" t="s">
        <v>578</v>
      </c>
      <c r="E538" s="141">
        <f>VLOOKUP(D:D,A:B,2,0)</f>
        <v>535</v>
      </c>
      <c r="F538" s="147">
        <f t="shared" si="8"/>
        <v>0</v>
      </c>
      <c r="G538" s="29"/>
      <c r="H538" s="27" t="e">
        <f>VLOOKUP(D538,offer数据基础表!A:D,4,0)</f>
        <v>#N/A</v>
      </c>
      <c r="I538" s="24">
        <v>535</v>
      </c>
      <c r="L538" s="31" t="s">
        <v>578</v>
      </c>
    </row>
    <row r="539" spans="1:12">
      <c r="A539" s="143" t="s">
        <v>579</v>
      </c>
      <c r="B539" s="140">
        <v>536</v>
      </c>
      <c r="C539" s="24">
        <v>536</v>
      </c>
      <c r="D539" s="31" t="s">
        <v>579</v>
      </c>
      <c r="E539" s="141">
        <f>VLOOKUP(D:D,A:B,2,0)</f>
        <v>536</v>
      </c>
      <c r="F539" s="147">
        <f t="shared" si="8"/>
        <v>0</v>
      </c>
      <c r="G539" s="29"/>
      <c r="H539" s="27" t="e">
        <f>VLOOKUP(D539,offer数据基础表!A:D,4,0)</f>
        <v>#N/A</v>
      </c>
      <c r="I539" s="24">
        <v>536</v>
      </c>
      <c r="L539" s="31" t="s">
        <v>579</v>
      </c>
    </row>
    <row r="540" spans="1:12">
      <c r="A540" s="143" t="s">
        <v>580</v>
      </c>
      <c r="B540" s="140">
        <v>537</v>
      </c>
      <c r="C540" s="24">
        <v>537</v>
      </c>
      <c r="D540" s="31" t="s">
        <v>580</v>
      </c>
      <c r="E540" s="141">
        <f>VLOOKUP(D:D,A:B,2,0)</f>
        <v>537</v>
      </c>
      <c r="F540" s="147">
        <f t="shared" si="8"/>
        <v>0</v>
      </c>
      <c r="G540" s="29"/>
      <c r="H540" s="27" t="e">
        <f>VLOOKUP(D540,offer数据基础表!A:D,4,0)</f>
        <v>#N/A</v>
      </c>
      <c r="I540" s="24">
        <v>537</v>
      </c>
      <c r="L540" s="31" t="s">
        <v>580</v>
      </c>
    </row>
    <row r="541" spans="1:12">
      <c r="A541" s="143" t="s">
        <v>581</v>
      </c>
      <c r="B541" s="140">
        <v>538</v>
      </c>
      <c r="C541" s="24">
        <v>538</v>
      </c>
      <c r="D541" s="31" t="s">
        <v>581</v>
      </c>
      <c r="E541" s="141">
        <f>VLOOKUP(D:D,A:B,2,0)</f>
        <v>538</v>
      </c>
      <c r="F541" s="147">
        <f t="shared" si="8"/>
        <v>0</v>
      </c>
      <c r="G541" s="29"/>
      <c r="H541" s="27" t="e">
        <f>VLOOKUP(D541,offer数据基础表!A:D,4,0)</f>
        <v>#N/A</v>
      </c>
      <c r="I541" s="24">
        <v>538</v>
      </c>
      <c r="L541" s="31" t="s">
        <v>581</v>
      </c>
    </row>
    <row r="542" spans="1:12">
      <c r="A542" s="143" t="s">
        <v>582</v>
      </c>
      <c r="B542" s="140">
        <v>539</v>
      </c>
      <c r="C542" s="24">
        <v>539</v>
      </c>
      <c r="D542" s="31" t="s">
        <v>582</v>
      </c>
      <c r="E542" s="141">
        <f>VLOOKUP(D:D,A:B,2,0)</f>
        <v>539</v>
      </c>
      <c r="F542" s="147">
        <f t="shared" si="8"/>
        <v>0</v>
      </c>
      <c r="G542" s="29"/>
      <c r="H542" s="27" t="e">
        <f>VLOOKUP(D542,offer数据基础表!A:D,4,0)</f>
        <v>#N/A</v>
      </c>
      <c r="I542" s="24">
        <v>539</v>
      </c>
      <c r="L542" s="31" t="s">
        <v>582</v>
      </c>
    </row>
    <row r="543" spans="1:12">
      <c r="A543" s="143" t="s">
        <v>583</v>
      </c>
      <c r="B543" s="140">
        <v>540</v>
      </c>
      <c r="C543" s="24">
        <v>540</v>
      </c>
      <c r="D543" s="31" t="s">
        <v>583</v>
      </c>
      <c r="E543" s="141">
        <f>VLOOKUP(D:D,A:B,2,0)</f>
        <v>540</v>
      </c>
      <c r="F543" s="147">
        <f t="shared" si="8"/>
        <v>0</v>
      </c>
      <c r="G543" s="29"/>
      <c r="H543" s="27" t="e">
        <f>VLOOKUP(D543,offer数据基础表!A:D,4,0)</f>
        <v>#N/A</v>
      </c>
      <c r="I543" s="24">
        <v>540</v>
      </c>
      <c r="L543" s="31" t="s">
        <v>583</v>
      </c>
    </row>
    <row r="544" spans="1:12">
      <c r="A544" s="143" t="s">
        <v>584</v>
      </c>
      <c r="B544" s="140">
        <v>541</v>
      </c>
      <c r="C544" s="24">
        <v>541</v>
      </c>
      <c r="D544" s="31" t="s">
        <v>584</v>
      </c>
      <c r="E544" s="141">
        <f>VLOOKUP(D:D,A:B,2,0)</f>
        <v>541</v>
      </c>
      <c r="F544" s="147">
        <f t="shared" si="8"/>
        <v>0</v>
      </c>
      <c r="G544" s="29"/>
      <c r="H544" s="27" t="e">
        <f>VLOOKUP(D544,offer数据基础表!A:D,4,0)</f>
        <v>#N/A</v>
      </c>
      <c r="I544" s="24">
        <v>541</v>
      </c>
      <c r="L544" s="31" t="s">
        <v>584</v>
      </c>
    </row>
    <row r="545" spans="1:12">
      <c r="A545" s="143" t="s">
        <v>585</v>
      </c>
      <c r="B545" s="140">
        <v>542</v>
      </c>
      <c r="C545" s="24">
        <v>542</v>
      </c>
      <c r="D545" s="31" t="s">
        <v>585</v>
      </c>
      <c r="E545" s="141">
        <f>VLOOKUP(D:D,A:B,2,0)</f>
        <v>542</v>
      </c>
      <c r="F545" s="147">
        <f t="shared" si="8"/>
        <v>0</v>
      </c>
      <c r="G545" s="29"/>
      <c r="H545" s="27" t="e">
        <f>VLOOKUP(D545,offer数据基础表!A:D,4,0)</f>
        <v>#N/A</v>
      </c>
      <c r="I545" s="24">
        <v>542</v>
      </c>
      <c r="L545" s="31" t="s">
        <v>585</v>
      </c>
    </row>
    <row r="546" spans="1:12">
      <c r="A546" s="143" t="s">
        <v>586</v>
      </c>
      <c r="B546" s="140">
        <v>543</v>
      </c>
      <c r="C546" s="24">
        <v>543</v>
      </c>
      <c r="D546" s="31" t="s">
        <v>586</v>
      </c>
      <c r="E546" s="141">
        <f>VLOOKUP(D:D,A:B,2,0)</f>
        <v>543</v>
      </c>
      <c r="F546" s="147">
        <f t="shared" si="8"/>
        <v>0</v>
      </c>
      <c r="G546" s="29"/>
      <c r="H546" s="27" t="e">
        <f>VLOOKUP(D546,offer数据基础表!A:D,4,0)</f>
        <v>#N/A</v>
      </c>
      <c r="I546" s="24">
        <v>543</v>
      </c>
      <c r="L546" s="31" t="s">
        <v>586</v>
      </c>
    </row>
    <row r="547" spans="1:12">
      <c r="A547" s="143" t="s">
        <v>587</v>
      </c>
      <c r="B547" s="140">
        <v>544</v>
      </c>
      <c r="C547" s="24">
        <v>544</v>
      </c>
      <c r="D547" s="31" t="s">
        <v>587</v>
      </c>
      <c r="E547" s="141">
        <f>VLOOKUP(D:D,A:B,2,0)</f>
        <v>544</v>
      </c>
      <c r="F547" s="147">
        <f t="shared" si="8"/>
        <v>0</v>
      </c>
      <c r="G547" s="29"/>
      <c r="H547" s="27" t="e">
        <f>VLOOKUP(D547,offer数据基础表!A:D,4,0)</f>
        <v>#N/A</v>
      </c>
      <c r="I547" s="24">
        <v>544</v>
      </c>
      <c r="L547" s="31" t="s">
        <v>587</v>
      </c>
    </row>
    <row r="548" spans="1:12">
      <c r="A548" s="143" t="s">
        <v>588</v>
      </c>
      <c r="B548" s="140">
        <v>545</v>
      </c>
      <c r="C548" s="24">
        <v>545</v>
      </c>
      <c r="D548" s="31" t="s">
        <v>588</v>
      </c>
      <c r="E548" s="141">
        <f>VLOOKUP(D:D,A:B,2,0)</f>
        <v>545</v>
      </c>
      <c r="F548" s="147">
        <f t="shared" si="8"/>
        <v>0</v>
      </c>
      <c r="G548" s="29"/>
      <c r="H548" s="27" t="e">
        <f>VLOOKUP(D548,offer数据基础表!A:D,4,0)</f>
        <v>#N/A</v>
      </c>
      <c r="I548" s="24">
        <v>545</v>
      </c>
      <c r="L548" s="31" t="s">
        <v>588</v>
      </c>
    </row>
    <row r="549" spans="1:12">
      <c r="A549" s="143" t="s">
        <v>589</v>
      </c>
      <c r="B549" s="140">
        <v>546</v>
      </c>
      <c r="C549" s="24">
        <v>546</v>
      </c>
      <c r="D549" s="31" t="s">
        <v>589</v>
      </c>
      <c r="E549" s="141">
        <f>VLOOKUP(D:D,A:B,2,0)</f>
        <v>546</v>
      </c>
      <c r="F549" s="147">
        <f t="shared" si="8"/>
        <v>0</v>
      </c>
      <c r="G549" s="29"/>
      <c r="H549" s="27" t="e">
        <f>VLOOKUP(D549,offer数据基础表!A:D,4,0)</f>
        <v>#N/A</v>
      </c>
      <c r="I549" s="24">
        <v>546</v>
      </c>
      <c r="L549" s="31" t="s">
        <v>589</v>
      </c>
    </row>
    <row r="550" spans="1:12">
      <c r="A550" s="143" t="s">
        <v>590</v>
      </c>
      <c r="B550" s="140">
        <v>547</v>
      </c>
      <c r="C550" s="24">
        <v>547</v>
      </c>
      <c r="D550" s="31" t="s">
        <v>590</v>
      </c>
      <c r="E550" s="141">
        <f>VLOOKUP(D:D,A:B,2,0)</f>
        <v>547</v>
      </c>
      <c r="F550" s="147">
        <f t="shared" si="8"/>
        <v>0</v>
      </c>
      <c r="G550" s="29"/>
      <c r="H550" s="27" t="e">
        <f>VLOOKUP(D550,offer数据基础表!A:D,4,0)</f>
        <v>#N/A</v>
      </c>
      <c r="I550" s="24">
        <v>547</v>
      </c>
      <c r="L550" s="31" t="s">
        <v>590</v>
      </c>
    </row>
    <row r="551" spans="1:12">
      <c r="A551" s="143" t="s">
        <v>591</v>
      </c>
      <c r="B551" s="140">
        <v>548</v>
      </c>
      <c r="C551" s="24">
        <v>548</v>
      </c>
      <c r="D551" s="31" t="s">
        <v>591</v>
      </c>
      <c r="E551" s="141">
        <f>VLOOKUP(D:D,A:B,2,0)</f>
        <v>548</v>
      </c>
      <c r="F551" s="147">
        <f t="shared" si="8"/>
        <v>0</v>
      </c>
      <c r="G551" s="29"/>
      <c r="H551" s="27" t="e">
        <f>VLOOKUP(D551,offer数据基础表!A:D,4,0)</f>
        <v>#N/A</v>
      </c>
      <c r="I551" s="24">
        <v>548</v>
      </c>
      <c r="L551" s="31" t="s">
        <v>591</v>
      </c>
    </row>
    <row r="552" spans="1:12">
      <c r="A552" s="143" t="s">
        <v>592</v>
      </c>
      <c r="B552" s="140">
        <v>549</v>
      </c>
      <c r="C552" s="24">
        <v>549</v>
      </c>
      <c r="D552" s="31" t="s">
        <v>592</v>
      </c>
      <c r="E552" s="141">
        <f>VLOOKUP(D:D,A:B,2,0)</f>
        <v>549</v>
      </c>
      <c r="F552" s="147">
        <f t="shared" si="8"/>
        <v>0</v>
      </c>
      <c r="G552" s="29"/>
      <c r="H552" s="27" t="e">
        <f>VLOOKUP(D552,offer数据基础表!A:D,4,0)</f>
        <v>#N/A</v>
      </c>
      <c r="I552" s="24">
        <v>549</v>
      </c>
      <c r="L552" s="31" t="s">
        <v>592</v>
      </c>
    </row>
    <row r="553" spans="1:12">
      <c r="A553" s="143" t="s">
        <v>593</v>
      </c>
      <c r="B553" s="140">
        <v>550</v>
      </c>
      <c r="C553" s="24">
        <v>550</v>
      </c>
      <c r="D553" s="31" t="s">
        <v>593</v>
      </c>
      <c r="E553" s="141">
        <f>VLOOKUP(D:D,A:B,2,0)</f>
        <v>550</v>
      </c>
      <c r="F553" s="147">
        <f t="shared" si="8"/>
        <v>0</v>
      </c>
      <c r="G553" s="29"/>
      <c r="H553" s="27" t="e">
        <f>VLOOKUP(D553,offer数据基础表!A:D,4,0)</f>
        <v>#N/A</v>
      </c>
      <c r="I553" s="24">
        <v>550</v>
      </c>
      <c r="L553" s="31" t="s">
        <v>593</v>
      </c>
    </row>
    <row r="554" spans="1:12">
      <c r="A554" s="143" t="s">
        <v>594</v>
      </c>
      <c r="B554" s="140">
        <v>551</v>
      </c>
      <c r="C554" s="24">
        <v>551</v>
      </c>
      <c r="D554" s="31" t="s">
        <v>594</v>
      </c>
      <c r="E554" s="141">
        <f>VLOOKUP(D:D,A:B,2,0)</f>
        <v>551</v>
      </c>
      <c r="F554" s="147">
        <f t="shared" si="8"/>
        <v>0</v>
      </c>
      <c r="G554" s="29"/>
      <c r="H554" s="27" t="e">
        <f>VLOOKUP(D554,offer数据基础表!A:D,4,0)</f>
        <v>#N/A</v>
      </c>
      <c r="I554" s="24">
        <v>551</v>
      </c>
      <c r="L554" s="31" t="s">
        <v>594</v>
      </c>
    </row>
    <row r="555" spans="1:12">
      <c r="A555" s="143" t="s">
        <v>595</v>
      </c>
      <c r="B555" s="140">
        <v>552</v>
      </c>
      <c r="C555" s="24">
        <v>552</v>
      </c>
      <c r="D555" s="31" t="s">
        <v>595</v>
      </c>
      <c r="E555" s="141">
        <f>VLOOKUP(D:D,A:B,2,0)</f>
        <v>552</v>
      </c>
      <c r="F555" s="147">
        <f t="shared" si="8"/>
        <v>0</v>
      </c>
      <c r="G555" s="29"/>
      <c r="H555" s="27" t="e">
        <f>VLOOKUP(D555,offer数据基础表!A:D,4,0)</f>
        <v>#N/A</v>
      </c>
      <c r="I555" s="24">
        <v>552</v>
      </c>
      <c r="L555" s="31" t="s">
        <v>595</v>
      </c>
    </row>
    <row r="556" spans="1:12">
      <c r="A556" s="143" t="s">
        <v>596</v>
      </c>
      <c r="B556" s="140">
        <v>553</v>
      </c>
      <c r="C556" s="24">
        <v>553</v>
      </c>
      <c r="D556" s="31" t="s">
        <v>596</v>
      </c>
      <c r="E556" s="141">
        <f>VLOOKUP(D:D,A:B,2,0)</f>
        <v>553</v>
      </c>
      <c r="F556" s="147">
        <f t="shared" si="8"/>
        <v>0</v>
      </c>
      <c r="G556" s="29"/>
      <c r="H556" s="27" t="e">
        <f>VLOOKUP(D556,offer数据基础表!A:D,4,0)</f>
        <v>#N/A</v>
      </c>
      <c r="I556" s="24">
        <v>553</v>
      </c>
      <c r="L556" s="31" t="s">
        <v>596</v>
      </c>
    </row>
    <row r="557" spans="1:12">
      <c r="A557" s="143" t="s">
        <v>597</v>
      </c>
      <c r="B557" s="140">
        <v>554</v>
      </c>
      <c r="C557" s="24">
        <v>554</v>
      </c>
      <c r="D557" s="31" t="s">
        <v>597</v>
      </c>
      <c r="E557" s="141">
        <f>VLOOKUP(D:D,A:B,2,0)</f>
        <v>554</v>
      </c>
      <c r="F557" s="147">
        <f t="shared" si="8"/>
        <v>0</v>
      </c>
      <c r="G557" s="29"/>
      <c r="H557" s="27" t="e">
        <f>VLOOKUP(D557,offer数据基础表!A:D,4,0)</f>
        <v>#N/A</v>
      </c>
      <c r="I557" s="24">
        <v>554</v>
      </c>
      <c r="L557" s="31" t="s">
        <v>597</v>
      </c>
    </row>
    <row r="558" spans="1:12">
      <c r="A558" s="143" t="s">
        <v>598</v>
      </c>
      <c r="B558" s="140">
        <v>555</v>
      </c>
      <c r="C558" s="24">
        <v>555</v>
      </c>
      <c r="D558" s="31" t="s">
        <v>598</v>
      </c>
      <c r="E558" s="141">
        <f>VLOOKUP(D:D,A:B,2,0)</f>
        <v>555</v>
      </c>
      <c r="F558" s="147">
        <f t="shared" si="8"/>
        <v>0</v>
      </c>
      <c r="G558" s="29"/>
      <c r="H558" s="27" t="e">
        <f>VLOOKUP(D558,offer数据基础表!A:D,4,0)</f>
        <v>#N/A</v>
      </c>
      <c r="I558" s="24">
        <v>555</v>
      </c>
      <c r="L558" s="31" t="s">
        <v>598</v>
      </c>
    </row>
    <row r="559" spans="1:12">
      <c r="A559" s="143" t="s">
        <v>599</v>
      </c>
      <c r="B559" s="140">
        <v>556</v>
      </c>
      <c r="C559" s="24">
        <v>556</v>
      </c>
      <c r="D559" s="31" t="s">
        <v>599</v>
      </c>
      <c r="E559" s="141">
        <f>VLOOKUP(D:D,A:B,2,0)</f>
        <v>556</v>
      </c>
      <c r="F559" s="147">
        <f t="shared" si="8"/>
        <v>0</v>
      </c>
      <c r="G559" s="29"/>
      <c r="H559" s="27" t="e">
        <f>VLOOKUP(D559,offer数据基础表!A:D,4,0)</f>
        <v>#N/A</v>
      </c>
      <c r="I559" s="24">
        <v>556</v>
      </c>
      <c r="L559" s="31" t="s">
        <v>599</v>
      </c>
    </row>
    <row r="560" spans="1:12">
      <c r="A560" s="143" t="s">
        <v>600</v>
      </c>
      <c r="B560" s="140">
        <v>557</v>
      </c>
      <c r="C560" s="24">
        <v>557</v>
      </c>
      <c r="D560" s="31" t="s">
        <v>600</v>
      </c>
      <c r="E560" s="141">
        <f>VLOOKUP(D:D,A:B,2,0)</f>
        <v>557</v>
      </c>
      <c r="F560" s="147">
        <f t="shared" si="8"/>
        <v>0</v>
      </c>
      <c r="G560" s="29"/>
      <c r="H560" s="27" t="e">
        <f>VLOOKUP(D560,offer数据基础表!A:D,4,0)</f>
        <v>#N/A</v>
      </c>
      <c r="I560" s="24">
        <v>557</v>
      </c>
      <c r="L560" s="31" t="s">
        <v>600</v>
      </c>
    </row>
    <row r="561" spans="1:12">
      <c r="A561" s="143" t="s">
        <v>601</v>
      </c>
      <c r="B561" s="140">
        <v>558</v>
      </c>
      <c r="C561" s="24">
        <v>558</v>
      </c>
      <c r="D561" s="31" t="s">
        <v>601</v>
      </c>
      <c r="E561" s="141">
        <f>VLOOKUP(D:D,A:B,2,0)</f>
        <v>558</v>
      </c>
      <c r="F561" s="147">
        <f t="shared" si="8"/>
        <v>0</v>
      </c>
      <c r="G561" s="29"/>
      <c r="H561" s="27" t="e">
        <f>VLOOKUP(D561,offer数据基础表!A:D,4,0)</f>
        <v>#N/A</v>
      </c>
      <c r="I561" s="24">
        <v>558</v>
      </c>
      <c r="L561" s="31" t="s">
        <v>601</v>
      </c>
    </row>
    <row r="562" spans="1:12">
      <c r="A562" s="143" t="s">
        <v>602</v>
      </c>
      <c r="B562" s="140">
        <v>559</v>
      </c>
      <c r="C562" s="24">
        <v>559</v>
      </c>
      <c r="D562" s="31" t="s">
        <v>602</v>
      </c>
      <c r="E562" s="141">
        <f>VLOOKUP(D:D,A:B,2,0)</f>
        <v>559</v>
      </c>
      <c r="F562" s="147">
        <f t="shared" si="8"/>
        <v>0</v>
      </c>
      <c r="G562" s="29"/>
      <c r="H562" s="27" t="e">
        <f>VLOOKUP(D562,offer数据基础表!A:D,4,0)</f>
        <v>#N/A</v>
      </c>
      <c r="I562" s="24">
        <v>559</v>
      </c>
      <c r="L562" s="31" t="s">
        <v>602</v>
      </c>
    </row>
    <row r="563" spans="1:12">
      <c r="A563" s="143" t="s">
        <v>603</v>
      </c>
      <c r="B563" s="140">
        <v>560</v>
      </c>
      <c r="C563" s="24">
        <v>560</v>
      </c>
      <c r="D563" s="31" t="s">
        <v>603</v>
      </c>
      <c r="E563" s="141">
        <f>VLOOKUP(D:D,A:B,2,0)</f>
        <v>560</v>
      </c>
      <c r="F563" s="147">
        <f t="shared" si="8"/>
        <v>0</v>
      </c>
      <c r="G563" s="29"/>
      <c r="H563" s="27" t="e">
        <f>VLOOKUP(D563,offer数据基础表!A:D,4,0)</f>
        <v>#N/A</v>
      </c>
      <c r="I563" s="24">
        <v>560</v>
      </c>
      <c r="L563" s="31" t="s">
        <v>603</v>
      </c>
    </row>
    <row r="564" spans="1:12">
      <c r="A564" s="143" t="s">
        <v>604</v>
      </c>
      <c r="B564" s="140">
        <v>561</v>
      </c>
      <c r="C564" s="24">
        <v>561</v>
      </c>
      <c r="D564" s="31" t="s">
        <v>604</v>
      </c>
      <c r="E564" s="141">
        <f>VLOOKUP(D:D,A:B,2,0)</f>
        <v>561</v>
      </c>
      <c r="F564" s="147">
        <f t="shared" si="8"/>
        <v>0</v>
      </c>
      <c r="G564" s="29"/>
      <c r="H564" s="27" t="e">
        <f>VLOOKUP(D564,offer数据基础表!A:D,4,0)</f>
        <v>#N/A</v>
      </c>
      <c r="I564" s="24">
        <v>561</v>
      </c>
      <c r="L564" s="31" t="s">
        <v>604</v>
      </c>
    </row>
    <row r="565" spans="1:12">
      <c r="A565" s="143" t="s">
        <v>605</v>
      </c>
      <c r="B565" s="140">
        <v>562</v>
      </c>
      <c r="C565" s="24">
        <v>562</v>
      </c>
      <c r="D565" s="31" t="s">
        <v>605</v>
      </c>
      <c r="E565" s="141">
        <f>VLOOKUP(D:D,A:B,2,0)</f>
        <v>562</v>
      </c>
      <c r="F565" s="147">
        <f t="shared" si="8"/>
        <v>0</v>
      </c>
      <c r="G565" s="29"/>
      <c r="H565" s="27" t="e">
        <f>VLOOKUP(D565,offer数据基础表!A:D,4,0)</f>
        <v>#N/A</v>
      </c>
      <c r="I565" s="24">
        <v>562</v>
      </c>
      <c r="L565" s="31" t="s">
        <v>605</v>
      </c>
    </row>
    <row r="566" spans="1:12">
      <c r="A566" s="143" t="s">
        <v>606</v>
      </c>
      <c r="B566" s="140">
        <v>563</v>
      </c>
      <c r="C566" s="24">
        <v>563</v>
      </c>
      <c r="D566" s="31" t="s">
        <v>606</v>
      </c>
      <c r="E566" s="141">
        <f>VLOOKUP(D:D,A:B,2,0)</f>
        <v>563</v>
      </c>
      <c r="F566" s="147">
        <f t="shared" si="8"/>
        <v>0</v>
      </c>
      <c r="G566" s="29"/>
      <c r="H566" s="27" t="e">
        <f>VLOOKUP(D566,offer数据基础表!A:D,4,0)</f>
        <v>#N/A</v>
      </c>
      <c r="I566" s="24">
        <v>563</v>
      </c>
      <c r="L566" s="31" t="s">
        <v>606</v>
      </c>
    </row>
    <row r="567" spans="1:12">
      <c r="A567" s="143" t="s">
        <v>607</v>
      </c>
      <c r="B567" s="140">
        <v>564</v>
      </c>
      <c r="C567" s="24">
        <v>564</v>
      </c>
      <c r="D567" s="31" t="s">
        <v>607</v>
      </c>
      <c r="E567" s="141">
        <f>VLOOKUP(D:D,A:B,2,0)</f>
        <v>564</v>
      </c>
      <c r="F567" s="147">
        <f t="shared" si="8"/>
        <v>0</v>
      </c>
      <c r="G567" s="29"/>
      <c r="H567" s="27" t="e">
        <f>VLOOKUP(D567,offer数据基础表!A:D,4,0)</f>
        <v>#N/A</v>
      </c>
      <c r="I567" s="24">
        <v>564</v>
      </c>
      <c r="L567" s="31" t="s">
        <v>607</v>
      </c>
    </row>
    <row r="568" spans="1:12">
      <c r="A568" s="143" t="s">
        <v>608</v>
      </c>
      <c r="B568" s="140">
        <v>565</v>
      </c>
      <c r="C568" s="24">
        <v>565</v>
      </c>
      <c r="D568" s="31" t="s">
        <v>608</v>
      </c>
      <c r="E568" s="141">
        <f>VLOOKUP(D:D,A:B,2,0)</f>
        <v>565</v>
      </c>
      <c r="F568" s="147">
        <f t="shared" si="8"/>
        <v>0</v>
      </c>
      <c r="G568" s="29"/>
      <c r="H568" s="27" t="e">
        <f>VLOOKUP(D568,offer数据基础表!A:D,4,0)</f>
        <v>#N/A</v>
      </c>
      <c r="I568" s="24">
        <v>565</v>
      </c>
      <c r="L568" s="31" t="s">
        <v>608</v>
      </c>
    </row>
    <row r="569" spans="1:12">
      <c r="A569" s="143" t="s">
        <v>609</v>
      </c>
      <c r="B569" s="140">
        <v>566</v>
      </c>
      <c r="C569" s="24">
        <v>566</v>
      </c>
      <c r="D569" s="31" t="s">
        <v>609</v>
      </c>
      <c r="E569" s="141">
        <f>VLOOKUP(D:D,A:B,2,0)</f>
        <v>566</v>
      </c>
      <c r="F569" s="147">
        <f t="shared" si="8"/>
        <v>0</v>
      </c>
      <c r="G569" s="29"/>
      <c r="H569" s="27" t="e">
        <f>VLOOKUP(D569,offer数据基础表!A:D,4,0)</f>
        <v>#N/A</v>
      </c>
      <c r="I569" s="24">
        <v>566</v>
      </c>
      <c r="L569" s="31" t="s">
        <v>609</v>
      </c>
    </row>
    <row r="570" spans="1:12">
      <c r="A570" s="143" t="s">
        <v>610</v>
      </c>
      <c r="B570" s="140">
        <v>567</v>
      </c>
      <c r="C570" s="24">
        <v>567</v>
      </c>
      <c r="D570" s="31" t="s">
        <v>610</v>
      </c>
      <c r="E570" s="141">
        <f>VLOOKUP(D:D,A:B,2,0)</f>
        <v>567</v>
      </c>
      <c r="F570" s="147">
        <f t="shared" si="8"/>
        <v>0</v>
      </c>
      <c r="G570" s="29"/>
      <c r="H570" s="27" t="e">
        <f>VLOOKUP(D570,offer数据基础表!A:D,4,0)</f>
        <v>#N/A</v>
      </c>
      <c r="I570" s="24">
        <v>567</v>
      </c>
      <c r="L570" s="31" t="s">
        <v>610</v>
      </c>
    </row>
    <row r="571" spans="1:12">
      <c r="A571" s="143" t="s">
        <v>611</v>
      </c>
      <c r="B571" s="140">
        <v>568</v>
      </c>
      <c r="C571" s="24">
        <v>568</v>
      </c>
      <c r="D571" s="31" t="s">
        <v>611</v>
      </c>
      <c r="E571" s="141">
        <f>VLOOKUP(D:D,A:B,2,0)</f>
        <v>568</v>
      </c>
      <c r="F571" s="147">
        <f t="shared" si="8"/>
        <v>0</v>
      </c>
      <c r="G571" s="29"/>
      <c r="H571" s="27" t="e">
        <f>VLOOKUP(D571,offer数据基础表!A:D,4,0)</f>
        <v>#N/A</v>
      </c>
      <c r="I571" s="24">
        <v>568</v>
      </c>
      <c r="L571" s="31" t="s">
        <v>611</v>
      </c>
    </row>
    <row r="572" spans="1:12">
      <c r="A572" s="143" t="s">
        <v>612</v>
      </c>
      <c r="B572" s="140">
        <v>569</v>
      </c>
      <c r="C572" s="24">
        <v>569</v>
      </c>
      <c r="D572" s="31" t="s">
        <v>612</v>
      </c>
      <c r="E572" s="141">
        <f>VLOOKUP(D:D,A:B,2,0)</f>
        <v>569</v>
      </c>
      <c r="F572" s="147">
        <f t="shared" si="8"/>
        <v>0</v>
      </c>
      <c r="G572" s="29"/>
      <c r="H572" s="27" t="e">
        <f>VLOOKUP(D572,offer数据基础表!A:D,4,0)</f>
        <v>#N/A</v>
      </c>
      <c r="I572" s="24">
        <v>569</v>
      </c>
      <c r="L572" s="31" t="s">
        <v>612</v>
      </c>
    </row>
    <row r="573" spans="1:12">
      <c r="A573" s="143" t="s">
        <v>613</v>
      </c>
      <c r="B573" s="140">
        <v>570</v>
      </c>
      <c r="C573" s="24">
        <v>570</v>
      </c>
      <c r="D573" s="31" t="s">
        <v>613</v>
      </c>
      <c r="E573" s="141">
        <f>VLOOKUP(D:D,A:B,2,0)</f>
        <v>570</v>
      </c>
      <c r="F573" s="147">
        <f t="shared" si="8"/>
        <v>0</v>
      </c>
      <c r="G573" s="29"/>
      <c r="H573" s="27" t="e">
        <f>VLOOKUP(D573,offer数据基础表!A:D,4,0)</f>
        <v>#N/A</v>
      </c>
      <c r="I573" s="24">
        <v>570</v>
      </c>
      <c r="L573" s="31" t="s">
        <v>613</v>
      </c>
    </row>
    <row r="574" spans="1:12">
      <c r="A574" s="143" t="s">
        <v>614</v>
      </c>
      <c r="B574" s="140">
        <v>571</v>
      </c>
      <c r="C574" s="24">
        <v>571</v>
      </c>
      <c r="D574" s="31" t="s">
        <v>614</v>
      </c>
      <c r="E574" s="141">
        <f>VLOOKUP(D:D,A:B,2,0)</f>
        <v>571</v>
      </c>
      <c r="F574" s="147">
        <f t="shared" si="8"/>
        <v>0</v>
      </c>
      <c r="G574" s="29"/>
      <c r="H574" s="27" t="e">
        <f>VLOOKUP(D574,offer数据基础表!A:D,4,0)</f>
        <v>#N/A</v>
      </c>
      <c r="I574" s="24">
        <v>571</v>
      </c>
      <c r="L574" s="31" t="s">
        <v>614</v>
      </c>
    </row>
    <row r="575" ht="16.5" spans="1:12">
      <c r="A575" s="143" t="s">
        <v>615</v>
      </c>
      <c r="B575" s="140">
        <v>572</v>
      </c>
      <c r="C575" s="24">
        <v>572</v>
      </c>
      <c r="D575" s="31" t="s">
        <v>615</v>
      </c>
      <c r="E575" s="141">
        <f>VLOOKUP(D:D,A:B,2,0)</f>
        <v>572</v>
      </c>
      <c r="F575" s="147">
        <f t="shared" si="8"/>
        <v>0</v>
      </c>
      <c r="G575" s="29"/>
      <c r="H575" s="27" t="e">
        <f>VLOOKUP(D575,offer数据基础表!A:D,4,0)</f>
        <v>#N/A</v>
      </c>
      <c r="I575" s="24">
        <v>572</v>
      </c>
      <c r="L575" s="31" t="s">
        <v>615</v>
      </c>
    </row>
    <row r="576" spans="1:12">
      <c r="A576" s="143" t="s">
        <v>616</v>
      </c>
      <c r="B576" s="140">
        <v>573</v>
      </c>
      <c r="C576" s="24">
        <v>573</v>
      </c>
      <c r="D576" s="31" t="s">
        <v>616</v>
      </c>
      <c r="E576" s="141">
        <f>VLOOKUP(D:D,A:B,2,0)</f>
        <v>573</v>
      </c>
      <c r="F576" s="147">
        <f t="shared" si="8"/>
        <v>0</v>
      </c>
      <c r="G576" s="29"/>
      <c r="H576" s="27" t="e">
        <f>VLOOKUP(D576,offer数据基础表!A:D,4,0)</f>
        <v>#N/A</v>
      </c>
      <c r="I576" s="24">
        <v>573</v>
      </c>
      <c r="L576" s="31" t="s">
        <v>616</v>
      </c>
    </row>
    <row r="577" spans="1:12">
      <c r="A577" s="143" t="s">
        <v>617</v>
      </c>
      <c r="B577" s="140">
        <v>574</v>
      </c>
      <c r="C577" s="24">
        <v>574</v>
      </c>
      <c r="D577" s="31" t="s">
        <v>617</v>
      </c>
      <c r="E577" s="141">
        <f>VLOOKUP(D:D,A:B,2,0)</f>
        <v>574</v>
      </c>
      <c r="F577" s="147">
        <f t="shared" si="8"/>
        <v>0</v>
      </c>
      <c r="G577" s="29"/>
      <c r="H577" s="27" t="e">
        <f>VLOOKUP(D577,offer数据基础表!A:D,4,0)</f>
        <v>#N/A</v>
      </c>
      <c r="I577" s="24">
        <v>574</v>
      </c>
      <c r="L577" s="31" t="s">
        <v>617</v>
      </c>
    </row>
    <row r="578" spans="1:12">
      <c r="A578" s="143" t="s">
        <v>618</v>
      </c>
      <c r="B578" s="140">
        <v>575</v>
      </c>
      <c r="C578" s="24">
        <v>575</v>
      </c>
      <c r="D578" s="31" t="s">
        <v>618</v>
      </c>
      <c r="E578" s="141">
        <f>VLOOKUP(D:D,A:B,2,0)</f>
        <v>575</v>
      </c>
      <c r="F578" s="147">
        <f t="shared" si="8"/>
        <v>0</v>
      </c>
      <c r="G578" s="29"/>
      <c r="H578" s="27" t="e">
        <f>VLOOKUP(D578,offer数据基础表!A:D,4,0)</f>
        <v>#N/A</v>
      </c>
      <c r="I578" s="24">
        <v>575</v>
      </c>
      <c r="L578" s="31" t="s">
        <v>618</v>
      </c>
    </row>
    <row r="579" spans="1:12">
      <c r="A579" s="143" t="s">
        <v>619</v>
      </c>
      <c r="B579" s="140">
        <v>576</v>
      </c>
      <c r="C579" s="24">
        <v>576</v>
      </c>
      <c r="D579" s="31" t="s">
        <v>619</v>
      </c>
      <c r="E579" s="141">
        <f>VLOOKUP(D:D,A:B,2,0)</f>
        <v>576</v>
      </c>
      <c r="F579" s="147">
        <f t="shared" si="8"/>
        <v>0</v>
      </c>
      <c r="G579" s="29"/>
      <c r="H579" s="27" t="e">
        <f>VLOOKUP(D579,offer数据基础表!A:D,4,0)</f>
        <v>#N/A</v>
      </c>
      <c r="I579" s="24">
        <v>576</v>
      </c>
      <c r="L579" s="31" t="s">
        <v>619</v>
      </c>
    </row>
    <row r="580" spans="1:12">
      <c r="A580" s="143" t="s">
        <v>620</v>
      </c>
      <c r="B580" s="140">
        <v>577</v>
      </c>
      <c r="C580" s="24">
        <v>577</v>
      </c>
      <c r="D580" s="31" t="s">
        <v>620</v>
      </c>
      <c r="E580" s="141">
        <f>VLOOKUP(D:D,A:B,2,0)</f>
        <v>577</v>
      </c>
      <c r="F580" s="147">
        <f t="shared" ref="F580:F643" si="9">E580-C580</f>
        <v>0</v>
      </c>
      <c r="G580" s="29"/>
      <c r="H580" s="27" t="e">
        <f>VLOOKUP(D580,offer数据基础表!A:D,4,0)</f>
        <v>#N/A</v>
      </c>
      <c r="I580" s="24">
        <v>577</v>
      </c>
      <c r="L580" s="31" t="s">
        <v>620</v>
      </c>
    </row>
    <row r="581" spans="1:12">
      <c r="A581" s="143" t="s">
        <v>621</v>
      </c>
      <c r="B581" s="140">
        <v>578</v>
      </c>
      <c r="C581" s="24">
        <v>578</v>
      </c>
      <c r="D581" s="31" t="s">
        <v>621</v>
      </c>
      <c r="E581" s="141">
        <f>VLOOKUP(D:D,A:B,2,0)</f>
        <v>578</v>
      </c>
      <c r="F581" s="147">
        <f t="shared" si="9"/>
        <v>0</v>
      </c>
      <c r="G581" s="29"/>
      <c r="H581" s="27" t="e">
        <f>VLOOKUP(D581,offer数据基础表!A:D,4,0)</f>
        <v>#N/A</v>
      </c>
      <c r="I581" s="24">
        <v>578</v>
      </c>
      <c r="L581" s="31" t="s">
        <v>621</v>
      </c>
    </row>
    <row r="582" spans="1:12">
      <c r="A582" s="143" t="s">
        <v>622</v>
      </c>
      <c r="B582" s="140">
        <v>579</v>
      </c>
      <c r="C582" s="24">
        <v>579</v>
      </c>
      <c r="D582" s="31" t="s">
        <v>622</v>
      </c>
      <c r="E582" s="141">
        <f>VLOOKUP(D:D,A:B,2,0)</f>
        <v>579</v>
      </c>
      <c r="F582" s="147">
        <f t="shared" si="9"/>
        <v>0</v>
      </c>
      <c r="G582" s="29"/>
      <c r="H582" s="27" t="e">
        <f>VLOOKUP(D582,offer数据基础表!A:D,4,0)</f>
        <v>#N/A</v>
      </c>
      <c r="I582" s="24">
        <v>579</v>
      </c>
      <c r="L582" s="31" t="s">
        <v>622</v>
      </c>
    </row>
    <row r="583" spans="1:12">
      <c r="A583" s="143" t="s">
        <v>623</v>
      </c>
      <c r="B583" s="140">
        <v>580</v>
      </c>
      <c r="C583" s="24">
        <v>580</v>
      </c>
      <c r="D583" s="31" t="s">
        <v>623</v>
      </c>
      <c r="E583" s="141">
        <f>VLOOKUP(D:D,A:B,2,0)</f>
        <v>580</v>
      </c>
      <c r="F583" s="147">
        <f t="shared" si="9"/>
        <v>0</v>
      </c>
      <c r="G583" s="29"/>
      <c r="H583" s="27" t="e">
        <f>VLOOKUP(D583,offer数据基础表!A:D,4,0)</f>
        <v>#N/A</v>
      </c>
      <c r="I583" s="24">
        <v>580</v>
      </c>
      <c r="L583" s="31" t="s">
        <v>623</v>
      </c>
    </row>
    <row r="584" spans="1:12">
      <c r="A584" s="143" t="s">
        <v>624</v>
      </c>
      <c r="B584" s="140">
        <v>581</v>
      </c>
      <c r="C584" s="24">
        <v>581</v>
      </c>
      <c r="D584" s="31" t="s">
        <v>624</v>
      </c>
      <c r="E584" s="141">
        <f>VLOOKUP(D:D,A:B,2,0)</f>
        <v>581</v>
      </c>
      <c r="F584" s="147">
        <f t="shared" si="9"/>
        <v>0</v>
      </c>
      <c r="G584" s="29"/>
      <c r="H584" s="27" t="e">
        <f>VLOOKUP(D584,offer数据基础表!A:D,4,0)</f>
        <v>#N/A</v>
      </c>
      <c r="I584" s="24">
        <v>581</v>
      </c>
      <c r="L584" s="31" t="s">
        <v>624</v>
      </c>
    </row>
    <row r="585" spans="1:12">
      <c r="A585" s="143" t="s">
        <v>625</v>
      </c>
      <c r="B585" s="140">
        <v>582</v>
      </c>
      <c r="C585" s="24">
        <v>582</v>
      </c>
      <c r="D585" s="31" t="s">
        <v>625</v>
      </c>
      <c r="E585" s="141">
        <f>VLOOKUP(D:D,A:B,2,0)</f>
        <v>582</v>
      </c>
      <c r="F585" s="147">
        <f t="shared" si="9"/>
        <v>0</v>
      </c>
      <c r="G585" s="29"/>
      <c r="H585" s="27" t="e">
        <f>VLOOKUP(D585,offer数据基础表!A:D,4,0)</f>
        <v>#N/A</v>
      </c>
      <c r="I585" s="24">
        <v>582</v>
      </c>
      <c r="L585" s="31" t="s">
        <v>625</v>
      </c>
    </row>
    <row r="586" spans="1:12">
      <c r="A586" s="143" t="s">
        <v>626</v>
      </c>
      <c r="B586" s="140">
        <v>583</v>
      </c>
      <c r="C586" s="24">
        <v>583</v>
      </c>
      <c r="D586" s="31" t="s">
        <v>626</v>
      </c>
      <c r="E586" s="141">
        <f>VLOOKUP(D:D,A:B,2,0)</f>
        <v>583</v>
      </c>
      <c r="F586" s="147">
        <f t="shared" si="9"/>
        <v>0</v>
      </c>
      <c r="G586" s="29"/>
      <c r="H586" s="27" t="e">
        <f>VLOOKUP(D586,offer数据基础表!A:D,4,0)</f>
        <v>#N/A</v>
      </c>
      <c r="I586" s="24">
        <v>583</v>
      </c>
      <c r="L586" s="31" t="s">
        <v>626</v>
      </c>
    </row>
    <row r="587" spans="1:12">
      <c r="A587" s="143" t="s">
        <v>627</v>
      </c>
      <c r="B587" s="140">
        <v>584</v>
      </c>
      <c r="C587" s="24">
        <v>584</v>
      </c>
      <c r="D587" s="31" t="s">
        <v>627</v>
      </c>
      <c r="E587" s="141">
        <f>VLOOKUP(D:D,A:B,2,0)</f>
        <v>584</v>
      </c>
      <c r="F587" s="147">
        <f t="shared" si="9"/>
        <v>0</v>
      </c>
      <c r="G587" s="29"/>
      <c r="H587" s="27" t="e">
        <f>VLOOKUP(D587,offer数据基础表!A:D,4,0)</f>
        <v>#N/A</v>
      </c>
      <c r="I587" s="24">
        <v>584</v>
      </c>
      <c r="L587" s="31" t="s">
        <v>627</v>
      </c>
    </row>
    <row r="588" spans="1:12">
      <c r="A588" s="143" t="s">
        <v>628</v>
      </c>
      <c r="B588" s="140">
        <v>585</v>
      </c>
      <c r="C588" s="24">
        <v>585</v>
      </c>
      <c r="D588" s="31" t="s">
        <v>628</v>
      </c>
      <c r="E588" s="141">
        <f>VLOOKUP(D:D,A:B,2,0)</f>
        <v>585</v>
      </c>
      <c r="F588" s="147">
        <f t="shared" si="9"/>
        <v>0</v>
      </c>
      <c r="G588" s="29"/>
      <c r="H588" s="27" t="e">
        <f>VLOOKUP(D588,offer数据基础表!A:D,4,0)</f>
        <v>#N/A</v>
      </c>
      <c r="I588" s="24">
        <v>585</v>
      </c>
      <c r="L588" s="31" t="s">
        <v>628</v>
      </c>
    </row>
    <row r="589" spans="1:12">
      <c r="A589" s="143" t="s">
        <v>629</v>
      </c>
      <c r="B589" s="140">
        <v>586</v>
      </c>
      <c r="C589" s="24">
        <v>586</v>
      </c>
      <c r="D589" s="31" t="s">
        <v>629</v>
      </c>
      <c r="E589" s="141">
        <f>VLOOKUP(D:D,A:B,2,0)</f>
        <v>586</v>
      </c>
      <c r="F589" s="147">
        <f t="shared" si="9"/>
        <v>0</v>
      </c>
      <c r="G589" s="29"/>
      <c r="H589" s="27" t="e">
        <f>VLOOKUP(D589,offer数据基础表!A:D,4,0)</f>
        <v>#N/A</v>
      </c>
      <c r="I589" s="24">
        <v>586</v>
      </c>
      <c r="L589" s="31" t="s">
        <v>629</v>
      </c>
    </row>
    <row r="590" ht="16.5" spans="1:12">
      <c r="A590" s="143" t="s">
        <v>630</v>
      </c>
      <c r="B590" s="140">
        <v>587</v>
      </c>
      <c r="C590" s="24">
        <v>587</v>
      </c>
      <c r="D590" s="31" t="s">
        <v>630</v>
      </c>
      <c r="E590" s="141">
        <f>VLOOKUP(D:D,A:B,2,0)</f>
        <v>587</v>
      </c>
      <c r="F590" s="147">
        <f t="shared" si="9"/>
        <v>0</v>
      </c>
      <c r="G590" s="29"/>
      <c r="H590" s="27" t="e">
        <f>VLOOKUP(D590,offer数据基础表!A:D,4,0)</f>
        <v>#N/A</v>
      </c>
      <c r="I590" s="24">
        <v>587</v>
      </c>
      <c r="L590" s="31" t="s">
        <v>630</v>
      </c>
    </row>
    <row r="591" spans="1:12">
      <c r="A591" s="143" t="s">
        <v>631</v>
      </c>
      <c r="B591" s="140">
        <v>588</v>
      </c>
      <c r="C591" s="24">
        <v>588</v>
      </c>
      <c r="D591" s="31" t="s">
        <v>631</v>
      </c>
      <c r="E591" s="141">
        <f>VLOOKUP(D:D,A:B,2,0)</f>
        <v>588</v>
      </c>
      <c r="F591" s="147">
        <f t="shared" si="9"/>
        <v>0</v>
      </c>
      <c r="G591" s="29"/>
      <c r="H591" s="27" t="e">
        <f>VLOOKUP(D591,offer数据基础表!A:D,4,0)</f>
        <v>#N/A</v>
      </c>
      <c r="I591" s="24">
        <v>588</v>
      </c>
      <c r="L591" s="31" t="s">
        <v>631</v>
      </c>
    </row>
    <row r="592" spans="1:12">
      <c r="A592" s="143" t="s">
        <v>632</v>
      </c>
      <c r="B592" s="140">
        <v>589</v>
      </c>
      <c r="C592" s="24">
        <v>589</v>
      </c>
      <c r="D592" s="31" t="s">
        <v>632</v>
      </c>
      <c r="E592" s="141">
        <f>VLOOKUP(D:D,A:B,2,0)</f>
        <v>589</v>
      </c>
      <c r="F592" s="147">
        <f t="shared" si="9"/>
        <v>0</v>
      </c>
      <c r="G592" s="29"/>
      <c r="H592" s="27" t="e">
        <f>VLOOKUP(D592,offer数据基础表!A:D,4,0)</f>
        <v>#N/A</v>
      </c>
      <c r="I592" s="24">
        <v>589</v>
      </c>
      <c r="L592" s="31" t="s">
        <v>632</v>
      </c>
    </row>
    <row r="593" spans="1:12">
      <c r="A593" s="143" t="s">
        <v>633</v>
      </c>
      <c r="B593" s="140">
        <v>590</v>
      </c>
      <c r="C593" s="24">
        <v>590</v>
      </c>
      <c r="D593" s="31" t="s">
        <v>633</v>
      </c>
      <c r="E593" s="141">
        <f>VLOOKUP(D:D,A:B,2,0)</f>
        <v>590</v>
      </c>
      <c r="F593" s="147">
        <f t="shared" si="9"/>
        <v>0</v>
      </c>
      <c r="G593" s="29"/>
      <c r="H593" s="27" t="e">
        <f>VLOOKUP(D593,offer数据基础表!A:D,4,0)</f>
        <v>#N/A</v>
      </c>
      <c r="I593" s="24">
        <v>590</v>
      </c>
      <c r="L593" s="31" t="s">
        <v>633</v>
      </c>
    </row>
    <row r="594" spans="1:12">
      <c r="A594" s="143" t="s">
        <v>634</v>
      </c>
      <c r="B594" s="140">
        <v>591</v>
      </c>
      <c r="C594" s="24">
        <v>591</v>
      </c>
      <c r="D594" s="31" t="s">
        <v>634</v>
      </c>
      <c r="E594" s="141">
        <f>VLOOKUP(D:D,A:B,2,0)</f>
        <v>591</v>
      </c>
      <c r="F594" s="147">
        <f t="shared" si="9"/>
        <v>0</v>
      </c>
      <c r="G594" s="29"/>
      <c r="H594" s="27" t="e">
        <f>VLOOKUP(D594,offer数据基础表!A:D,4,0)</f>
        <v>#N/A</v>
      </c>
      <c r="I594" s="24">
        <v>591</v>
      </c>
      <c r="L594" s="31" t="s">
        <v>634</v>
      </c>
    </row>
    <row r="595" spans="1:12">
      <c r="A595" s="143" t="s">
        <v>635</v>
      </c>
      <c r="B595" s="140">
        <v>592</v>
      </c>
      <c r="C595" s="24">
        <v>592</v>
      </c>
      <c r="D595" s="31" t="s">
        <v>635</v>
      </c>
      <c r="E595" s="141">
        <f>VLOOKUP(D:D,A:B,2,0)</f>
        <v>592</v>
      </c>
      <c r="F595" s="147">
        <f t="shared" si="9"/>
        <v>0</v>
      </c>
      <c r="G595" s="29"/>
      <c r="H595" s="27" t="e">
        <f>VLOOKUP(D595,offer数据基础表!A:D,4,0)</f>
        <v>#N/A</v>
      </c>
      <c r="I595" s="24">
        <v>592</v>
      </c>
      <c r="L595" s="31" t="s">
        <v>635</v>
      </c>
    </row>
    <row r="596" spans="1:12">
      <c r="A596" s="143" t="s">
        <v>636</v>
      </c>
      <c r="B596" s="140">
        <v>593</v>
      </c>
      <c r="C596" s="24">
        <v>593</v>
      </c>
      <c r="D596" s="31" t="s">
        <v>636</v>
      </c>
      <c r="E596" s="141">
        <f>VLOOKUP(D:D,A:B,2,0)</f>
        <v>593</v>
      </c>
      <c r="F596" s="147">
        <f t="shared" si="9"/>
        <v>0</v>
      </c>
      <c r="G596" s="29"/>
      <c r="H596" s="27" t="e">
        <f>VLOOKUP(D596,offer数据基础表!A:D,4,0)</f>
        <v>#N/A</v>
      </c>
      <c r="I596" s="24">
        <v>593</v>
      </c>
      <c r="L596" s="31" t="s">
        <v>636</v>
      </c>
    </row>
    <row r="597" spans="1:12">
      <c r="A597" s="143" t="s">
        <v>637</v>
      </c>
      <c r="B597" s="140">
        <v>594</v>
      </c>
      <c r="C597" s="24">
        <v>594</v>
      </c>
      <c r="D597" s="31" t="s">
        <v>637</v>
      </c>
      <c r="E597" s="141">
        <f>VLOOKUP(D:D,A:B,2,0)</f>
        <v>594</v>
      </c>
      <c r="F597" s="147">
        <f t="shared" si="9"/>
        <v>0</v>
      </c>
      <c r="G597" s="29"/>
      <c r="H597" s="27" t="e">
        <f>VLOOKUP(D597,offer数据基础表!A:D,4,0)</f>
        <v>#N/A</v>
      </c>
      <c r="I597" s="24">
        <v>594</v>
      </c>
      <c r="L597" s="31" t="s">
        <v>637</v>
      </c>
    </row>
    <row r="598" spans="1:12">
      <c r="A598" s="143" t="s">
        <v>638</v>
      </c>
      <c r="B598" s="140">
        <v>595</v>
      </c>
      <c r="C598" s="24">
        <v>595</v>
      </c>
      <c r="D598" s="31" t="s">
        <v>638</v>
      </c>
      <c r="E598" s="141">
        <f>VLOOKUP(D:D,A:B,2,0)</f>
        <v>595</v>
      </c>
      <c r="F598" s="147">
        <f t="shared" si="9"/>
        <v>0</v>
      </c>
      <c r="G598" s="29"/>
      <c r="H598" s="27" t="e">
        <f>VLOOKUP(D598,offer数据基础表!A:D,4,0)</f>
        <v>#N/A</v>
      </c>
      <c r="I598" s="24">
        <v>595</v>
      </c>
      <c r="L598" s="31" t="s">
        <v>638</v>
      </c>
    </row>
    <row r="599" spans="1:12">
      <c r="A599" s="143" t="s">
        <v>639</v>
      </c>
      <c r="B599" s="140">
        <v>596</v>
      </c>
      <c r="C599" s="24">
        <v>596</v>
      </c>
      <c r="D599" s="31" t="s">
        <v>639</v>
      </c>
      <c r="E599" s="141">
        <f>VLOOKUP(D:D,A:B,2,0)</f>
        <v>596</v>
      </c>
      <c r="F599" s="147">
        <f t="shared" si="9"/>
        <v>0</v>
      </c>
      <c r="G599" s="29"/>
      <c r="H599" s="27" t="e">
        <f>VLOOKUP(D599,offer数据基础表!A:D,4,0)</f>
        <v>#N/A</v>
      </c>
      <c r="I599" s="24">
        <v>596</v>
      </c>
      <c r="L599" s="31" t="s">
        <v>639</v>
      </c>
    </row>
    <row r="600" spans="1:12">
      <c r="A600" s="143" t="s">
        <v>640</v>
      </c>
      <c r="B600" s="140">
        <v>597</v>
      </c>
      <c r="C600" s="24">
        <v>597</v>
      </c>
      <c r="D600" s="31" t="s">
        <v>640</v>
      </c>
      <c r="E600" s="141">
        <f>VLOOKUP(D:D,A:B,2,0)</f>
        <v>597</v>
      </c>
      <c r="F600" s="147">
        <f t="shared" si="9"/>
        <v>0</v>
      </c>
      <c r="G600" s="29"/>
      <c r="H600" s="27" t="e">
        <f>VLOOKUP(D600,offer数据基础表!A:D,4,0)</f>
        <v>#N/A</v>
      </c>
      <c r="I600" s="24">
        <v>597</v>
      </c>
      <c r="L600" s="31" t="s">
        <v>640</v>
      </c>
    </row>
    <row r="601" spans="1:12">
      <c r="A601" s="143" t="s">
        <v>641</v>
      </c>
      <c r="B601" s="140">
        <v>598</v>
      </c>
      <c r="C601" s="24">
        <v>598</v>
      </c>
      <c r="D601" s="31" t="s">
        <v>641</v>
      </c>
      <c r="E601" s="141">
        <f>VLOOKUP(D:D,A:B,2,0)</f>
        <v>598</v>
      </c>
      <c r="F601" s="147">
        <f t="shared" si="9"/>
        <v>0</v>
      </c>
      <c r="G601" s="29"/>
      <c r="H601" s="27" t="e">
        <f>VLOOKUP(D601,offer数据基础表!A:D,4,0)</f>
        <v>#N/A</v>
      </c>
      <c r="I601" s="24">
        <v>598</v>
      </c>
      <c r="L601" s="31" t="s">
        <v>641</v>
      </c>
    </row>
    <row r="602" ht="16.5" spans="1:12">
      <c r="A602" s="143" t="s">
        <v>642</v>
      </c>
      <c r="B602" s="140">
        <v>599</v>
      </c>
      <c r="C602" s="24">
        <v>599</v>
      </c>
      <c r="D602" s="31" t="s">
        <v>642</v>
      </c>
      <c r="E602" s="141">
        <f>VLOOKUP(D:D,A:B,2,0)</f>
        <v>599</v>
      </c>
      <c r="F602" s="147">
        <f t="shared" si="9"/>
        <v>0</v>
      </c>
      <c r="G602" s="29"/>
      <c r="H602" s="27" t="e">
        <f>VLOOKUP(D602,offer数据基础表!A:D,4,0)</f>
        <v>#N/A</v>
      </c>
      <c r="I602" s="24">
        <v>599</v>
      </c>
      <c r="L602" s="31" t="s">
        <v>642</v>
      </c>
    </row>
    <row r="603" spans="1:12">
      <c r="A603" s="143" t="s">
        <v>643</v>
      </c>
      <c r="B603" s="140">
        <v>600</v>
      </c>
      <c r="C603" s="24">
        <v>600</v>
      </c>
      <c r="D603" s="31" t="s">
        <v>643</v>
      </c>
      <c r="E603" s="141">
        <f>VLOOKUP(D:D,A:B,2,0)</f>
        <v>600</v>
      </c>
      <c r="F603" s="147">
        <f t="shared" si="9"/>
        <v>0</v>
      </c>
      <c r="G603" s="29"/>
      <c r="H603" s="27" t="e">
        <f>VLOOKUP(D603,offer数据基础表!A:D,4,0)</f>
        <v>#N/A</v>
      </c>
      <c r="I603" s="24">
        <v>600</v>
      </c>
      <c r="L603" s="31" t="s">
        <v>643</v>
      </c>
    </row>
    <row r="604" spans="1:12">
      <c r="A604" s="143" t="s">
        <v>644</v>
      </c>
      <c r="B604" s="140">
        <v>601</v>
      </c>
      <c r="C604" s="24">
        <v>601</v>
      </c>
      <c r="D604" s="31" t="s">
        <v>644</v>
      </c>
      <c r="E604" s="141">
        <f>VLOOKUP(D:D,A:B,2,0)</f>
        <v>601</v>
      </c>
      <c r="F604" s="147">
        <f t="shared" si="9"/>
        <v>0</v>
      </c>
      <c r="G604" s="29"/>
      <c r="H604" s="27" t="e">
        <f>VLOOKUP(D604,offer数据基础表!A:D,4,0)</f>
        <v>#N/A</v>
      </c>
      <c r="I604" s="24">
        <v>601</v>
      </c>
      <c r="L604" s="31" t="s">
        <v>644</v>
      </c>
    </row>
    <row r="605" spans="1:12">
      <c r="A605" s="143" t="s">
        <v>645</v>
      </c>
      <c r="B605" s="140">
        <v>602</v>
      </c>
      <c r="C605" s="24">
        <v>602</v>
      </c>
      <c r="D605" s="31" t="s">
        <v>645</v>
      </c>
      <c r="E605" s="141">
        <f>VLOOKUP(D:D,A:B,2,0)</f>
        <v>602</v>
      </c>
      <c r="F605" s="147">
        <f t="shared" si="9"/>
        <v>0</v>
      </c>
      <c r="G605" s="29"/>
      <c r="H605" s="27" t="e">
        <f>VLOOKUP(D605,offer数据基础表!A:D,4,0)</f>
        <v>#N/A</v>
      </c>
      <c r="I605" s="24">
        <v>602</v>
      </c>
      <c r="L605" s="31" t="s">
        <v>645</v>
      </c>
    </row>
    <row r="606" spans="1:12">
      <c r="A606" s="143" t="s">
        <v>646</v>
      </c>
      <c r="B606" s="140">
        <v>603</v>
      </c>
      <c r="C606" s="24">
        <v>603</v>
      </c>
      <c r="D606" s="31" t="s">
        <v>646</v>
      </c>
      <c r="E606" s="141">
        <f>VLOOKUP(D:D,A:B,2,0)</f>
        <v>603</v>
      </c>
      <c r="F606" s="147">
        <f t="shared" si="9"/>
        <v>0</v>
      </c>
      <c r="G606" s="29"/>
      <c r="H606" s="27" t="e">
        <f>VLOOKUP(D606,offer数据基础表!A:D,4,0)</f>
        <v>#N/A</v>
      </c>
      <c r="I606" s="24">
        <v>603</v>
      </c>
      <c r="L606" s="31" t="s">
        <v>646</v>
      </c>
    </row>
    <row r="607" spans="1:12">
      <c r="A607" s="143" t="s">
        <v>647</v>
      </c>
      <c r="B607" s="140">
        <v>604</v>
      </c>
      <c r="C607" s="24">
        <v>604</v>
      </c>
      <c r="D607" s="31" t="s">
        <v>647</v>
      </c>
      <c r="E607" s="141">
        <f>VLOOKUP(D:D,A:B,2,0)</f>
        <v>604</v>
      </c>
      <c r="F607" s="147">
        <f t="shared" si="9"/>
        <v>0</v>
      </c>
      <c r="G607" s="29"/>
      <c r="H607" s="27" t="e">
        <f>VLOOKUP(D607,offer数据基础表!A:D,4,0)</f>
        <v>#N/A</v>
      </c>
      <c r="I607" s="24">
        <v>604</v>
      </c>
      <c r="L607" s="31" t="s">
        <v>647</v>
      </c>
    </row>
    <row r="608" spans="1:12">
      <c r="A608" s="143" t="s">
        <v>648</v>
      </c>
      <c r="B608" s="140">
        <v>605</v>
      </c>
      <c r="C608" s="24">
        <v>605</v>
      </c>
      <c r="D608" s="31" t="s">
        <v>648</v>
      </c>
      <c r="E608" s="141">
        <f>VLOOKUP(D:D,A:B,2,0)</f>
        <v>605</v>
      </c>
      <c r="F608" s="147">
        <f t="shared" si="9"/>
        <v>0</v>
      </c>
      <c r="G608" s="29"/>
      <c r="H608" s="27" t="e">
        <f>VLOOKUP(D608,offer数据基础表!A:D,4,0)</f>
        <v>#N/A</v>
      </c>
      <c r="I608" s="24">
        <v>605</v>
      </c>
      <c r="L608" s="31" t="s">
        <v>648</v>
      </c>
    </row>
    <row r="609" spans="1:12">
      <c r="A609" s="143" t="s">
        <v>649</v>
      </c>
      <c r="B609" s="140">
        <v>606</v>
      </c>
      <c r="C609" s="24">
        <v>606</v>
      </c>
      <c r="D609" s="31" t="s">
        <v>649</v>
      </c>
      <c r="E609" s="141">
        <f>VLOOKUP(D:D,A:B,2,0)</f>
        <v>606</v>
      </c>
      <c r="F609" s="147">
        <f t="shared" si="9"/>
        <v>0</v>
      </c>
      <c r="G609" s="29"/>
      <c r="H609" s="27" t="e">
        <f>VLOOKUP(D609,offer数据基础表!A:D,4,0)</f>
        <v>#N/A</v>
      </c>
      <c r="I609" s="24">
        <v>606</v>
      </c>
      <c r="L609" s="31" t="s">
        <v>649</v>
      </c>
    </row>
    <row r="610" spans="1:12">
      <c r="A610" s="143" t="s">
        <v>650</v>
      </c>
      <c r="B610" s="140">
        <v>607</v>
      </c>
      <c r="C610" s="24">
        <v>607</v>
      </c>
      <c r="D610" s="31" t="s">
        <v>650</v>
      </c>
      <c r="E610" s="141">
        <f>VLOOKUP(D:D,A:B,2,0)</f>
        <v>607</v>
      </c>
      <c r="F610" s="147">
        <f t="shared" si="9"/>
        <v>0</v>
      </c>
      <c r="G610" s="29"/>
      <c r="H610" s="27" t="e">
        <f>VLOOKUP(D610,offer数据基础表!A:D,4,0)</f>
        <v>#N/A</v>
      </c>
      <c r="I610" s="24">
        <v>607</v>
      </c>
      <c r="L610" s="31" t="s">
        <v>650</v>
      </c>
    </row>
    <row r="611" spans="1:12">
      <c r="A611" s="143" t="s">
        <v>651</v>
      </c>
      <c r="B611" s="140">
        <v>608</v>
      </c>
      <c r="C611" s="24">
        <v>608</v>
      </c>
      <c r="D611" s="31" t="s">
        <v>651</v>
      </c>
      <c r="E611" s="141">
        <f>VLOOKUP(D:D,A:B,2,0)</f>
        <v>608</v>
      </c>
      <c r="F611" s="147">
        <f t="shared" si="9"/>
        <v>0</v>
      </c>
      <c r="G611" s="29"/>
      <c r="H611" s="27" t="e">
        <f>VLOOKUP(D611,offer数据基础表!A:D,4,0)</f>
        <v>#N/A</v>
      </c>
      <c r="I611" s="24">
        <v>608</v>
      </c>
      <c r="L611" s="31" t="s">
        <v>651</v>
      </c>
    </row>
    <row r="612" spans="1:12">
      <c r="A612" s="143" t="s">
        <v>652</v>
      </c>
      <c r="B612" s="140">
        <v>609</v>
      </c>
      <c r="C612" s="24">
        <v>609</v>
      </c>
      <c r="D612" s="31" t="s">
        <v>652</v>
      </c>
      <c r="E612" s="141">
        <f>VLOOKUP(D:D,A:B,2,0)</f>
        <v>609</v>
      </c>
      <c r="F612" s="147">
        <f t="shared" si="9"/>
        <v>0</v>
      </c>
      <c r="G612" s="29"/>
      <c r="H612" s="27" t="e">
        <f>VLOOKUP(D612,offer数据基础表!A:D,4,0)</f>
        <v>#N/A</v>
      </c>
      <c r="I612" s="24">
        <v>609</v>
      </c>
      <c r="L612" s="31" t="s">
        <v>652</v>
      </c>
    </row>
    <row r="613" spans="1:12">
      <c r="A613" s="143" t="s">
        <v>653</v>
      </c>
      <c r="B613" s="140">
        <v>610</v>
      </c>
      <c r="C613" s="24">
        <v>610</v>
      </c>
      <c r="D613" s="31" t="s">
        <v>653</v>
      </c>
      <c r="E613" s="141">
        <f>VLOOKUP(D:D,A:B,2,0)</f>
        <v>610</v>
      </c>
      <c r="F613" s="147">
        <f t="shared" si="9"/>
        <v>0</v>
      </c>
      <c r="G613" s="29"/>
      <c r="H613" s="27" t="e">
        <f>VLOOKUP(D613,offer数据基础表!A:D,4,0)</f>
        <v>#N/A</v>
      </c>
      <c r="I613" s="24">
        <v>610</v>
      </c>
      <c r="L613" s="31" t="s">
        <v>653</v>
      </c>
    </row>
    <row r="614" spans="1:12">
      <c r="A614" s="143" t="s">
        <v>654</v>
      </c>
      <c r="B614" s="140">
        <v>611</v>
      </c>
      <c r="C614" s="24">
        <v>611</v>
      </c>
      <c r="D614" s="31" t="s">
        <v>654</v>
      </c>
      <c r="E614" s="141">
        <f>VLOOKUP(D:D,A:B,2,0)</f>
        <v>611</v>
      </c>
      <c r="F614" s="147">
        <f t="shared" si="9"/>
        <v>0</v>
      </c>
      <c r="G614" s="29"/>
      <c r="H614" s="27" t="e">
        <f>VLOOKUP(D614,offer数据基础表!A:D,4,0)</f>
        <v>#N/A</v>
      </c>
      <c r="I614" s="24">
        <v>611</v>
      </c>
      <c r="L614" s="31" t="s">
        <v>654</v>
      </c>
    </row>
    <row r="615" spans="1:12">
      <c r="A615" s="143" t="s">
        <v>655</v>
      </c>
      <c r="B615" s="140">
        <v>612</v>
      </c>
      <c r="C615" s="24">
        <v>612</v>
      </c>
      <c r="D615" s="31" t="s">
        <v>655</v>
      </c>
      <c r="E615" s="141">
        <f>VLOOKUP(D:D,A:B,2,0)</f>
        <v>612</v>
      </c>
      <c r="F615" s="147">
        <f t="shared" si="9"/>
        <v>0</v>
      </c>
      <c r="G615" s="29"/>
      <c r="H615" s="27" t="e">
        <f>VLOOKUP(D615,offer数据基础表!A:D,4,0)</f>
        <v>#N/A</v>
      </c>
      <c r="I615" s="24">
        <v>612</v>
      </c>
      <c r="L615" s="31" t="s">
        <v>655</v>
      </c>
    </row>
    <row r="616" spans="1:12">
      <c r="A616" s="143" t="s">
        <v>656</v>
      </c>
      <c r="B616" s="140">
        <v>613</v>
      </c>
      <c r="C616" s="24">
        <v>613</v>
      </c>
      <c r="D616" s="31" t="s">
        <v>656</v>
      </c>
      <c r="E616" s="141">
        <f>VLOOKUP(D:D,A:B,2,0)</f>
        <v>613</v>
      </c>
      <c r="F616" s="147">
        <f t="shared" si="9"/>
        <v>0</v>
      </c>
      <c r="G616" s="29"/>
      <c r="H616" s="27" t="e">
        <f>VLOOKUP(D616,offer数据基础表!A:D,4,0)</f>
        <v>#N/A</v>
      </c>
      <c r="I616" s="24">
        <v>613</v>
      </c>
      <c r="L616" s="31" t="s">
        <v>656</v>
      </c>
    </row>
    <row r="617" spans="1:12">
      <c r="A617" s="143" t="s">
        <v>657</v>
      </c>
      <c r="B617" s="140">
        <v>614</v>
      </c>
      <c r="C617" s="24">
        <v>614</v>
      </c>
      <c r="D617" s="31" t="s">
        <v>657</v>
      </c>
      <c r="E617" s="141">
        <f>VLOOKUP(D:D,A:B,2,0)</f>
        <v>614</v>
      </c>
      <c r="F617" s="147">
        <f t="shared" si="9"/>
        <v>0</v>
      </c>
      <c r="G617" s="29"/>
      <c r="H617" s="27" t="e">
        <f>VLOOKUP(D617,offer数据基础表!A:D,4,0)</f>
        <v>#N/A</v>
      </c>
      <c r="I617" s="24">
        <v>614</v>
      </c>
      <c r="L617" s="31" t="s">
        <v>657</v>
      </c>
    </row>
    <row r="618" spans="1:12">
      <c r="A618" s="143" t="s">
        <v>658</v>
      </c>
      <c r="B618" s="140">
        <v>615</v>
      </c>
      <c r="C618" s="24">
        <v>615</v>
      </c>
      <c r="D618" s="31" t="s">
        <v>658</v>
      </c>
      <c r="E618" s="141">
        <f>VLOOKUP(D:D,A:B,2,0)</f>
        <v>615</v>
      </c>
      <c r="F618" s="147">
        <f t="shared" si="9"/>
        <v>0</v>
      </c>
      <c r="G618" s="29"/>
      <c r="H618" s="27" t="e">
        <f>VLOOKUP(D618,offer数据基础表!A:D,4,0)</f>
        <v>#N/A</v>
      </c>
      <c r="I618" s="24">
        <v>615</v>
      </c>
      <c r="L618" s="31" t="s">
        <v>658</v>
      </c>
    </row>
    <row r="619" spans="1:12">
      <c r="A619" s="143" t="s">
        <v>659</v>
      </c>
      <c r="B619" s="140">
        <v>616</v>
      </c>
      <c r="C619" s="24">
        <v>616</v>
      </c>
      <c r="D619" s="31" t="s">
        <v>659</v>
      </c>
      <c r="E619" s="141">
        <f>VLOOKUP(D:D,A:B,2,0)</f>
        <v>616</v>
      </c>
      <c r="F619" s="147">
        <f t="shared" si="9"/>
        <v>0</v>
      </c>
      <c r="G619" s="29"/>
      <c r="H619" s="27" t="e">
        <f>VLOOKUP(D619,offer数据基础表!A:D,4,0)</f>
        <v>#N/A</v>
      </c>
      <c r="I619" s="24">
        <v>616</v>
      </c>
      <c r="L619" s="31" t="s">
        <v>659</v>
      </c>
    </row>
    <row r="620" spans="1:12">
      <c r="A620" s="143" t="s">
        <v>660</v>
      </c>
      <c r="B620" s="140">
        <v>617</v>
      </c>
      <c r="C620" s="24">
        <v>617</v>
      </c>
      <c r="D620" s="31" t="s">
        <v>660</v>
      </c>
      <c r="E620" s="141">
        <f>VLOOKUP(D:D,A:B,2,0)</f>
        <v>617</v>
      </c>
      <c r="F620" s="147">
        <f t="shared" si="9"/>
        <v>0</v>
      </c>
      <c r="G620" s="29"/>
      <c r="H620" s="27" t="e">
        <f>VLOOKUP(D620,offer数据基础表!A:D,4,0)</f>
        <v>#N/A</v>
      </c>
      <c r="I620" s="24">
        <v>617</v>
      </c>
      <c r="L620" s="31" t="s">
        <v>660</v>
      </c>
    </row>
    <row r="621" spans="1:12">
      <c r="A621" s="143" t="s">
        <v>661</v>
      </c>
      <c r="B621" s="140">
        <v>618</v>
      </c>
      <c r="C621" s="24">
        <v>618</v>
      </c>
      <c r="D621" s="31" t="s">
        <v>661</v>
      </c>
      <c r="E621" s="141">
        <f>VLOOKUP(D:D,A:B,2,0)</f>
        <v>618</v>
      </c>
      <c r="F621" s="147">
        <f t="shared" si="9"/>
        <v>0</v>
      </c>
      <c r="G621" s="29"/>
      <c r="H621" s="27" t="e">
        <f>VLOOKUP(D621,offer数据基础表!A:D,4,0)</f>
        <v>#N/A</v>
      </c>
      <c r="I621" s="24">
        <v>618</v>
      </c>
      <c r="L621" s="31" t="s">
        <v>661</v>
      </c>
    </row>
    <row r="622" spans="1:12">
      <c r="A622" s="143" t="s">
        <v>662</v>
      </c>
      <c r="B622" s="140">
        <v>619</v>
      </c>
      <c r="C622" s="24">
        <v>619</v>
      </c>
      <c r="D622" s="31" t="s">
        <v>662</v>
      </c>
      <c r="E622" s="141">
        <f>VLOOKUP(D:D,A:B,2,0)</f>
        <v>619</v>
      </c>
      <c r="F622" s="147">
        <f t="shared" si="9"/>
        <v>0</v>
      </c>
      <c r="G622" s="29"/>
      <c r="H622" s="27" t="e">
        <f>VLOOKUP(D622,offer数据基础表!A:D,4,0)</f>
        <v>#N/A</v>
      </c>
      <c r="I622" s="24">
        <v>619</v>
      </c>
      <c r="L622" s="31" t="s">
        <v>662</v>
      </c>
    </row>
    <row r="623" spans="1:12">
      <c r="A623" s="143" t="s">
        <v>663</v>
      </c>
      <c r="B623" s="140">
        <v>620</v>
      </c>
      <c r="C623" s="24">
        <v>620</v>
      </c>
      <c r="D623" s="31" t="s">
        <v>663</v>
      </c>
      <c r="E623" s="141">
        <f>VLOOKUP(D:D,A:B,2,0)</f>
        <v>620</v>
      </c>
      <c r="F623" s="147">
        <f t="shared" si="9"/>
        <v>0</v>
      </c>
      <c r="G623" s="29"/>
      <c r="H623" s="27" t="e">
        <f>VLOOKUP(D623,offer数据基础表!A:D,4,0)</f>
        <v>#N/A</v>
      </c>
      <c r="I623" s="24">
        <v>620</v>
      </c>
      <c r="L623" s="31" t="s">
        <v>663</v>
      </c>
    </row>
    <row r="624" spans="1:12">
      <c r="A624" s="143" t="s">
        <v>664</v>
      </c>
      <c r="B624" s="140">
        <v>621</v>
      </c>
      <c r="C624" s="24">
        <v>621</v>
      </c>
      <c r="D624" s="31" t="s">
        <v>664</v>
      </c>
      <c r="E624" s="141">
        <f>VLOOKUP(D:D,A:B,2,0)</f>
        <v>621</v>
      </c>
      <c r="F624" s="147">
        <f t="shared" si="9"/>
        <v>0</v>
      </c>
      <c r="G624" s="29"/>
      <c r="H624" s="27" t="e">
        <f>VLOOKUP(D624,offer数据基础表!A:D,4,0)</f>
        <v>#N/A</v>
      </c>
      <c r="I624" s="24">
        <v>621</v>
      </c>
      <c r="L624" s="31" t="s">
        <v>664</v>
      </c>
    </row>
    <row r="625" spans="1:12">
      <c r="A625" s="143" t="s">
        <v>665</v>
      </c>
      <c r="B625" s="140">
        <v>622</v>
      </c>
      <c r="C625" s="24">
        <v>622</v>
      </c>
      <c r="D625" s="31" t="s">
        <v>665</v>
      </c>
      <c r="E625" s="141">
        <f>VLOOKUP(D:D,A:B,2,0)</f>
        <v>622</v>
      </c>
      <c r="F625" s="147">
        <f t="shared" si="9"/>
        <v>0</v>
      </c>
      <c r="G625" s="29"/>
      <c r="H625" s="27" t="e">
        <f>VLOOKUP(D625,offer数据基础表!A:D,4,0)</f>
        <v>#N/A</v>
      </c>
      <c r="I625" s="24">
        <v>622</v>
      </c>
      <c r="L625" s="31" t="s">
        <v>665</v>
      </c>
    </row>
    <row r="626" spans="1:12">
      <c r="A626" s="143" t="s">
        <v>666</v>
      </c>
      <c r="B626" s="140">
        <v>623</v>
      </c>
      <c r="C626" s="24">
        <v>623</v>
      </c>
      <c r="D626" s="31" t="s">
        <v>666</v>
      </c>
      <c r="E626" s="141">
        <f>VLOOKUP(D:D,A:B,2,0)</f>
        <v>623</v>
      </c>
      <c r="F626" s="147">
        <f t="shared" si="9"/>
        <v>0</v>
      </c>
      <c r="G626" s="29"/>
      <c r="H626" s="27" t="e">
        <f>VLOOKUP(D626,offer数据基础表!A:D,4,0)</f>
        <v>#N/A</v>
      </c>
      <c r="I626" s="24">
        <v>623</v>
      </c>
      <c r="L626" s="31" t="s">
        <v>666</v>
      </c>
    </row>
    <row r="627" spans="1:12">
      <c r="A627" s="143" t="s">
        <v>667</v>
      </c>
      <c r="B627" s="140">
        <v>624</v>
      </c>
      <c r="C627" s="24">
        <v>624</v>
      </c>
      <c r="D627" s="31" t="s">
        <v>667</v>
      </c>
      <c r="E627" s="141">
        <f>VLOOKUP(D:D,A:B,2,0)</f>
        <v>624</v>
      </c>
      <c r="F627" s="147">
        <f t="shared" si="9"/>
        <v>0</v>
      </c>
      <c r="G627" s="29"/>
      <c r="H627" s="27" t="e">
        <f>VLOOKUP(D627,offer数据基础表!A:D,4,0)</f>
        <v>#N/A</v>
      </c>
      <c r="I627" s="24">
        <v>624</v>
      </c>
      <c r="L627" s="31" t="s">
        <v>667</v>
      </c>
    </row>
    <row r="628" spans="1:12">
      <c r="A628" s="143" t="s">
        <v>668</v>
      </c>
      <c r="B628" s="140">
        <v>625</v>
      </c>
      <c r="C628" s="24">
        <v>625</v>
      </c>
      <c r="D628" s="31" t="s">
        <v>668</v>
      </c>
      <c r="E628" s="141">
        <f>VLOOKUP(D:D,A:B,2,0)</f>
        <v>625</v>
      </c>
      <c r="F628" s="147">
        <f t="shared" si="9"/>
        <v>0</v>
      </c>
      <c r="G628" s="29"/>
      <c r="H628" s="27" t="e">
        <f>VLOOKUP(D628,offer数据基础表!A:D,4,0)</f>
        <v>#N/A</v>
      </c>
      <c r="I628" s="24">
        <v>625</v>
      </c>
      <c r="L628" s="31" t="s">
        <v>668</v>
      </c>
    </row>
    <row r="629" spans="1:12">
      <c r="A629" s="143" t="s">
        <v>669</v>
      </c>
      <c r="B629" s="140">
        <v>626</v>
      </c>
      <c r="C629" s="24">
        <v>626</v>
      </c>
      <c r="D629" s="31" t="s">
        <v>669</v>
      </c>
      <c r="E629" s="141">
        <f>VLOOKUP(D:D,A:B,2,0)</f>
        <v>626</v>
      </c>
      <c r="F629" s="147">
        <f t="shared" si="9"/>
        <v>0</v>
      </c>
      <c r="G629" s="29"/>
      <c r="H629" s="27" t="e">
        <f>VLOOKUP(D629,offer数据基础表!A:D,4,0)</f>
        <v>#N/A</v>
      </c>
      <c r="I629" s="24">
        <v>626</v>
      </c>
      <c r="L629" s="31" t="s">
        <v>669</v>
      </c>
    </row>
    <row r="630" spans="1:12">
      <c r="A630" s="143" t="s">
        <v>670</v>
      </c>
      <c r="B630" s="140">
        <v>627</v>
      </c>
      <c r="C630" s="24">
        <v>627</v>
      </c>
      <c r="D630" s="31" t="s">
        <v>670</v>
      </c>
      <c r="E630" s="141">
        <f>VLOOKUP(D:D,A:B,2,0)</f>
        <v>627</v>
      </c>
      <c r="F630" s="147">
        <f t="shared" si="9"/>
        <v>0</v>
      </c>
      <c r="G630" s="29"/>
      <c r="H630" s="27" t="e">
        <f>VLOOKUP(D630,offer数据基础表!A:D,4,0)</f>
        <v>#N/A</v>
      </c>
      <c r="I630" s="24">
        <v>627</v>
      </c>
      <c r="L630" s="31" t="s">
        <v>670</v>
      </c>
    </row>
    <row r="631" spans="1:12">
      <c r="A631" s="143" t="s">
        <v>671</v>
      </c>
      <c r="B631" s="140">
        <v>628</v>
      </c>
      <c r="C631" s="24">
        <v>628</v>
      </c>
      <c r="D631" s="31" t="s">
        <v>671</v>
      </c>
      <c r="E631" s="141">
        <f>VLOOKUP(D:D,A:B,2,0)</f>
        <v>628</v>
      </c>
      <c r="F631" s="147">
        <f t="shared" si="9"/>
        <v>0</v>
      </c>
      <c r="G631" s="29"/>
      <c r="H631" s="27" t="e">
        <f>VLOOKUP(D631,offer数据基础表!A:D,4,0)</f>
        <v>#N/A</v>
      </c>
      <c r="I631" s="24">
        <v>628</v>
      </c>
      <c r="L631" s="31" t="s">
        <v>671</v>
      </c>
    </row>
    <row r="632" spans="1:12">
      <c r="A632" s="143" t="s">
        <v>672</v>
      </c>
      <c r="B632" s="140">
        <v>629</v>
      </c>
      <c r="C632" s="24">
        <v>629</v>
      </c>
      <c r="D632" s="31" t="s">
        <v>672</v>
      </c>
      <c r="E632" s="141">
        <f>VLOOKUP(D:D,A:B,2,0)</f>
        <v>629</v>
      </c>
      <c r="F632" s="147">
        <f t="shared" si="9"/>
        <v>0</v>
      </c>
      <c r="G632" s="29"/>
      <c r="H632" s="27" t="e">
        <f>VLOOKUP(D632,offer数据基础表!A:D,4,0)</f>
        <v>#N/A</v>
      </c>
      <c r="I632" s="24">
        <v>629</v>
      </c>
      <c r="L632" s="31" t="s">
        <v>672</v>
      </c>
    </row>
    <row r="633" spans="1:12">
      <c r="A633" s="143" t="s">
        <v>673</v>
      </c>
      <c r="B633" s="140">
        <v>630</v>
      </c>
      <c r="C633" s="24">
        <v>630</v>
      </c>
      <c r="D633" s="31" t="s">
        <v>673</v>
      </c>
      <c r="E633" s="141">
        <f>VLOOKUP(D:D,A:B,2,0)</f>
        <v>630</v>
      </c>
      <c r="F633" s="147">
        <f t="shared" si="9"/>
        <v>0</v>
      </c>
      <c r="G633" s="29"/>
      <c r="H633" s="27" t="e">
        <f>VLOOKUP(D633,offer数据基础表!A:D,4,0)</f>
        <v>#N/A</v>
      </c>
      <c r="I633" s="24">
        <v>630</v>
      </c>
      <c r="L633" s="31" t="s">
        <v>673</v>
      </c>
    </row>
    <row r="634" spans="1:12">
      <c r="A634" s="143" t="s">
        <v>674</v>
      </c>
      <c r="B634" s="140">
        <v>631</v>
      </c>
      <c r="C634" s="24">
        <v>631</v>
      </c>
      <c r="D634" s="31" t="s">
        <v>674</v>
      </c>
      <c r="E634" s="141">
        <f>VLOOKUP(D:D,A:B,2,0)</f>
        <v>631</v>
      </c>
      <c r="F634" s="147">
        <f t="shared" si="9"/>
        <v>0</v>
      </c>
      <c r="G634" s="29"/>
      <c r="H634" s="27" t="e">
        <f>VLOOKUP(D634,offer数据基础表!A:D,4,0)</f>
        <v>#N/A</v>
      </c>
      <c r="I634" s="24">
        <v>631</v>
      </c>
      <c r="L634" s="31" t="s">
        <v>674</v>
      </c>
    </row>
    <row r="635" spans="1:12">
      <c r="A635" s="143" t="s">
        <v>675</v>
      </c>
      <c r="B635" s="140">
        <v>632</v>
      </c>
      <c r="C635" s="24">
        <v>632</v>
      </c>
      <c r="D635" s="31" t="s">
        <v>675</v>
      </c>
      <c r="E635" s="141">
        <f>VLOOKUP(D:D,A:B,2,0)</f>
        <v>632</v>
      </c>
      <c r="F635" s="147">
        <f t="shared" si="9"/>
        <v>0</v>
      </c>
      <c r="G635" s="29"/>
      <c r="H635" s="27" t="e">
        <f>VLOOKUP(D635,offer数据基础表!A:D,4,0)</f>
        <v>#N/A</v>
      </c>
      <c r="I635" s="24">
        <v>632</v>
      </c>
      <c r="L635" s="31" t="s">
        <v>675</v>
      </c>
    </row>
    <row r="636" spans="1:12">
      <c r="A636" s="143" t="s">
        <v>676</v>
      </c>
      <c r="B636" s="140">
        <v>633</v>
      </c>
      <c r="C636" s="24">
        <v>633</v>
      </c>
      <c r="D636" s="31" t="s">
        <v>676</v>
      </c>
      <c r="E636" s="141">
        <f>VLOOKUP(D:D,A:B,2,0)</f>
        <v>633</v>
      </c>
      <c r="F636" s="147">
        <f t="shared" si="9"/>
        <v>0</v>
      </c>
      <c r="G636" s="29"/>
      <c r="H636" s="27" t="e">
        <f>VLOOKUP(D636,offer数据基础表!A:D,4,0)</f>
        <v>#N/A</v>
      </c>
      <c r="I636" s="24">
        <v>633</v>
      </c>
      <c r="L636" s="31" t="s">
        <v>676</v>
      </c>
    </row>
    <row r="637" spans="1:12">
      <c r="A637" s="143" t="s">
        <v>677</v>
      </c>
      <c r="B637" s="140">
        <v>634</v>
      </c>
      <c r="C637" s="24">
        <v>634</v>
      </c>
      <c r="D637" s="31" t="s">
        <v>677</v>
      </c>
      <c r="E637" s="141">
        <f>VLOOKUP(D:D,A:B,2,0)</f>
        <v>634</v>
      </c>
      <c r="F637" s="147">
        <f t="shared" si="9"/>
        <v>0</v>
      </c>
      <c r="G637" s="29"/>
      <c r="H637" s="27" t="e">
        <f>VLOOKUP(D637,offer数据基础表!A:D,4,0)</f>
        <v>#N/A</v>
      </c>
      <c r="I637" s="24">
        <v>634</v>
      </c>
      <c r="L637" s="31" t="s">
        <v>677</v>
      </c>
    </row>
    <row r="638" spans="1:12">
      <c r="A638" s="143" t="s">
        <v>678</v>
      </c>
      <c r="B638" s="140">
        <v>635</v>
      </c>
      <c r="C638" s="24">
        <v>635</v>
      </c>
      <c r="D638" s="31" t="s">
        <v>678</v>
      </c>
      <c r="E638" s="141">
        <f>VLOOKUP(D:D,A:B,2,0)</f>
        <v>635</v>
      </c>
      <c r="F638" s="147">
        <f t="shared" si="9"/>
        <v>0</v>
      </c>
      <c r="G638" s="29"/>
      <c r="H638" s="27" t="e">
        <f>VLOOKUP(D638,offer数据基础表!A:D,4,0)</f>
        <v>#N/A</v>
      </c>
      <c r="I638" s="24">
        <v>635</v>
      </c>
      <c r="L638" s="31" t="s">
        <v>678</v>
      </c>
    </row>
    <row r="639" spans="1:12">
      <c r="A639" s="143" t="s">
        <v>679</v>
      </c>
      <c r="B639" s="140">
        <v>636</v>
      </c>
      <c r="C639" s="24">
        <v>636</v>
      </c>
      <c r="D639" s="31" t="s">
        <v>679</v>
      </c>
      <c r="E639" s="141">
        <f>VLOOKUP(D:D,A:B,2,0)</f>
        <v>636</v>
      </c>
      <c r="F639" s="147">
        <f t="shared" si="9"/>
        <v>0</v>
      </c>
      <c r="G639" s="29"/>
      <c r="H639" s="27" t="e">
        <f>VLOOKUP(D639,offer数据基础表!A:D,4,0)</f>
        <v>#N/A</v>
      </c>
      <c r="I639" s="24">
        <v>636</v>
      </c>
      <c r="L639" s="31" t="s">
        <v>679</v>
      </c>
    </row>
    <row r="640" spans="1:12">
      <c r="A640" s="143" t="s">
        <v>680</v>
      </c>
      <c r="B640" s="140">
        <v>637</v>
      </c>
      <c r="C640" s="24">
        <v>637</v>
      </c>
      <c r="D640" s="31" t="s">
        <v>680</v>
      </c>
      <c r="E640" s="141">
        <f>VLOOKUP(D:D,A:B,2,0)</f>
        <v>637</v>
      </c>
      <c r="F640" s="147">
        <f t="shared" si="9"/>
        <v>0</v>
      </c>
      <c r="G640" s="29"/>
      <c r="H640" s="27" t="e">
        <f>VLOOKUP(D640,offer数据基础表!A:D,4,0)</f>
        <v>#N/A</v>
      </c>
      <c r="I640" s="24">
        <v>637</v>
      </c>
      <c r="L640" s="31" t="s">
        <v>680</v>
      </c>
    </row>
    <row r="641" spans="1:12">
      <c r="A641" s="143" t="s">
        <v>681</v>
      </c>
      <c r="B641" s="140">
        <v>638</v>
      </c>
      <c r="C641" s="24">
        <v>638</v>
      </c>
      <c r="D641" s="31" t="s">
        <v>681</v>
      </c>
      <c r="E641" s="141">
        <f>VLOOKUP(D:D,A:B,2,0)</f>
        <v>638</v>
      </c>
      <c r="F641" s="147">
        <f t="shared" si="9"/>
        <v>0</v>
      </c>
      <c r="G641" s="29"/>
      <c r="H641" s="27" t="e">
        <f>VLOOKUP(D641,offer数据基础表!A:D,4,0)</f>
        <v>#N/A</v>
      </c>
      <c r="I641" s="24">
        <v>638</v>
      </c>
      <c r="L641" s="31" t="s">
        <v>681</v>
      </c>
    </row>
    <row r="642" spans="1:12">
      <c r="A642" s="143" t="s">
        <v>682</v>
      </c>
      <c r="B642" s="140">
        <v>639</v>
      </c>
      <c r="C642" s="24">
        <v>639</v>
      </c>
      <c r="D642" s="31" t="s">
        <v>682</v>
      </c>
      <c r="E642" s="141">
        <f>VLOOKUP(D:D,A:B,2,0)</f>
        <v>639</v>
      </c>
      <c r="F642" s="147">
        <f t="shared" si="9"/>
        <v>0</v>
      </c>
      <c r="G642" s="29"/>
      <c r="H642" s="27" t="e">
        <f>VLOOKUP(D642,offer数据基础表!A:D,4,0)</f>
        <v>#N/A</v>
      </c>
      <c r="I642" s="24">
        <v>639</v>
      </c>
      <c r="L642" s="31" t="s">
        <v>682</v>
      </c>
    </row>
    <row r="643" spans="1:12">
      <c r="A643" s="143" t="s">
        <v>683</v>
      </c>
      <c r="B643" s="140">
        <v>640</v>
      </c>
      <c r="C643" s="24">
        <v>640</v>
      </c>
      <c r="D643" s="31" t="s">
        <v>683</v>
      </c>
      <c r="E643" s="141">
        <f>VLOOKUP(D:D,A:B,2,0)</f>
        <v>640</v>
      </c>
      <c r="F643" s="147">
        <f t="shared" si="9"/>
        <v>0</v>
      </c>
      <c r="G643" s="29"/>
      <c r="H643" s="27" t="e">
        <f>VLOOKUP(D643,offer数据基础表!A:D,4,0)</f>
        <v>#N/A</v>
      </c>
      <c r="I643" s="24">
        <v>640</v>
      </c>
      <c r="L643" s="31" t="s">
        <v>683</v>
      </c>
    </row>
    <row r="644" spans="1:12">
      <c r="A644" s="143" t="s">
        <v>684</v>
      </c>
      <c r="B644" s="140">
        <v>641</v>
      </c>
      <c r="C644" s="24">
        <v>641</v>
      </c>
      <c r="D644" s="31" t="s">
        <v>684</v>
      </c>
      <c r="E644" s="141">
        <f>VLOOKUP(D:D,A:B,2,0)</f>
        <v>641</v>
      </c>
      <c r="F644" s="147">
        <f t="shared" ref="F644:F707" si="10">E644-C644</f>
        <v>0</v>
      </c>
      <c r="G644" s="29"/>
      <c r="H644" s="27" t="e">
        <f>VLOOKUP(D644,offer数据基础表!A:D,4,0)</f>
        <v>#N/A</v>
      </c>
      <c r="I644" s="24">
        <v>641</v>
      </c>
      <c r="L644" s="31" t="s">
        <v>684</v>
      </c>
    </row>
    <row r="645" spans="1:12">
      <c r="A645" s="143" t="s">
        <v>685</v>
      </c>
      <c r="B645" s="140">
        <v>642</v>
      </c>
      <c r="C645" s="24">
        <v>642</v>
      </c>
      <c r="D645" s="31" t="s">
        <v>685</v>
      </c>
      <c r="E645" s="141">
        <f>VLOOKUP(D:D,A:B,2,0)</f>
        <v>642</v>
      </c>
      <c r="F645" s="147">
        <f t="shared" si="10"/>
        <v>0</v>
      </c>
      <c r="G645" s="29"/>
      <c r="H645" s="27" t="e">
        <f>VLOOKUP(D645,offer数据基础表!A:D,4,0)</f>
        <v>#N/A</v>
      </c>
      <c r="I645" s="24">
        <v>642</v>
      </c>
      <c r="L645" s="31" t="s">
        <v>685</v>
      </c>
    </row>
    <row r="646" ht="16.5" spans="1:12">
      <c r="A646" s="143" t="s">
        <v>686</v>
      </c>
      <c r="B646" s="140">
        <v>643</v>
      </c>
      <c r="C646" s="24">
        <v>643</v>
      </c>
      <c r="D646" s="31" t="s">
        <v>686</v>
      </c>
      <c r="E646" s="141">
        <f>VLOOKUP(D:D,A:B,2,0)</f>
        <v>643</v>
      </c>
      <c r="F646" s="147">
        <f t="shared" si="10"/>
        <v>0</v>
      </c>
      <c r="G646" s="29"/>
      <c r="H646" s="27" t="e">
        <f>VLOOKUP(D646,offer数据基础表!A:D,4,0)</f>
        <v>#N/A</v>
      </c>
      <c r="I646" s="24">
        <v>643</v>
      </c>
      <c r="L646" s="31" t="s">
        <v>686</v>
      </c>
    </row>
    <row r="647" spans="1:12">
      <c r="A647" s="143" t="s">
        <v>687</v>
      </c>
      <c r="B647" s="140">
        <v>644</v>
      </c>
      <c r="C647" s="24">
        <v>644</v>
      </c>
      <c r="D647" s="31" t="s">
        <v>687</v>
      </c>
      <c r="E647" s="141">
        <f>VLOOKUP(D:D,A:B,2,0)</f>
        <v>644</v>
      </c>
      <c r="F647" s="147">
        <f t="shared" si="10"/>
        <v>0</v>
      </c>
      <c r="G647" s="29"/>
      <c r="H647" s="27" t="e">
        <f>VLOOKUP(D647,offer数据基础表!A:D,4,0)</f>
        <v>#N/A</v>
      </c>
      <c r="I647" s="24">
        <v>644</v>
      </c>
      <c r="L647" s="31" t="s">
        <v>687</v>
      </c>
    </row>
    <row r="648" spans="1:12">
      <c r="A648" s="143" t="s">
        <v>688</v>
      </c>
      <c r="B648" s="140">
        <v>645</v>
      </c>
      <c r="C648" s="24">
        <v>645</v>
      </c>
      <c r="D648" s="31" t="s">
        <v>688</v>
      </c>
      <c r="E648" s="141">
        <f>VLOOKUP(D:D,A:B,2,0)</f>
        <v>645</v>
      </c>
      <c r="F648" s="147">
        <f t="shared" si="10"/>
        <v>0</v>
      </c>
      <c r="G648" s="29"/>
      <c r="H648" s="27" t="e">
        <f>VLOOKUP(D648,offer数据基础表!A:D,4,0)</f>
        <v>#N/A</v>
      </c>
      <c r="I648" s="24">
        <v>645</v>
      </c>
      <c r="L648" s="31" t="s">
        <v>688</v>
      </c>
    </row>
    <row r="649" spans="1:12">
      <c r="A649" s="143" t="s">
        <v>689</v>
      </c>
      <c r="B649" s="140">
        <v>646</v>
      </c>
      <c r="C649" s="24">
        <v>646</v>
      </c>
      <c r="D649" s="31" t="s">
        <v>689</v>
      </c>
      <c r="E649" s="141">
        <f>VLOOKUP(D:D,A:B,2,0)</f>
        <v>646</v>
      </c>
      <c r="F649" s="147">
        <f t="shared" si="10"/>
        <v>0</v>
      </c>
      <c r="G649" s="29"/>
      <c r="H649" s="27" t="e">
        <f>VLOOKUP(D649,offer数据基础表!A:D,4,0)</f>
        <v>#N/A</v>
      </c>
      <c r="I649" s="24">
        <v>646</v>
      </c>
      <c r="L649" s="31" t="s">
        <v>689</v>
      </c>
    </row>
    <row r="650" spans="1:12">
      <c r="A650" s="143" t="s">
        <v>690</v>
      </c>
      <c r="B650" s="140">
        <v>647</v>
      </c>
      <c r="C650" s="24">
        <v>647</v>
      </c>
      <c r="D650" s="31" t="s">
        <v>690</v>
      </c>
      <c r="E650" s="141">
        <f>VLOOKUP(D:D,A:B,2,0)</f>
        <v>647</v>
      </c>
      <c r="F650" s="147">
        <f t="shared" si="10"/>
        <v>0</v>
      </c>
      <c r="G650" s="29"/>
      <c r="H650" s="27" t="e">
        <f>VLOOKUP(D650,offer数据基础表!A:D,4,0)</f>
        <v>#N/A</v>
      </c>
      <c r="I650" s="24">
        <v>647</v>
      </c>
      <c r="L650" s="31" t="s">
        <v>690</v>
      </c>
    </row>
    <row r="651" spans="1:12">
      <c r="A651" s="143" t="s">
        <v>691</v>
      </c>
      <c r="B651" s="140">
        <v>648</v>
      </c>
      <c r="C651" s="24">
        <v>648</v>
      </c>
      <c r="D651" s="31" t="s">
        <v>691</v>
      </c>
      <c r="E651" s="141">
        <f>VLOOKUP(D:D,A:B,2,0)</f>
        <v>648</v>
      </c>
      <c r="F651" s="147">
        <f t="shared" si="10"/>
        <v>0</v>
      </c>
      <c r="G651" s="29"/>
      <c r="H651" s="27" t="e">
        <f>VLOOKUP(D651,offer数据基础表!A:D,4,0)</f>
        <v>#N/A</v>
      </c>
      <c r="I651" s="24">
        <v>648</v>
      </c>
      <c r="L651" s="31" t="s">
        <v>691</v>
      </c>
    </row>
    <row r="652" spans="1:12">
      <c r="A652" s="143" t="s">
        <v>692</v>
      </c>
      <c r="B652" s="140">
        <v>649</v>
      </c>
      <c r="C652" s="24">
        <v>649</v>
      </c>
      <c r="D652" s="31" t="s">
        <v>692</v>
      </c>
      <c r="E652" s="141">
        <f>VLOOKUP(D:D,A:B,2,0)</f>
        <v>649</v>
      </c>
      <c r="F652" s="147">
        <f t="shared" si="10"/>
        <v>0</v>
      </c>
      <c r="G652" s="29"/>
      <c r="H652" s="27" t="e">
        <f>VLOOKUP(D652,offer数据基础表!A:D,4,0)</f>
        <v>#N/A</v>
      </c>
      <c r="I652" s="24">
        <v>649</v>
      </c>
      <c r="L652" s="31" t="s">
        <v>692</v>
      </c>
    </row>
    <row r="653" spans="1:12">
      <c r="A653" s="143" t="s">
        <v>693</v>
      </c>
      <c r="B653" s="140">
        <v>650</v>
      </c>
      <c r="C653" s="24">
        <v>650</v>
      </c>
      <c r="D653" s="31" t="s">
        <v>693</v>
      </c>
      <c r="E653" s="141">
        <f>VLOOKUP(D:D,A:B,2,0)</f>
        <v>650</v>
      </c>
      <c r="F653" s="147">
        <f t="shared" si="10"/>
        <v>0</v>
      </c>
      <c r="G653" s="29"/>
      <c r="H653" s="27" t="e">
        <f>VLOOKUP(D653,offer数据基础表!A:D,4,0)</f>
        <v>#N/A</v>
      </c>
      <c r="I653" s="24">
        <v>650</v>
      </c>
      <c r="L653" s="31" t="s">
        <v>693</v>
      </c>
    </row>
    <row r="654" spans="1:12">
      <c r="A654" s="143" t="s">
        <v>694</v>
      </c>
      <c r="B654" s="140">
        <v>651</v>
      </c>
      <c r="C654" s="24">
        <v>651</v>
      </c>
      <c r="D654" s="31" t="s">
        <v>694</v>
      </c>
      <c r="E654" s="141">
        <f>VLOOKUP(D:D,A:B,2,0)</f>
        <v>651</v>
      </c>
      <c r="F654" s="147">
        <f t="shared" si="10"/>
        <v>0</v>
      </c>
      <c r="G654" s="29"/>
      <c r="H654" s="27" t="e">
        <f>VLOOKUP(D654,offer数据基础表!A:D,4,0)</f>
        <v>#N/A</v>
      </c>
      <c r="I654" s="24">
        <v>651</v>
      </c>
      <c r="L654" s="31" t="s">
        <v>694</v>
      </c>
    </row>
    <row r="655" spans="1:12">
      <c r="A655" s="143" t="s">
        <v>695</v>
      </c>
      <c r="B655" s="140">
        <v>652</v>
      </c>
      <c r="C655" s="24">
        <v>652</v>
      </c>
      <c r="D655" s="31" t="s">
        <v>695</v>
      </c>
      <c r="E655" s="141">
        <f>VLOOKUP(D:D,A:B,2,0)</f>
        <v>652</v>
      </c>
      <c r="F655" s="147">
        <f t="shared" si="10"/>
        <v>0</v>
      </c>
      <c r="G655" s="29"/>
      <c r="H655" s="27" t="e">
        <f>VLOOKUP(D655,offer数据基础表!A:D,4,0)</f>
        <v>#N/A</v>
      </c>
      <c r="I655" s="24">
        <v>652</v>
      </c>
      <c r="L655" s="31" t="s">
        <v>695</v>
      </c>
    </row>
    <row r="656" spans="1:12">
      <c r="A656" s="143" t="s">
        <v>696</v>
      </c>
      <c r="B656" s="140">
        <v>653</v>
      </c>
      <c r="C656" s="24">
        <v>653</v>
      </c>
      <c r="D656" s="31" t="s">
        <v>696</v>
      </c>
      <c r="E656" s="141">
        <f>VLOOKUP(D:D,A:B,2,0)</f>
        <v>653</v>
      </c>
      <c r="F656" s="147">
        <f t="shared" si="10"/>
        <v>0</v>
      </c>
      <c r="G656" s="29"/>
      <c r="H656" s="27" t="e">
        <f>VLOOKUP(D656,offer数据基础表!A:D,4,0)</f>
        <v>#N/A</v>
      </c>
      <c r="I656" s="24">
        <v>653</v>
      </c>
      <c r="L656" s="31" t="s">
        <v>696</v>
      </c>
    </row>
    <row r="657" spans="1:12">
      <c r="A657" s="143" t="s">
        <v>697</v>
      </c>
      <c r="B657" s="140">
        <v>654</v>
      </c>
      <c r="C657" s="24">
        <v>654</v>
      </c>
      <c r="D657" s="31" t="s">
        <v>697</v>
      </c>
      <c r="E657" s="141">
        <f>VLOOKUP(D:D,A:B,2,0)</f>
        <v>654</v>
      </c>
      <c r="F657" s="147">
        <f t="shared" si="10"/>
        <v>0</v>
      </c>
      <c r="G657" s="29"/>
      <c r="H657" s="27" t="e">
        <f>VLOOKUP(D657,offer数据基础表!A:D,4,0)</f>
        <v>#N/A</v>
      </c>
      <c r="I657" s="24">
        <v>654</v>
      </c>
      <c r="L657" s="31" t="s">
        <v>697</v>
      </c>
    </row>
    <row r="658" ht="16.5" spans="1:12">
      <c r="A658" s="143" t="s">
        <v>698</v>
      </c>
      <c r="B658" s="140">
        <v>655</v>
      </c>
      <c r="C658" s="24">
        <v>655</v>
      </c>
      <c r="D658" s="31" t="s">
        <v>698</v>
      </c>
      <c r="E658" s="141">
        <f>VLOOKUP(D:D,A:B,2,0)</f>
        <v>655</v>
      </c>
      <c r="F658" s="147">
        <f t="shared" si="10"/>
        <v>0</v>
      </c>
      <c r="G658" s="29"/>
      <c r="H658" s="27" t="e">
        <f>VLOOKUP(D658,offer数据基础表!A:D,4,0)</f>
        <v>#N/A</v>
      </c>
      <c r="I658" s="24">
        <v>655</v>
      </c>
      <c r="L658" s="31" t="s">
        <v>698</v>
      </c>
    </row>
    <row r="659" spans="1:12">
      <c r="A659" s="143" t="s">
        <v>699</v>
      </c>
      <c r="B659" s="140">
        <v>656</v>
      </c>
      <c r="C659" s="24">
        <v>656</v>
      </c>
      <c r="D659" s="31" t="s">
        <v>699</v>
      </c>
      <c r="E659" s="141">
        <f>VLOOKUP(D:D,A:B,2,0)</f>
        <v>656</v>
      </c>
      <c r="F659" s="147">
        <f t="shared" si="10"/>
        <v>0</v>
      </c>
      <c r="G659" s="29"/>
      <c r="H659" s="27" t="e">
        <f>VLOOKUP(D659,offer数据基础表!A:D,4,0)</f>
        <v>#N/A</v>
      </c>
      <c r="I659" s="24">
        <v>656</v>
      </c>
      <c r="L659" s="31" t="s">
        <v>699</v>
      </c>
    </row>
    <row r="660" spans="1:12">
      <c r="A660" s="143" t="s">
        <v>700</v>
      </c>
      <c r="B660" s="140">
        <v>657</v>
      </c>
      <c r="C660" s="24">
        <v>657</v>
      </c>
      <c r="D660" s="31" t="s">
        <v>700</v>
      </c>
      <c r="E660" s="141">
        <f>VLOOKUP(D:D,A:B,2,0)</f>
        <v>657</v>
      </c>
      <c r="F660" s="147">
        <f t="shared" si="10"/>
        <v>0</v>
      </c>
      <c r="G660" s="29"/>
      <c r="H660" s="27" t="e">
        <f>VLOOKUP(D660,offer数据基础表!A:D,4,0)</f>
        <v>#N/A</v>
      </c>
      <c r="I660" s="24">
        <v>657</v>
      </c>
      <c r="L660" s="31" t="s">
        <v>700</v>
      </c>
    </row>
    <row r="661" spans="1:12">
      <c r="A661" s="143" t="s">
        <v>701</v>
      </c>
      <c r="B661" s="140">
        <v>658</v>
      </c>
      <c r="C661" s="24">
        <v>658</v>
      </c>
      <c r="D661" s="31" t="s">
        <v>701</v>
      </c>
      <c r="E661" s="141">
        <f>VLOOKUP(D:D,A:B,2,0)</f>
        <v>658</v>
      </c>
      <c r="F661" s="147">
        <f t="shared" si="10"/>
        <v>0</v>
      </c>
      <c r="G661" s="29"/>
      <c r="H661" s="27" t="e">
        <f>VLOOKUP(D661,offer数据基础表!A:D,4,0)</f>
        <v>#N/A</v>
      </c>
      <c r="I661" s="24">
        <v>658</v>
      </c>
      <c r="L661" s="31" t="s">
        <v>701</v>
      </c>
    </row>
    <row r="662" spans="1:12">
      <c r="A662" s="143" t="s">
        <v>702</v>
      </c>
      <c r="B662" s="140">
        <v>659</v>
      </c>
      <c r="C662" s="24">
        <v>659</v>
      </c>
      <c r="D662" s="31" t="s">
        <v>702</v>
      </c>
      <c r="E662" s="141">
        <f>VLOOKUP(D:D,A:B,2,0)</f>
        <v>659</v>
      </c>
      <c r="F662" s="147">
        <f t="shared" si="10"/>
        <v>0</v>
      </c>
      <c r="G662" s="29"/>
      <c r="H662" s="27" t="e">
        <f>VLOOKUP(D662,offer数据基础表!A:D,4,0)</f>
        <v>#N/A</v>
      </c>
      <c r="I662" s="24">
        <v>659</v>
      </c>
      <c r="L662" s="31" t="s">
        <v>702</v>
      </c>
    </row>
    <row r="663" spans="1:12">
      <c r="A663" s="143" t="s">
        <v>703</v>
      </c>
      <c r="B663" s="140">
        <v>660</v>
      </c>
      <c r="C663" s="24">
        <v>660</v>
      </c>
      <c r="D663" s="31" t="s">
        <v>703</v>
      </c>
      <c r="E663" s="141">
        <f>VLOOKUP(D:D,A:B,2,0)</f>
        <v>660</v>
      </c>
      <c r="F663" s="147">
        <f t="shared" si="10"/>
        <v>0</v>
      </c>
      <c r="G663" s="29"/>
      <c r="H663" s="27" t="e">
        <f>VLOOKUP(D663,offer数据基础表!A:D,4,0)</f>
        <v>#N/A</v>
      </c>
      <c r="I663" s="24">
        <v>660</v>
      </c>
      <c r="L663" s="31" t="s">
        <v>703</v>
      </c>
    </row>
    <row r="664" spans="1:12">
      <c r="A664" s="143" t="s">
        <v>704</v>
      </c>
      <c r="B664" s="140">
        <v>661</v>
      </c>
      <c r="C664" s="24">
        <v>661</v>
      </c>
      <c r="D664" s="31" t="s">
        <v>704</v>
      </c>
      <c r="E664" s="141">
        <f>VLOOKUP(D:D,A:B,2,0)</f>
        <v>661</v>
      </c>
      <c r="F664" s="147">
        <f t="shared" si="10"/>
        <v>0</v>
      </c>
      <c r="G664" s="29"/>
      <c r="H664" s="27" t="e">
        <f>VLOOKUP(D664,offer数据基础表!A:D,4,0)</f>
        <v>#N/A</v>
      </c>
      <c r="I664" s="24">
        <v>661</v>
      </c>
      <c r="L664" s="31" t="s">
        <v>704</v>
      </c>
    </row>
    <row r="665" spans="1:12">
      <c r="A665" s="143" t="s">
        <v>705</v>
      </c>
      <c r="B665" s="140">
        <v>662</v>
      </c>
      <c r="C665" s="24">
        <v>662</v>
      </c>
      <c r="D665" s="31" t="s">
        <v>705</v>
      </c>
      <c r="E665" s="141">
        <f>VLOOKUP(D:D,A:B,2,0)</f>
        <v>662</v>
      </c>
      <c r="F665" s="147">
        <f t="shared" si="10"/>
        <v>0</v>
      </c>
      <c r="G665" s="29"/>
      <c r="H665" s="27" t="e">
        <f>VLOOKUP(D665,offer数据基础表!A:D,4,0)</f>
        <v>#N/A</v>
      </c>
      <c r="I665" s="24">
        <v>662</v>
      </c>
      <c r="L665" s="31" t="s">
        <v>705</v>
      </c>
    </row>
    <row r="666" spans="1:12">
      <c r="A666" s="143" t="s">
        <v>706</v>
      </c>
      <c r="B666" s="140">
        <v>663</v>
      </c>
      <c r="C666" s="24">
        <v>663</v>
      </c>
      <c r="D666" s="31" t="s">
        <v>706</v>
      </c>
      <c r="E666" s="141">
        <f>VLOOKUP(D:D,A:B,2,0)</f>
        <v>663</v>
      </c>
      <c r="F666" s="147">
        <f t="shared" si="10"/>
        <v>0</v>
      </c>
      <c r="G666" s="29"/>
      <c r="H666" s="27" t="e">
        <f>VLOOKUP(D666,offer数据基础表!A:D,4,0)</f>
        <v>#N/A</v>
      </c>
      <c r="I666" s="24">
        <v>663</v>
      </c>
      <c r="L666" s="31" t="s">
        <v>706</v>
      </c>
    </row>
    <row r="667" spans="1:12">
      <c r="A667" s="143" t="s">
        <v>707</v>
      </c>
      <c r="B667" s="140">
        <v>664</v>
      </c>
      <c r="C667" s="24">
        <v>664</v>
      </c>
      <c r="D667" s="31" t="s">
        <v>707</v>
      </c>
      <c r="E667" s="141">
        <f>VLOOKUP(D:D,A:B,2,0)</f>
        <v>664</v>
      </c>
      <c r="F667" s="147">
        <f t="shared" si="10"/>
        <v>0</v>
      </c>
      <c r="G667" s="29"/>
      <c r="H667" s="27" t="e">
        <f>VLOOKUP(D667,offer数据基础表!A:D,4,0)</f>
        <v>#N/A</v>
      </c>
      <c r="I667" s="24">
        <v>664</v>
      </c>
      <c r="L667" s="31" t="s">
        <v>707</v>
      </c>
    </row>
    <row r="668" spans="1:12">
      <c r="A668" s="143" t="s">
        <v>708</v>
      </c>
      <c r="B668" s="140">
        <v>665</v>
      </c>
      <c r="C668" s="24">
        <v>665</v>
      </c>
      <c r="D668" s="31" t="s">
        <v>708</v>
      </c>
      <c r="E668" s="141">
        <f>VLOOKUP(D:D,A:B,2,0)</f>
        <v>665</v>
      </c>
      <c r="F668" s="147">
        <f t="shared" si="10"/>
        <v>0</v>
      </c>
      <c r="G668" s="29"/>
      <c r="H668" s="27" t="e">
        <f>VLOOKUP(D668,offer数据基础表!A:D,4,0)</f>
        <v>#N/A</v>
      </c>
      <c r="I668" s="24">
        <v>665</v>
      </c>
      <c r="L668" s="31" t="s">
        <v>708</v>
      </c>
    </row>
    <row r="669" spans="1:12">
      <c r="A669" s="143" t="s">
        <v>709</v>
      </c>
      <c r="B669" s="140">
        <v>666</v>
      </c>
      <c r="C669" s="24">
        <v>666</v>
      </c>
      <c r="D669" s="31" t="s">
        <v>709</v>
      </c>
      <c r="E669" s="141">
        <f>VLOOKUP(D:D,A:B,2,0)</f>
        <v>666</v>
      </c>
      <c r="F669" s="147">
        <f t="shared" si="10"/>
        <v>0</v>
      </c>
      <c r="G669" s="29"/>
      <c r="H669" s="27" t="e">
        <f>VLOOKUP(D669,offer数据基础表!A:D,4,0)</f>
        <v>#N/A</v>
      </c>
      <c r="I669" s="24">
        <v>666</v>
      </c>
      <c r="L669" s="31" t="s">
        <v>709</v>
      </c>
    </row>
    <row r="670" spans="1:12">
      <c r="A670" s="143" t="s">
        <v>710</v>
      </c>
      <c r="B670" s="140">
        <v>667</v>
      </c>
      <c r="C670" s="24">
        <v>667</v>
      </c>
      <c r="D670" s="31" t="s">
        <v>710</v>
      </c>
      <c r="E670" s="141">
        <f>VLOOKUP(D:D,A:B,2,0)</f>
        <v>667</v>
      </c>
      <c r="F670" s="147">
        <f t="shared" si="10"/>
        <v>0</v>
      </c>
      <c r="G670" s="29"/>
      <c r="H670" s="27" t="e">
        <f>VLOOKUP(D670,offer数据基础表!A:D,4,0)</f>
        <v>#N/A</v>
      </c>
      <c r="I670" s="24">
        <v>667</v>
      </c>
      <c r="L670" s="31" t="s">
        <v>710</v>
      </c>
    </row>
    <row r="671" spans="1:12">
      <c r="A671" s="143" t="s">
        <v>711</v>
      </c>
      <c r="B671" s="140">
        <v>668</v>
      </c>
      <c r="C671" s="24">
        <v>668</v>
      </c>
      <c r="D671" s="31" t="s">
        <v>711</v>
      </c>
      <c r="E671" s="141">
        <f>VLOOKUP(D:D,A:B,2,0)</f>
        <v>668</v>
      </c>
      <c r="F671" s="147">
        <f t="shared" si="10"/>
        <v>0</v>
      </c>
      <c r="G671" s="29"/>
      <c r="H671" s="27" t="e">
        <f>VLOOKUP(D671,offer数据基础表!A:D,4,0)</f>
        <v>#N/A</v>
      </c>
      <c r="I671" s="24">
        <v>668</v>
      </c>
      <c r="L671" s="31" t="s">
        <v>711</v>
      </c>
    </row>
    <row r="672" spans="1:12">
      <c r="A672" s="143" t="s">
        <v>712</v>
      </c>
      <c r="B672" s="140">
        <v>669</v>
      </c>
      <c r="C672" s="24">
        <v>669</v>
      </c>
      <c r="D672" s="31" t="s">
        <v>712</v>
      </c>
      <c r="E672" s="141">
        <f>VLOOKUP(D:D,A:B,2,0)</f>
        <v>669</v>
      </c>
      <c r="F672" s="147">
        <f t="shared" si="10"/>
        <v>0</v>
      </c>
      <c r="G672" s="29"/>
      <c r="H672" s="27" t="e">
        <f>VLOOKUP(D672,offer数据基础表!A:D,4,0)</f>
        <v>#N/A</v>
      </c>
      <c r="I672" s="24">
        <v>669</v>
      </c>
      <c r="L672" s="31" t="s">
        <v>712</v>
      </c>
    </row>
    <row r="673" spans="1:12">
      <c r="A673" s="143" t="s">
        <v>713</v>
      </c>
      <c r="B673" s="140">
        <v>670</v>
      </c>
      <c r="C673" s="24">
        <v>670</v>
      </c>
      <c r="D673" s="31" t="s">
        <v>713</v>
      </c>
      <c r="E673" s="141">
        <f>VLOOKUP(D:D,A:B,2,0)</f>
        <v>670</v>
      </c>
      <c r="F673" s="147">
        <f t="shared" si="10"/>
        <v>0</v>
      </c>
      <c r="G673" s="29"/>
      <c r="H673" s="27" t="e">
        <f>VLOOKUP(D673,offer数据基础表!A:D,4,0)</f>
        <v>#N/A</v>
      </c>
      <c r="I673" s="24">
        <v>670</v>
      </c>
      <c r="L673" s="31" t="s">
        <v>713</v>
      </c>
    </row>
    <row r="674" spans="1:12">
      <c r="A674" s="143" t="s">
        <v>714</v>
      </c>
      <c r="B674" s="140">
        <v>671</v>
      </c>
      <c r="C674" s="24">
        <v>671</v>
      </c>
      <c r="D674" s="31" t="s">
        <v>714</v>
      </c>
      <c r="E674" s="141">
        <f>VLOOKUP(D:D,A:B,2,0)</f>
        <v>671</v>
      </c>
      <c r="F674" s="147">
        <f t="shared" si="10"/>
        <v>0</v>
      </c>
      <c r="G674" s="29"/>
      <c r="H674" s="27" t="e">
        <f>VLOOKUP(D674,offer数据基础表!A:D,4,0)</f>
        <v>#N/A</v>
      </c>
      <c r="I674" s="24">
        <v>671</v>
      </c>
      <c r="L674" s="31" t="s">
        <v>714</v>
      </c>
    </row>
    <row r="675" spans="1:12">
      <c r="A675" s="143" t="s">
        <v>715</v>
      </c>
      <c r="B675" s="140">
        <v>672</v>
      </c>
      <c r="C675" s="24">
        <v>672</v>
      </c>
      <c r="D675" s="31" t="s">
        <v>715</v>
      </c>
      <c r="E675" s="141">
        <f>VLOOKUP(D:D,A:B,2,0)</f>
        <v>672</v>
      </c>
      <c r="F675" s="147">
        <f t="shared" si="10"/>
        <v>0</v>
      </c>
      <c r="G675" s="29"/>
      <c r="H675" s="27" t="e">
        <f>VLOOKUP(D675,offer数据基础表!A:D,4,0)</f>
        <v>#N/A</v>
      </c>
      <c r="I675" s="24">
        <v>672</v>
      </c>
      <c r="L675" s="31" t="s">
        <v>715</v>
      </c>
    </row>
    <row r="676" spans="1:12">
      <c r="A676" s="143" t="s">
        <v>716</v>
      </c>
      <c r="B676" s="140">
        <v>673</v>
      </c>
      <c r="C676" s="24">
        <v>673</v>
      </c>
      <c r="D676" s="31" t="s">
        <v>716</v>
      </c>
      <c r="E676" s="141">
        <f>VLOOKUP(D:D,A:B,2,0)</f>
        <v>673</v>
      </c>
      <c r="F676" s="147">
        <f t="shared" si="10"/>
        <v>0</v>
      </c>
      <c r="G676" s="29"/>
      <c r="H676" s="27" t="e">
        <f>VLOOKUP(D676,offer数据基础表!A:D,4,0)</f>
        <v>#N/A</v>
      </c>
      <c r="I676" s="24">
        <v>673</v>
      </c>
      <c r="L676" s="31" t="s">
        <v>716</v>
      </c>
    </row>
    <row r="677" spans="1:12">
      <c r="A677" s="143" t="s">
        <v>717</v>
      </c>
      <c r="B677" s="140">
        <v>674</v>
      </c>
      <c r="C677" s="24">
        <v>674</v>
      </c>
      <c r="D677" s="31" t="s">
        <v>717</v>
      </c>
      <c r="E677" s="141">
        <f>VLOOKUP(D:D,A:B,2,0)</f>
        <v>674</v>
      </c>
      <c r="F677" s="147">
        <f t="shared" si="10"/>
        <v>0</v>
      </c>
      <c r="G677" s="29"/>
      <c r="H677" s="27" t="e">
        <f>VLOOKUP(D677,offer数据基础表!A:D,4,0)</f>
        <v>#N/A</v>
      </c>
      <c r="I677" s="24">
        <v>674</v>
      </c>
      <c r="L677" s="31" t="s">
        <v>717</v>
      </c>
    </row>
    <row r="678" spans="1:12">
      <c r="A678" s="143" t="s">
        <v>718</v>
      </c>
      <c r="B678" s="140">
        <v>675</v>
      </c>
      <c r="C678" s="24">
        <v>675</v>
      </c>
      <c r="D678" s="31" t="s">
        <v>718</v>
      </c>
      <c r="E678" s="141">
        <f>VLOOKUP(D:D,A:B,2,0)</f>
        <v>675</v>
      </c>
      <c r="F678" s="147">
        <f t="shared" si="10"/>
        <v>0</v>
      </c>
      <c r="G678" s="29"/>
      <c r="H678" s="27" t="e">
        <f>VLOOKUP(D678,offer数据基础表!A:D,4,0)</f>
        <v>#N/A</v>
      </c>
      <c r="I678" s="24">
        <v>675</v>
      </c>
      <c r="L678" s="31" t="s">
        <v>718</v>
      </c>
    </row>
    <row r="679" spans="1:12">
      <c r="A679" s="143" t="s">
        <v>719</v>
      </c>
      <c r="B679" s="140">
        <v>676</v>
      </c>
      <c r="C679" s="24">
        <v>676</v>
      </c>
      <c r="D679" s="31" t="s">
        <v>719</v>
      </c>
      <c r="E679" s="141">
        <f>VLOOKUP(D:D,A:B,2,0)</f>
        <v>676</v>
      </c>
      <c r="F679" s="147">
        <f t="shared" si="10"/>
        <v>0</v>
      </c>
      <c r="G679" s="29"/>
      <c r="H679" s="27" t="e">
        <f>VLOOKUP(D679,offer数据基础表!A:D,4,0)</f>
        <v>#N/A</v>
      </c>
      <c r="I679" s="24">
        <v>676</v>
      </c>
      <c r="L679" s="31" t="s">
        <v>719</v>
      </c>
    </row>
    <row r="680" spans="1:12">
      <c r="A680" s="143" t="s">
        <v>720</v>
      </c>
      <c r="B680" s="140">
        <v>677</v>
      </c>
      <c r="C680" s="24">
        <v>677</v>
      </c>
      <c r="D680" s="31" t="s">
        <v>720</v>
      </c>
      <c r="E680" s="141">
        <f>VLOOKUP(D:D,A:B,2,0)</f>
        <v>677</v>
      </c>
      <c r="F680" s="147">
        <f t="shared" si="10"/>
        <v>0</v>
      </c>
      <c r="G680" s="29"/>
      <c r="H680" s="27" t="e">
        <f>VLOOKUP(D680,offer数据基础表!A:D,4,0)</f>
        <v>#N/A</v>
      </c>
      <c r="I680" s="24">
        <v>677</v>
      </c>
      <c r="L680" s="31" t="s">
        <v>720</v>
      </c>
    </row>
    <row r="681" spans="1:12">
      <c r="A681" s="143" t="s">
        <v>721</v>
      </c>
      <c r="B681" s="140">
        <v>678</v>
      </c>
      <c r="C681" s="24">
        <v>678</v>
      </c>
      <c r="D681" s="31" t="s">
        <v>721</v>
      </c>
      <c r="E681" s="141">
        <f>VLOOKUP(D:D,A:B,2,0)</f>
        <v>678</v>
      </c>
      <c r="F681" s="147">
        <f t="shared" si="10"/>
        <v>0</v>
      </c>
      <c r="G681" s="29"/>
      <c r="H681" s="27" t="e">
        <f>VLOOKUP(D681,offer数据基础表!A:D,4,0)</f>
        <v>#N/A</v>
      </c>
      <c r="I681" s="24">
        <v>678</v>
      </c>
      <c r="L681" s="31" t="s">
        <v>721</v>
      </c>
    </row>
    <row r="682" spans="1:12">
      <c r="A682" s="143" t="s">
        <v>722</v>
      </c>
      <c r="B682" s="140">
        <v>679</v>
      </c>
      <c r="C682" s="24">
        <v>679</v>
      </c>
      <c r="D682" s="31" t="s">
        <v>722</v>
      </c>
      <c r="E682" s="141">
        <f>VLOOKUP(D:D,A:B,2,0)</f>
        <v>679</v>
      </c>
      <c r="F682" s="147">
        <f t="shared" si="10"/>
        <v>0</v>
      </c>
      <c r="G682" s="29"/>
      <c r="H682" s="27" t="e">
        <f>VLOOKUP(D682,offer数据基础表!A:D,4,0)</f>
        <v>#N/A</v>
      </c>
      <c r="I682" s="24">
        <v>679</v>
      </c>
      <c r="L682" s="31" t="s">
        <v>722</v>
      </c>
    </row>
    <row r="683" spans="1:12">
      <c r="A683" s="143" t="s">
        <v>723</v>
      </c>
      <c r="B683" s="140">
        <v>680</v>
      </c>
      <c r="C683" s="24">
        <v>680</v>
      </c>
      <c r="D683" s="31" t="s">
        <v>723</v>
      </c>
      <c r="E683" s="141">
        <f>VLOOKUP(D:D,A:B,2,0)</f>
        <v>680</v>
      </c>
      <c r="F683" s="147">
        <f t="shared" si="10"/>
        <v>0</v>
      </c>
      <c r="G683" s="29"/>
      <c r="H683" s="27" t="e">
        <f>VLOOKUP(D683,offer数据基础表!A:D,4,0)</f>
        <v>#N/A</v>
      </c>
      <c r="I683" s="24">
        <v>680</v>
      </c>
      <c r="L683" s="31" t="s">
        <v>723</v>
      </c>
    </row>
    <row r="684" spans="1:12">
      <c r="A684" s="143" t="s">
        <v>724</v>
      </c>
      <c r="B684" s="140">
        <v>681</v>
      </c>
      <c r="C684" s="24">
        <v>681</v>
      </c>
      <c r="D684" s="31" t="s">
        <v>724</v>
      </c>
      <c r="E684" s="141">
        <f>VLOOKUP(D:D,A:B,2,0)</f>
        <v>681</v>
      </c>
      <c r="F684" s="147">
        <f t="shared" si="10"/>
        <v>0</v>
      </c>
      <c r="G684" s="29"/>
      <c r="H684" s="27" t="e">
        <f>VLOOKUP(D684,offer数据基础表!A:D,4,0)</f>
        <v>#N/A</v>
      </c>
      <c r="I684" s="24">
        <v>681</v>
      </c>
      <c r="L684" s="31" t="s">
        <v>724</v>
      </c>
    </row>
    <row r="685" spans="1:12">
      <c r="A685" s="143" t="s">
        <v>725</v>
      </c>
      <c r="B685" s="140">
        <v>682</v>
      </c>
      <c r="C685" s="24">
        <v>682</v>
      </c>
      <c r="D685" s="31" t="s">
        <v>725</v>
      </c>
      <c r="E685" s="141">
        <f>VLOOKUP(D:D,A:B,2,0)</f>
        <v>682</v>
      </c>
      <c r="F685" s="147">
        <f t="shared" si="10"/>
        <v>0</v>
      </c>
      <c r="G685" s="29"/>
      <c r="H685" s="27" t="e">
        <f>VLOOKUP(D685,offer数据基础表!A:D,4,0)</f>
        <v>#N/A</v>
      </c>
      <c r="I685" s="24">
        <v>682</v>
      </c>
      <c r="L685" s="31" t="s">
        <v>725</v>
      </c>
    </row>
    <row r="686" ht="16.5" spans="1:12">
      <c r="A686" s="143" t="s">
        <v>1347</v>
      </c>
      <c r="B686" s="140">
        <v>683</v>
      </c>
      <c r="C686" s="24">
        <v>683</v>
      </c>
      <c r="D686" s="31" t="s">
        <v>1347</v>
      </c>
      <c r="E686" s="141">
        <f>VLOOKUP(D:D,A:B,2,0)</f>
        <v>683</v>
      </c>
      <c r="F686" s="147">
        <f t="shared" si="10"/>
        <v>0</v>
      </c>
      <c r="G686" s="29"/>
      <c r="H686" s="27">
        <f>VLOOKUP(D686,offer数据基础表!A:D,4,0)</f>
        <v>1</v>
      </c>
      <c r="I686" s="24">
        <v>683</v>
      </c>
      <c r="L686" s="31" t="s">
        <v>1347</v>
      </c>
    </row>
    <row r="687" ht="16.5" spans="1:12">
      <c r="A687" s="143" t="s">
        <v>1348</v>
      </c>
      <c r="B687" s="140">
        <v>684</v>
      </c>
      <c r="C687" s="24">
        <v>684</v>
      </c>
      <c r="D687" s="31" t="s">
        <v>1348</v>
      </c>
      <c r="E687" s="141">
        <f>VLOOKUP(D:D,A:B,2,0)</f>
        <v>684</v>
      </c>
      <c r="F687" s="147">
        <f t="shared" si="10"/>
        <v>0</v>
      </c>
      <c r="G687" s="29"/>
      <c r="H687" s="27">
        <f>VLOOKUP(D687,offer数据基础表!A:D,4,0)</f>
        <v>6</v>
      </c>
      <c r="I687" s="24">
        <v>684</v>
      </c>
      <c r="L687" s="31" t="s">
        <v>1348</v>
      </c>
    </row>
    <row r="688" ht="16.5" spans="1:12">
      <c r="A688" s="143" t="s">
        <v>1349</v>
      </c>
      <c r="B688" s="140">
        <v>685</v>
      </c>
      <c r="C688" s="24">
        <v>685</v>
      </c>
      <c r="D688" s="31" t="s">
        <v>1349</v>
      </c>
      <c r="E688" s="141">
        <f>VLOOKUP(D:D,A:B,2,0)</f>
        <v>685</v>
      </c>
      <c r="F688" s="147">
        <f t="shared" si="10"/>
        <v>0</v>
      </c>
      <c r="G688" s="29"/>
      <c r="H688" s="27">
        <f>VLOOKUP(D688,offer数据基础表!A:D,4,0)</f>
        <v>33</v>
      </c>
      <c r="I688" s="24">
        <v>685</v>
      </c>
      <c r="L688" s="31" t="s">
        <v>1349</v>
      </c>
    </row>
    <row r="689" ht="16.5" spans="1:12">
      <c r="A689" s="143" t="s">
        <v>1350</v>
      </c>
      <c r="B689" s="140">
        <v>686</v>
      </c>
      <c r="C689" s="24">
        <v>686</v>
      </c>
      <c r="D689" s="31" t="s">
        <v>1350</v>
      </c>
      <c r="E689" s="141">
        <f>VLOOKUP(D:D,A:B,2,0)</f>
        <v>686</v>
      </c>
      <c r="F689" s="147">
        <f t="shared" si="10"/>
        <v>0</v>
      </c>
      <c r="G689" s="29"/>
      <c r="H689" s="27">
        <f>VLOOKUP(D689,offer数据基础表!A:D,4,0)</f>
        <v>5</v>
      </c>
      <c r="I689" s="24">
        <v>686</v>
      </c>
      <c r="L689" s="31" t="s">
        <v>1350</v>
      </c>
    </row>
    <row r="690" ht="16.5" spans="1:12">
      <c r="A690" s="143" t="s">
        <v>1351</v>
      </c>
      <c r="B690" s="140">
        <v>687</v>
      </c>
      <c r="C690" s="24">
        <v>687</v>
      </c>
      <c r="D690" s="31" t="s">
        <v>1351</v>
      </c>
      <c r="E690" s="141">
        <f>VLOOKUP(D:D,A:B,2,0)</f>
        <v>687</v>
      </c>
      <c r="F690" s="147">
        <f t="shared" si="10"/>
        <v>0</v>
      </c>
      <c r="G690" s="29"/>
      <c r="H690" s="27">
        <f>VLOOKUP(D690,offer数据基础表!A:D,4,0)</f>
        <v>1</v>
      </c>
      <c r="I690" s="24">
        <v>687</v>
      </c>
      <c r="L690" s="31" t="s">
        <v>1351</v>
      </c>
    </row>
    <row r="691" ht="16.5" spans="1:12">
      <c r="A691" s="143" t="s">
        <v>1352</v>
      </c>
      <c r="B691" s="140">
        <v>688</v>
      </c>
      <c r="C691" s="24">
        <v>688</v>
      </c>
      <c r="D691" s="31" t="s">
        <v>1352</v>
      </c>
      <c r="E691" s="141">
        <f>VLOOKUP(D:D,A:B,2,0)</f>
        <v>688</v>
      </c>
      <c r="F691" s="147">
        <f t="shared" si="10"/>
        <v>0</v>
      </c>
      <c r="G691" s="29"/>
      <c r="H691" s="27">
        <f>VLOOKUP(D691,offer数据基础表!A:D,4,0)</f>
        <v>52</v>
      </c>
      <c r="I691" s="24">
        <v>688</v>
      </c>
      <c r="L691" s="31" t="s">
        <v>1352</v>
      </c>
    </row>
    <row r="692" ht="16.5" spans="1:12">
      <c r="A692" s="143" t="s">
        <v>1353</v>
      </c>
      <c r="B692" s="140">
        <v>689</v>
      </c>
      <c r="C692" s="24">
        <v>689</v>
      </c>
      <c r="D692" s="31" t="s">
        <v>1353</v>
      </c>
      <c r="E692" s="141">
        <f>VLOOKUP(D:D,A:B,2,0)</f>
        <v>689</v>
      </c>
      <c r="F692" s="147">
        <f t="shared" si="10"/>
        <v>0</v>
      </c>
      <c r="G692" s="29"/>
      <c r="H692" s="27">
        <f>VLOOKUP(D692,offer数据基础表!A:D,4,0)</f>
        <v>1</v>
      </c>
      <c r="I692" s="24">
        <v>689</v>
      </c>
      <c r="L692" s="31" t="s">
        <v>1353</v>
      </c>
    </row>
    <row r="693" ht="16.5" spans="1:12">
      <c r="A693" s="143" t="s">
        <v>1354</v>
      </c>
      <c r="B693" s="140">
        <v>690</v>
      </c>
      <c r="C693" s="24">
        <v>690</v>
      </c>
      <c r="D693" s="31" t="s">
        <v>1354</v>
      </c>
      <c r="E693" s="141">
        <f>VLOOKUP(D:D,A:B,2,0)</f>
        <v>690</v>
      </c>
      <c r="F693" s="147">
        <f t="shared" si="10"/>
        <v>0</v>
      </c>
      <c r="G693" s="29"/>
      <c r="H693" s="27">
        <f>VLOOKUP(D693,offer数据基础表!A:D,4,0)</f>
        <v>4</v>
      </c>
      <c r="I693" s="24">
        <v>690</v>
      </c>
      <c r="L693" s="31" t="s">
        <v>1354</v>
      </c>
    </row>
    <row r="694" ht="16.5" spans="1:12">
      <c r="A694" s="143" t="s">
        <v>1355</v>
      </c>
      <c r="B694" s="140">
        <v>691</v>
      </c>
      <c r="C694" s="24">
        <v>691</v>
      </c>
      <c r="D694" s="31" t="s">
        <v>1355</v>
      </c>
      <c r="E694" s="141">
        <f>VLOOKUP(D:D,A:B,2,0)</f>
        <v>691</v>
      </c>
      <c r="F694" s="147">
        <f t="shared" si="10"/>
        <v>0</v>
      </c>
      <c r="G694" s="29"/>
      <c r="H694" s="27">
        <f>VLOOKUP(D694,offer数据基础表!A:D,4,0)</f>
        <v>1</v>
      </c>
      <c r="I694" s="24">
        <v>691</v>
      </c>
      <c r="L694" s="31" t="s">
        <v>1355</v>
      </c>
    </row>
    <row r="695" ht="16.5" spans="1:12">
      <c r="A695" s="143" t="s">
        <v>1356</v>
      </c>
      <c r="B695" s="140">
        <v>692</v>
      </c>
      <c r="C695" s="24">
        <v>692</v>
      </c>
      <c r="D695" s="31" t="s">
        <v>1356</v>
      </c>
      <c r="E695" s="141">
        <f>VLOOKUP(D:D,A:B,2,0)</f>
        <v>692</v>
      </c>
      <c r="F695" s="147">
        <f t="shared" si="10"/>
        <v>0</v>
      </c>
      <c r="G695" s="29"/>
      <c r="H695" s="27">
        <f>VLOOKUP(D695,offer数据基础表!A:D,4,0)</f>
        <v>2</v>
      </c>
      <c r="I695" s="24">
        <v>692</v>
      </c>
      <c r="L695" s="31" t="s">
        <v>1356</v>
      </c>
    </row>
    <row r="696" ht="16.5" spans="1:12">
      <c r="A696" s="143" t="s">
        <v>1357</v>
      </c>
      <c r="B696" s="140">
        <v>693</v>
      </c>
      <c r="C696" s="24">
        <v>693</v>
      </c>
      <c r="D696" s="31" t="s">
        <v>1357</v>
      </c>
      <c r="E696" s="141">
        <f>VLOOKUP(D:D,A:B,2,0)</f>
        <v>693</v>
      </c>
      <c r="F696" s="147">
        <f t="shared" si="10"/>
        <v>0</v>
      </c>
      <c r="G696" s="29"/>
      <c r="H696" s="27">
        <f>VLOOKUP(D696,offer数据基础表!A:D,4,0)</f>
        <v>4</v>
      </c>
      <c r="I696" s="24">
        <v>693</v>
      </c>
      <c r="L696" s="31" t="s">
        <v>1357</v>
      </c>
    </row>
    <row r="697" ht="16.5" spans="1:12">
      <c r="A697" s="143" t="s">
        <v>1358</v>
      </c>
      <c r="B697" s="140">
        <v>694</v>
      </c>
      <c r="C697" s="24">
        <v>694</v>
      </c>
      <c r="D697" s="31" t="s">
        <v>1358</v>
      </c>
      <c r="E697" s="141">
        <f>VLOOKUP(D:D,A:B,2,0)</f>
        <v>694</v>
      </c>
      <c r="F697" s="147">
        <f t="shared" si="10"/>
        <v>0</v>
      </c>
      <c r="G697" s="29"/>
      <c r="H697" s="27">
        <f>VLOOKUP(D697,offer数据基础表!A:D,4,0)</f>
        <v>1</v>
      </c>
      <c r="I697" s="24">
        <v>694</v>
      </c>
      <c r="L697" s="31" t="s">
        <v>1358</v>
      </c>
    </row>
    <row r="698" ht="16.5" spans="1:12">
      <c r="A698" s="143" t="s">
        <v>1359</v>
      </c>
      <c r="B698" s="140">
        <v>695</v>
      </c>
      <c r="C698" s="24">
        <v>695</v>
      </c>
      <c r="D698" s="31" t="s">
        <v>1359</v>
      </c>
      <c r="E698" s="141">
        <f>VLOOKUP(D:D,A:B,2,0)</f>
        <v>695</v>
      </c>
      <c r="F698" s="147">
        <f t="shared" si="10"/>
        <v>0</v>
      </c>
      <c r="G698" s="29"/>
      <c r="H698" s="27">
        <f>VLOOKUP(D698,offer数据基础表!A:D,4,0)</f>
        <v>9</v>
      </c>
      <c r="I698" s="24">
        <v>695</v>
      </c>
      <c r="L698" s="31" t="s">
        <v>1359</v>
      </c>
    </row>
    <row r="699" ht="16.5" spans="1:12">
      <c r="A699" s="143" t="s">
        <v>1360</v>
      </c>
      <c r="B699" s="140">
        <v>696</v>
      </c>
      <c r="C699" s="24">
        <v>696</v>
      </c>
      <c r="D699" s="31" t="s">
        <v>1360</v>
      </c>
      <c r="E699" s="141">
        <f>VLOOKUP(D:D,A:B,2,0)</f>
        <v>696</v>
      </c>
      <c r="F699" s="147">
        <f t="shared" si="10"/>
        <v>0</v>
      </c>
      <c r="G699" s="29"/>
      <c r="H699" s="27">
        <f>VLOOKUP(D699,offer数据基础表!A:D,4,0)</f>
        <v>1</v>
      </c>
      <c r="I699" s="24">
        <v>696</v>
      </c>
      <c r="L699" s="31" t="s">
        <v>1360</v>
      </c>
    </row>
    <row r="700" ht="16.5" spans="1:12">
      <c r="A700" s="143" t="s">
        <v>1361</v>
      </c>
      <c r="B700" s="140">
        <v>697</v>
      </c>
      <c r="C700" s="24">
        <v>697</v>
      </c>
      <c r="D700" s="31" t="s">
        <v>1361</v>
      </c>
      <c r="E700" s="141">
        <f>VLOOKUP(D:D,A:B,2,0)</f>
        <v>697</v>
      </c>
      <c r="F700" s="147">
        <f t="shared" si="10"/>
        <v>0</v>
      </c>
      <c r="G700" s="29"/>
      <c r="H700" s="27">
        <f>VLOOKUP(D700,offer数据基础表!A:D,4,0)</f>
        <v>0</v>
      </c>
      <c r="I700" s="24">
        <v>697</v>
      </c>
      <c r="L700" s="31" t="s">
        <v>1361</v>
      </c>
    </row>
    <row r="701" ht="16.5" spans="1:12">
      <c r="A701" s="143" t="s">
        <v>1362</v>
      </c>
      <c r="B701" s="140">
        <v>698</v>
      </c>
      <c r="C701" s="24">
        <v>698</v>
      </c>
      <c r="D701" s="31" t="s">
        <v>1362</v>
      </c>
      <c r="E701" s="141">
        <f>VLOOKUP(D:D,A:B,2,0)</f>
        <v>698</v>
      </c>
      <c r="F701" s="147">
        <f t="shared" si="10"/>
        <v>0</v>
      </c>
      <c r="G701" s="29"/>
      <c r="H701" s="27">
        <f>VLOOKUP(D701,offer数据基础表!A:D,4,0)</f>
        <v>1</v>
      </c>
      <c r="I701" s="24">
        <v>698</v>
      </c>
      <c r="L701" s="31" t="s">
        <v>1362</v>
      </c>
    </row>
    <row r="702" ht="16.5" spans="1:12">
      <c r="A702" s="143" t="s">
        <v>1363</v>
      </c>
      <c r="B702" s="140">
        <v>699</v>
      </c>
      <c r="C702" s="24">
        <v>699</v>
      </c>
      <c r="D702" s="31" t="s">
        <v>1363</v>
      </c>
      <c r="E702" s="141">
        <f>VLOOKUP(D:D,A:B,2,0)</f>
        <v>699</v>
      </c>
      <c r="F702" s="147">
        <f t="shared" si="10"/>
        <v>0</v>
      </c>
      <c r="G702" s="29"/>
      <c r="H702" s="27">
        <f>VLOOKUP(D702,offer数据基础表!A:D,4,0)</f>
        <v>2</v>
      </c>
      <c r="I702" s="24">
        <v>699</v>
      </c>
      <c r="L702" s="31" t="s">
        <v>1363</v>
      </c>
    </row>
    <row r="703" ht="16.5" spans="1:12">
      <c r="A703" s="143" t="s">
        <v>1364</v>
      </c>
      <c r="B703" s="140">
        <v>700</v>
      </c>
      <c r="C703" s="24">
        <v>700</v>
      </c>
      <c r="D703" s="31" t="s">
        <v>1364</v>
      </c>
      <c r="E703" s="141">
        <f>VLOOKUP(D:D,A:B,2,0)</f>
        <v>700</v>
      </c>
      <c r="F703" s="147">
        <f t="shared" si="10"/>
        <v>0</v>
      </c>
      <c r="G703" s="29"/>
      <c r="H703" s="27">
        <f>VLOOKUP(D703,offer数据基础表!A:D,4,0)</f>
        <v>15</v>
      </c>
      <c r="I703" s="24">
        <v>700</v>
      </c>
      <c r="L703" s="31" t="s">
        <v>1364</v>
      </c>
    </row>
    <row r="704" ht="16.5" spans="1:12">
      <c r="A704" s="143" t="s">
        <v>1365</v>
      </c>
      <c r="B704" s="140">
        <v>701</v>
      </c>
      <c r="C704" s="24">
        <v>701</v>
      </c>
      <c r="D704" s="31" t="s">
        <v>1365</v>
      </c>
      <c r="E704" s="141">
        <f>VLOOKUP(D:D,A:B,2,0)</f>
        <v>701</v>
      </c>
      <c r="F704" s="147">
        <f t="shared" si="10"/>
        <v>0</v>
      </c>
      <c r="G704" s="29"/>
      <c r="H704" s="27" t="e">
        <f>VLOOKUP(D704,offer数据基础表!A:D,4,0)</f>
        <v>#N/A</v>
      </c>
      <c r="I704" s="24">
        <v>701</v>
      </c>
      <c r="L704" s="31" t="s">
        <v>1365</v>
      </c>
    </row>
    <row r="705" ht="16.5" spans="1:12">
      <c r="A705" s="143" t="s">
        <v>1366</v>
      </c>
      <c r="B705" s="140">
        <v>702</v>
      </c>
      <c r="C705" s="24">
        <v>702</v>
      </c>
      <c r="D705" s="31" t="s">
        <v>1366</v>
      </c>
      <c r="E705" s="141">
        <f>VLOOKUP(D:D,A:B,2,0)</f>
        <v>702</v>
      </c>
      <c r="F705" s="147">
        <f t="shared" si="10"/>
        <v>0</v>
      </c>
      <c r="G705" s="29"/>
      <c r="H705" s="27">
        <f>VLOOKUP(D705,offer数据基础表!A:D,4,0)</f>
        <v>0</v>
      </c>
      <c r="I705" s="24">
        <v>702</v>
      </c>
      <c r="L705" s="31" t="s">
        <v>1366</v>
      </c>
    </row>
    <row r="706" ht="16.5" spans="1:12">
      <c r="A706" s="143" t="s">
        <v>1367</v>
      </c>
      <c r="B706" s="140">
        <v>703</v>
      </c>
      <c r="C706" s="24">
        <v>703</v>
      </c>
      <c r="D706" s="31" t="s">
        <v>1367</v>
      </c>
      <c r="E706" s="141">
        <f>VLOOKUP(D:D,A:B,2,0)</f>
        <v>703</v>
      </c>
      <c r="F706" s="147">
        <f t="shared" si="10"/>
        <v>0</v>
      </c>
      <c r="G706" s="29"/>
      <c r="H706" s="27">
        <f>VLOOKUP(D706,offer数据基础表!A:D,4,0)</f>
        <v>1</v>
      </c>
      <c r="I706" s="24">
        <v>703</v>
      </c>
      <c r="L706" s="31" t="s">
        <v>1367</v>
      </c>
    </row>
    <row r="707" ht="16.5" spans="1:12">
      <c r="A707" s="143" t="s">
        <v>1368</v>
      </c>
      <c r="B707" s="140">
        <v>704</v>
      </c>
      <c r="C707" s="24">
        <v>704</v>
      </c>
      <c r="D707" s="31" t="s">
        <v>1368</v>
      </c>
      <c r="E707" s="141">
        <f>VLOOKUP(D:D,A:B,2,0)</f>
        <v>704</v>
      </c>
      <c r="F707" s="147">
        <f t="shared" si="10"/>
        <v>0</v>
      </c>
      <c r="G707" s="29"/>
      <c r="H707" s="27">
        <f>VLOOKUP(D707,offer数据基础表!A:D,4,0)</f>
        <v>1</v>
      </c>
      <c r="I707" s="24">
        <v>704</v>
      </c>
      <c r="L707" s="31" t="s">
        <v>1368</v>
      </c>
    </row>
    <row r="708" ht="16.5" spans="1:12">
      <c r="A708" s="143" t="s">
        <v>1369</v>
      </c>
      <c r="B708" s="140">
        <v>705</v>
      </c>
      <c r="C708" s="24">
        <v>705</v>
      </c>
      <c r="D708" s="31" t="s">
        <v>1369</v>
      </c>
      <c r="E708" s="141">
        <f>VLOOKUP(D:D,A:B,2,0)</f>
        <v>705</v>
      </c>
      <c r="F708" s="147">
        <f t="shared" ref="F708:F771" si="11">E708-C708</f>
        <v>0</v>
      </c>
      <c r="G708" s="29"/>
      <c r="H708" s="27">
        <f>VLOOKUP(D708,offer数据基础表!A:D,4,0)</f>
        <v>1</v>
      </c>
      <c r="I708" s="24">
        <v>705</v>
      </c>
      <c r="L708" s="31" t="s">
        <v>1369</v>
      </c>
    </row>
    <row r="709" ht="16.5" spans="1:12">
      <c r="A709" s="143" t="s">
        <v>1370</v>
      </c>
      <c r="B709" s="140">
        <v>706</v>
      </c>
      <c r="C709" s="24">
        <v>706</v>
      </c>
      <c r="D709" s="31" t="s">
        <v>1370</v>
      </c>
      <c r="E709" s="141">
        <f>VLOOKUP(D:D,A:B,2,0)</f>
        <v>706</v>
      </c>
      <c r="F709" s="147">
        <f t="shared" si="11"/>
        <v>0</v>
      </c>
      <c r="G709" s="29"/>
      <c r="H709" s="27">
        <f>VLOOKUP(D709,offer数据基础表!A:D,4,0)</f>
        <v>1</v>
      </c>
      <c r="I709" s="24">
        <v>706</v>
      </c>
      <c r="L709" s="31" t="s">
        <v>1370</v>
      </c>
    </row>
    <row r="710" ht="16.5" spans="1:12">
      <c r="A710" s="143" t="s">
        <v>1371</v>
      </c>
      <c r="B710" s="140">
        <v>707</v>
      </c>
      <c r="C710" s="24">
        <v>707</v>
      </c>
      <c r="D710" s="31" t="s">
        <v>1371</v>
      </c>
      <c r="E710" s="141">
        <f>VLOOKUP(D:D,A:B,2,0)</f>
        <v>707</v>
      </c>
      <c r="F710" s="147">
        <f t="shared" si="11"/>
        <v>0</v>
      </c>
      <c r="G710" s="29"/>
      <c r="H710" s="27">
        <f>VLOOKUP(D710,offer数据基础表!A:D,4,0)</f>
        <v>2</v>
      </c>
      <c r="I710" s="24">
        <v>707</v>
      </c>
      <c r="L710" s="31" t="s">
        <v>1371</v>
      </c>
    </row>
    <row r="711" ht="16.5" spans="1:12">
      <c r="A711" s="143" t="s">
        <v>1372</v>
      </c>
      <c r="B711" s="140">
        <v>708</v>
      </c>
      <c r="C711" s="24">
        <v>708</v>
      </c>
      <c r="D711" s="31" t="s">
        <v>1372</v>
      </c>
      <c r="E711" s="141">
        <f>VLOOKUP(D:D,A:B,2,0)</f>
        <v>708</v>
      </c>
      <c r="F711" s="147">
        <f t="shared" si="11"/>
        <v>0</v>
      </c>
      <c r="G711" s="29"/>
      <c r="H711" s="27">
        <f>VLOOKUP(D711,offer数据基础表!A:D,4,0)</f>
        <v>10</v>
      </c>
      <c r="I711" s="24">
        <v>708</v>
      </c>
      <c r="L711" s="31" t="s">
        <v>1372</v>
      </c>
    </row>
    <row r="712" ht="16.5" spans="1:12">
      <c r="A712" s="143" t="s">
        <v>1373</v>
      </c>
      <c r="B712" s="140">
        <v>709</v>
      </c>
      <c r="C712" s="24">
        <v>709</v>
      </c>
      <c r="D712" s="31" t="s">
        <v>1373</v>
      </c>
      <c r="E712" s="141">
        <f>VLOOKUP(D:D,A:B,2,0)</f>
        <v>709</v>
      </c>
      <c r="F712" s="147">
        <f t="shared" si="11"/>
        <v>0</v>
      </c>
      <c r="G712" s="29"/>
      <c r="H712" s="27" t="e">
        <f>VLOOKUP(D712,offer数据基础表!A:D,4,0)</f>
        <v>#N/A</v>
      </c>
      <c r="I712" s="24">
        <v>709</v>
      </c>
      <c r="L712" s="31" t="s">
        <v>1373</v>
      </c>
    </row>
    <row r="713" ht="16.5" spans="1:12">
      <c r="A713" s="143" t="s">
        <v>1374</v>
      </c>
      <c r="B713" s="140">
        <v>710</v>
      </c>
      <c r="C713" s="24">
        <v>710</v>
      </c>
      <c r="D713" s="31" t="s">
        <v>1374</v>
      </c>
      <c r="E713" s="141">
        <f>VLOOKUP(D:D,A:B,2,0)</f>
        <v>710</v>
      </c>
      <c r="F713" s="147">
        <f t="shared" si="11"/>
        <v>0</v>
      </c>
      <c r="G713" s="29"/>
      <c r="H713" s="27">
        <f>VLOOKUP(D713,offer数据基础表!A:D,4,0)</f>
        <v>5</v>
      </c>
      <c r="I713" s="24">
        <v>710</v>
      </c>
      <c r="L713" s="31" t="s">
        <v>1374</v>
      </c>
    </row>
    <row r="714" ht="16.5" spans="1:12">
      <c r="A714" s="143" t="s">
        <v>1375</v>
      </c>
      <c r="B714" s="140">
        <v>711</v>
      </c>
      <c r="C714" s="24">
        <v>711</v>
      </c>
      <c r="D714" s="31" t="s">
        <v>1375</v>
      </c>
      <c r="E714" s="141">
        <f>VLOOKUP(D:D,A:B,2,0)</f>
        <v>711</v>
      </c>
      <c r="F714" s="147">
        <f t="shared" si="11"/>
        <v>0</v>
      </c>
      <c r="G714" s="29"/>
      <c r="H714" s="27">
        <f>VLOOKUP(D714,offer数据基础表!A:D,4,0)</f>
        <v>1</v>
      </c>
      <c r="I714" s="24">
        <v>711</v>
      </c>
      <c r="L714" s="31" t="s">
        <v>1375</v>
      </c>
    </row>
    <row r="715" ht="16.5" spans="1:12">
      <c r="A715" s="143" t="s">
        <v>1376</v>
      </c>
      <c r="B715" s="140">
        <v>712</v>
      </c>
      <c r="C715" s="24">
        <v>712</v>
      </c>
      <c r="D715" s="31" t="s">
        <v>1376</v>
      </c>
      <c r="E715" s="141">
        <f>VLOOKUP(D:D,A:B,2,0)</f>
        <v>712</v>
      </c>
      <c r="F715" s="147">
        <f t="shared" si="11"/>
        <v>0</v>
      </c>
      <c r="G715" s="29"/>
      <c r="H715" s="27">
        <f>VLOOKUP(D715,offer数据基础表!A:D,4,0)</f>
        <v>2</v>
      </c>
      <c r="I715" s="24">
        <v>712</v>
      </c>
      <c r="L715" s="31" t="s">
        <v>1376</v>
      </c>
    </row>
    <row r="716" ht="16.5" spans="1:12">
      <c r="A716" s="143" t="s">
        <v>1377</v>
      </c>
      <c r="B716" s="140">
        <v>713</v>
      </c>
      <c r="C716" s="24">
        <v>713</v>
      </c>
      <c r="D716" s="31" t="s">
        <v>1377</v>
      </c>
      <c r="E716" s="141">
        <f>VLOOKUP(D:D,A:B,2,0)</f>
        <v>713</v>
      </c>
      <c r="F716" s="147">
        <f t="shared" si="11"/>
        <v>0</v>
      </c>
      <c r="G716" s="29"/>
      <c r="H716" s="27">
        <f>VLOOKUP(D716,offer数据基础表!A:D,4,0)</f>
        <v>5</v>
      </c>
      <c r="I716" s="24">
        <v>713</v>
      </c>
      <c r="L716" s="31" t="s">
        <v>1377</v>
      </c>
    </row>
    <row r="717" ht="16.5" spans="1:12">
      <c r="A717" s="143" t="s">
        <v>1378</v>
      </c>
      <c r="B717" s="140">
        <v>714</v>
      </c>
      <c r="C717" s="24">
        <v>714</v>
      </c>
      <c r="D717" s="31" t="s">
        <v>1378</v>
      </c>
      <c r="E717" s="141">
        <f>VLOOKUP(D:D,A:B,2,0)</f>
        <v>714</v>
      </c>
      <c r="F717" s="147">
        <f t="shared" si="11"/>
        <v>0</v>
      </c>
      <c r="G717" s="29"/>
      <c r="H717" s="27">
        <f>VLOOKUP(D717,offer数据基础表!A:D,4,0)</f>
        <v>3</v>
      </c>
      <c r="I717" s="24">
        <v>714</v>
      </c>
      <c r="L717" s="31" t="s">
        <v>1378</v>
      </c>
    </row>
    <row r="718" ht="16.5" spans="1:12">
      <c r="A718" s="143" t="s">
        <v>1379</v>
      </c>
      <c r="B718" s="140">
        <v>715</v>
      </c>
      <c r="C718" s="24">
        <v>715</v>
      </c>
      <c r="D718" s="31" t="s">
        <v>1379</v>
      </c>
      <c r="E718" s="141">
        <f>VLOOKUP(D:D,A:B,2,0)</f>
        <v>715</v>
      </c>
      <c r="F718" s="147">
        <f t="shared" si="11"/>
        <v>0</v>
      </c>
      <c r="G718" s="29"/>
      <c r="H718" s="27">
        <f>VLOOKUP(D718,offer数据基础表!A:D,4,0)</f>
        <v>13</v>
      </c>
      <c r="I718" s="24">
        <v>715</v>
      </c>
      <c r="L718" s="31" t="s">
        <v>1379</v>
      </c>
    </row>
    <row r="719" ht="16.5" spans="1:12">
      <c r="A719" s="143" t="s">
        <v>1380</v>
      </c>
      <c r="B719" s="140">
        <v>716</v>
      </c>
      <c r="C719" s="24">
        <v>716</v>
      </c>
      <c r="D719" s="31" t="s">
        <v>1380</v>
      </c>
      <c r="E719" s="141">
        <f>VLOOKUP(D:D,A:B,2,0)</f>
        <v>716</v>
      </c>
      <c r="F719" s="147">
        <f t="shared" si="11"/>
        <v>0</v>
      </c>
      <c r="G719" s="29"/>
      <c r="H719" s="27">
        <f>VLOOKUP(D719,offer数据基础表!A:D,4,0)</f>
        <v>5</v>
      </c>
      <c r="I719" s="24">
        <v>716</v>
      </c>
      <c r="L719" s="31" t="s">
        <v>1380</v>
      </c>
    </row>
    <row r="720" ht="16.5" spans="1:12">
      <c r="A720" s="143" t="s">
        <v>1381</v>
      </c>
      <c r="B720" s="140">
        <v>717</v>
      </c>
      <c r="C720" s="24">
        <v>717</v>
      </c>
      <c r="D720" s="31" t="s">
        <v>1381</v>
      </c>
      <c r="E720" s="141">
        <f>VLOOKUP(D:D,A:B,2,0)</f>
        <v>717</v>
      </c>
      <c r="F720" s="147">
        <f t="shared" si="11"/>
        <v>0</v>
      </c>
      <c r="G720" s="29"/>
      <c r="H720" s="27">
        <f>VLOOKUP(D720,offer数据基础表!A:D,4,0)</f>
        <v>9</v>
      </c>
      <c r="I720" s="24">
        <v>717</v>
      </c>
      <c r="L720" s="31" t="s">
        <v>1381</v>
      </c>
    </row>
    <row r="721" ht="16.5" spans="1:12">
      <c r="A721" s="143" t="s">
        <v>1382</v>
      </c>
      <c r="B721" s="140">
        <v>718</v>
      </c>
      <c r="C721" s="24">
        <v>718</v>
      </c>
      <c r="D721" s="31" t="s">
        <v>1382</v>
      </c>
      <c r="E721" s="141">
        <f>VLOOKUP(D:D,A:B,2,0)</f>
        <v>718</v>
      </c>
      <c r="F721" s="147">
        <f t="shared" si="11"/>
        <v>0</v>
      </c>
      <c r="G721" s="29"/>
      <c r="H721" s="27">
        <f>VLOOKUP(D721,offer数据基础表!A:D,4,0)</f>
        <v>2</v>
      </c>
      <c r="I721" s="24">
        <v>718</v>
      </c>
      <c r="L721" s="31" t="s">
        <v>1382</v>
      </c>
    </row>
    <row r="722" ht="16.5" spans="1:12">
      <c r="A722" s="143" t="s">
        <v>1383</v>
      </c>
      <c r="B722" s="140">
        <v>719</v>
      </c>
      <c r="C722" s="24">
        <v>719</v>
      </c>
      <c r="D722" s="31" t="s">
        <v>1383</v>
      </c>
      <c r="E722" s="141">
        <f>VLOOKUP(D:D,A:B,2,0)</f>
        <v>719</v>
      </c>
      <c r="F722" s="147">
        <f t="shared" si="11"/>
        <v>0</v>
      </c>
      <c r="G722" s="29"/>
      <c r="H722" s="27">
        <f>VLOOKUP(D722,offer数据基础表!A:D,4,0)</f>
        <v>28</v>
      </c>
      <c r="I722" s="24">
        <v>719</v>
      </c>
      <c r="L722" s="31" t="s">
        <v>1383</v>
      </c>
    </row>
    <row r="723" ht="16.5" spans="1:12">
      <c r="A723" s="143" t="s">
        <v>1384</v>
      </c>
      <c r="B723" s="140">
        <v>720</v>
      </c>
      <c r="C723" s="24">
        <v>720</v>
      </c>
      <c r="D723" s="31" t="s">
        <v>1384</v>
      </c>
      <c r="E723" s="141">
        <f>VLOOKUP(D:D,A:B,2,0)</f>
        <v>720</v>
      </c>
      <c r="F723" s="147">
        <f t="shared" si="11"/>
        <v>0</v>
      </c>
      <c r="G723" s="29"/>
      <c r="H723" s="27">
        <f>VLOOKUP(D723,offer数据基础表!A:D,4,0)</f>
        <v>7</v>
      </c>
      <c r="I723" s="24">
        <v>720</v>
      </c>
      <c r="L723" s="31" t="s">
        <v>1384</v>
      </c>
    </row>
    <row r="724" ht="16.5" spans="1:12">
      <c r="A724" s="143" t="s">
        <v>1385</v>
      </c>
      <c r="B724" s="140">
        <v>721</v>
      </c>
      <c r="C724" s="24">
        <v>721</v>
      </c>
      <c r="D724" s="31" t="s">
        <v>1385</v>
      </c>
      <c r="E724" s="141">
        <f>VLOOKUP(D:D,A:B,2,0)</f>
        <v>721</v>
      </c>
      <c r="F724" s="147">
        <f t="shared" si="11"/>
        <v>0</v>
      </c>
      <c r="G724" s="29"/>
      <c r="H724" s="27">
        <f>VLOOKUP(D724,offer数据基础表!A:D,4,0)</f>
        <v>1</v>
      </c>
      <c r="I724" s="24">
        <v>721</v>
      </c>
      <c r="L724" s="31" t="s">
        <v>1385</v>
      </c>
    </row>
    <row r="725" ht="16.5" spans="1:12">
      <c r="A725" s="143" t="s">
        <v>1386</v>
      </c>
      <c r="B725" s="140">
        <v>722</v>
      </c>
      <c r="C725" s="24">
        <v>722</v>
      </c>
      <c r="D725" s="31" t="s">
        <v>1386</v>
      </c>
      <c r="E725" s="141">
        <f>VLOOKUP(D:D,A:B,2,0)</f>
        <v>722</v>
      </c>
      <c r="F725" s="147">
        <f t="shared" si="11"/>
        <v>0</v>
      </c>
      <c r="G725" s="29"/>
      <c r="H725" s="27">
        <f>VLOOKUP(D725,offer数据基础表!A:D,4,0)</f>
        <v>2</v>
      </c>
      <c r="I725" s="24">
        <v>722</v>
      </c>
      <c r="L725" s="31" t="s">
        <v>1386</v>
      </c>
    </row>
    <row r="726" ht="16.5" spans="1:12">
      <c r="A726" s="143" t="s">
        <v>1387</v>
      </c>
      <c r="B726" s="140">
        <v>723</v>
      </c>
      <c r="C726" s="24">
        <v>723</v>
      </c>
      <c r="D726" s="31" t="s">
        <v>1387</v>
      </c>
      <c r="E726" s="141">
        <f>VLOOKUP(D:D,A:B,2,0)</f>
        <v>723</v>
      </c>
      <c r="F726" s="147">
        <f t="shared" si="11"/>
        <v>0</v>
      </c>
      <c r="G726" s="29"/>
      <c r="H726" s="27">
        <f>VLOOKUP(D726,offer数据基础表!A:D,4,0)</f>
        <v>1</v>
      </c>
      <c r="I726" s="24">
        <v>723</v>
      </c>
      <c r="L726" s="31" t="s">
        <v>1387</v>
      </c>
    </row>
    <row r="727" ht="16.5" spans="1:12">
      <c r="A727" s="143" t="s">
        <v>1388</v>
      </c>
      <c r="B727" s="140">
        <v>724</v>
      </c>
      <c r="C727" s="24">
        <v>724</v>
      </c>
      <c r="D727" s="31" t="s">
        <v>1388</v>
      </c>
      <c r="E727" s="141">
        <f>VLOOKUP(D:D,A:B,2,0)</f>
        <v>724</v>
      </c>
      <c r="F727" s="147">
        <f t="shared" si="11"/>
        <v>0</v>
      </c>
      <c r="G727" s="29"/>
      <c r="H727" s="27" t="e">
        <f>VLOOKUP(D727,offer数据基础表!A:D,4,0)</f>
        <v>#N/A</v>
      </c>
      <c r="I727" s="24">
        <v>724</v>
      </c>
      <c r="L727" s="31" t="s">
        <v>1388</v>
      </c>
    </row>
    <row r="728" ht="16.5" spans="1:12">
      <c r="A728" s="143" t="s">
        <v>1389</v>
      </c>
      <c r="B728" s="140">
        <v>725</v>
      </c>
      <c r="C728" s="24">
        <v>725</v>
      </c>
      <c r="D728" s="31" t="s">
        <v>1389</v>
      </c>
      <c r="E728" s="141">
        <f>VLOOKUP(D:D,A:B,2,0)</f>
        <v>725</v>
      </c>
      <c r="F728" s="147">
        <f t="shared" si="11"/>
        <v>0</v>
      </c>
      <c r="G728" s="29"/>
      <c r="H728" s="27" t="e">
        <f>VLOOKUP(D728,offer数据基础表!A:D,4,0)</f>
        <v>#N/A</v>
      </c>
      <c r="I728" s="24">
        <v>725</v>
      </c>
      <c r="L728" s="31" t="s">
        <v>1389</v>
      </c>
    </row>
    <row r="729" ht="16.5" spans="1:12">
      <c r="A729" s="143" t="s">
        <v>1390</v>
      </c>
      <c r="B729" s="140">
        <v>726</v>
      </c>
      <c r="C729" s="24">
        <v>726</v>
      </c>
      <c r="D729" s="31" t="s">
        <v>1390</v>
      </c>
      <c r="E729" s="141">
        <f>VLOOKUP(D:D,A:B,2,0)</f>
        <v>726</v>
      </c>
      <c r="F729" s="147">
        <f t="shared" si="11"/>
        <v>0</v>
      </c>
      <c r="G729" s="29"/>
      <c r="H729" s="27">
        <f>VLOOKUP(D729,offer数据基础表!A:D,4,0)</f>
        <v>1</v>
      </c>
      <c r="I729" s="24">
        <v>726</v>
      </c>
      <c r="L729" s="31" t="s">
        <v>1390</v>
      </c>
    </row>
    <row r="730" ht="16.5" spans="1:12">
      <c r="A730" s="143" t="s">
        <v>1391</v>
      </c>
      <c r="B730" s="140">
        <v>727</v>
      </c>
      <c r="C730" s="24">
        <v>727</v>
      </c>
      <c r="D730" s="31" t="s">
        <v>1391</v>
      </c>
      <c r="E730" s="141">
        <f>VLOOKUP(D:D,A:B,2,0)</f>
        <v>727</v>
      </c>
      <c r="F730" s="147">
        <f t="shared" si="11"/>
        <v>0</v>
      </c>
      <c r="G730" s="29"/>
      <c r="H730" s="27">
        <f>VLOOKUP(D730,offer数据基础表!A:D,4,0)</f>
        <v>12</v>
      </c>
      <c r="I730" s="24">
        <v>727</v>
      </c>
      <c r="L730" s="31" t="s">
        <v>1391</v>
      </c>
    </row>
    <row r="731" ht="16.5" spans="1:12">
      <c r="A731" s="143" t="s">
        <v>1392</v>
      </c>
      <c r="B731" s="140">
        <v>728</v>
      </c>
      <c r="C731" s="24">
        <v>728</v>
      </c>
      <c r="D731" s="31" t="s">
        <v>1392</v>
      </c>
      <c r="E731" s="141">
        <f>VLOOKUP(D:D,A:B,2,0)</f>
        <v>728</v>
      </c>
      <c r="F731" s="147">
        <f t="shared" si="11"/>
        <v>0</v>
      </c>
      <c r="G731" s="29"/>
      <c r="H731" s="27">
        <f>VLOOKUP(D731,offer数据基础表!A:D,4,0)</f>
        <v>1</v>
      </c>
      <c r="I731" s="24">
        <v>728</v>
      </c>
      <c r="L731" s="31" t="s">
        <v>1392</v>
      </c>
    </row>
    <row r="732" ht="16.5" spans="1:12">
      <c r="A732" s="143" t="s">
        <v>1393</v>
      </c>
      <c r="B732" s="140">
        <v>729</v>
      </c>
      <c r="C732" s="24">
        <v>729</v>
      </c>
      <c r="D732" s="31" t="s">
        <v>1393</v>
      </c>
      <c r="E732" s="141">
        <f>VLOOKUP(D:D,A:B,2,0)</f>
        <v>729</v>
      </c>
      <c r="F732" s="147">
        <f t="shared" si="11"/>
        <v>0</v>
      </c>
      <c r="G732" s="29"/>
      <c r="H732" s="27">
        <f>VLOOKUP(D732,offer数据基础表!A:D,4,0)</f>
        <v>4</v>
      </c>
      <c r="I732" s="24">
        <v>729</v>
      </c>
      <c r="L732" s="31" t="s">
        <v>1393</v>
      </c>
    </row>
    <row r="733" ht="16.5" spans="1:12">
      <c r="A733" s="143" t="s">
        <v>1394</v>
      </c>
      <c r="B733" s="140">
        <v>730</v>
      </c>
      <c r="C733" s="24">
        <v>730</v>
      </c>
      <c r="D733" s="31" t="s">
        <v>1394</v>
      </c>
      <c r="E733" s="141">
        <f>VLOOKUP(D:D,A:B,2,0)</f>
        <v>730</v>
      </c>
      <c r="F733" s="147">
        <f t="shared" si="11"/>
        <v>0</v>
      </c>
      <c r="G733" s="29"/>
      <c r="H733" s="27">
        <f>VLOOKUP(D733,offer数据基础表!A:D,4,0)</f>
        <v>3</v>
      </c>
      <c r="I733" s="24">
        <v>730</v>
      </c>
      <c r="L733" s="31" t="s">
        <v>1394</v>
      </c>
    </row>
    <row r="734" ht="16.5" spans="1:12">
      <c r="A734" s="143" t="s">
        <v>1395</v>
      </c>
      <c r="B734" s="140">
        <v>731</v>
      </c>
      <c r="C734" s="24">
        <v>731</v>
      </c>
      <c r="D734" s="31" t="s">
        <v>1395</v>
      </c>
      <c r="E734" s="141">
        <f>VLOOKUP(D:D,A:B,2,0)</f>
        <v>731</v>
      </c>
      <c r="F734" s="147">
        <f t="shared" si="11"/>
        <v>0</v>
      </c>
      <c r="G734" s="29"/>
      <c r="H734" s="27">
        <f>VLOOKUP(D734,offer数据基础表!A:D,4,0)</f>
        <v>4</v>
      </c>
      <c r="I734" s="24">
        <v>731</v>
      </c>
      <c r="L734" s="31" t="s">
        <v>1395</v>
      </c>
    </row>
    <row r="735" ht="16.5" spans="1:12">
      <c r="A735" s="143" t="s">
        <v>1396</v>
      </c>
      <c r="B735" s="140">
        <v>732</v>
      </c>
      <c r="C735" s="24">
        <v>732</v>
      </c>
      <c r="D735" s="31" t="s">
        <v>1396</v>
      </c>
      <c r="E735" s="141">
        <f>VLOOKUP(D:D,A:B,2,0)</f>
        <v>732</v>
      </c>
      <c r="F735" s="147">
        <f t="shared" si="11"/>
        <v>0</v>
      </c>
      <c r="G735" s="29"/>
      <c r="H735" s="27">
        <f>VLOOKUP(D735,offer数据基础表!A:D,4,0)</f>
        <v>3</v>
      </c>
      <c r="I735" s="24">
        <v>732</v>
      </c>
      <c r="L735" s="31" t="s">
        <v>1396</v>
      </c>
    </row>
    <row r="736" ht="16.5" spans="1:12">
      <c r="A736" s="143" t="s">
        <v>1397</v>
      </c>
      <c r="B736" s="140">
        <v>733</v>
      </c>
      <c r="C736" s="24">
        <v>733</v>
      </c>
      <c r="D736" s="31" t="s">
        <v>1397</v>
      </c>
      <c r="E736" s="141">
        <f>VLOOKUP(D:D,A:B,2,0)</f>
        <v>733</v>
      </c>
      <c r="F736" s="147">
        <f t="shared" si="11"/>
        <v>0</v>
      </c>
      <c r="G736" s="29"/>
      <c r="H736" s="27">
        <f>VLOOKUP(D736,offer数据基础表!A:D,4,0)</f>
        <v>40</v>
      </c>
      <c r="I736" s="24">
        <v>733</v>
      </c>
      <c r="L736" s="31" t="s">
        <v>1397</v>
      </c>
    </row>
    <row r="737" ht="16.5" spans="1:12">
      <c r="A737" s="143" t="s">
        <v>1398</v>
      </c>
      <c r="B737" s="140">
        <v>734</v>
      </c>
      <c r="C737" s="24">
        <v>734</v>
      </c>
      <c r="D737" s="31" t="s">
        <v>1398</v>
      </c>
      <c r="E737" s="141">
        <f>VLOOKUP(D:D,A:B,2,0)</f>
        <v>734</v>
      </c>
      <c r="F737" s="147">
        <f t="shared" si="11"/>
        <v>0</v>
      </c>
      <c r="G737" s="29"/>
      <c r="H737" s="27">
        <f>VLOOKUP(D737,offer数据基础表!A:D,4,0)</f>
        <v>32</v>
      </c>
      <c r="I737" s="24">
        <v>734</v>
      </c>
      <c r="L737" s="31" t="s">
        <v>1398</v>
      </c>
    </row>
    <row r="738" ht="16.5" spans="1:12">
      <c r="A738" s="143" t="s">
        <v>1399</v>
      </c>
      <c r="B738" s="140">
        <v>735</v>
      </c>
      <c r="C738" s="24">
        <v>735</v>
      </c>
      <c r="D738" s="31" t="s">
        <v>1399</v>
      </c>
      <c r="E738" s="141">
        <f>VLOOKUP(D:D,A:B,2,0)</f>
        <v>735</v>
      </c>
      <c r="F738" s="147">
        <f t="shared" si="11"/>
        <v>0</v>
      </c>
      <c r="G738" s="29"/>
      <c r="H738" s="27">
        <f>VLOOKUP(D738,offer数据基础表!A:D,4,0)</f>
        <v>8</v>
      </c>
      <c r="I738" s="24">
        <v>735</v>
      </c>
      <c r="L738" s="31" t="s">
        <v>1399</v>
      </c>
    </row>
    <row r="739" ht="16.5" spans="1:12">
      <c r="A739" s="143" t="s">
        <v>1400</v>
      </c>
      <c r="B739" s="140">
        <v>736</v>
      </c>
      <c r="C739" s="24">
        <v>736</v>
      </c>
      <c r="D739" s="31" t="s">
        <v>1400</v>
      </c>
      <c r="E739" s="141">
        <f>VLOOKUP(D:D,A:B,2,0)</f>
        <v>736</v>
      </c>
      <c r="F739" s="147">
        <f t="shared" si="11"/>
        <v>0</v>
      </c>
      <c r="G739" s="29"/>
      <c r="H739" s="27">
        <f>VLOOKUP(D739,offer数据基础表!A:D,4,0)</f>
        <v>1</v>
      </c>
      <c r="I739" s="24">
        <v>736</v>
      </c>
      <c r="L739" s="31" t="s">
        <v>1400</v>
      </c>
    </row>
    <row r="740" ht="16.5" spans="1:12">
      <c r="A740" s="143" t="s">
        <v>1401</v>
      </c>
      <c r="B740" s="140">
        <v>737</v>
      </c>
      <c r="C740" s="24">
        <v>737</v>
      </c>
      <c r="D740" s="31" t="s">
        <v>1401</v>
      </c>
      <c r="E740" s="141">
        <f>VLOOKUP(D:D,A:B,2,0)</f>
        <v>737</v>
      </c>
      <c r="F740" s="147">
        <f t="shared" si="11"/>
        <v>0</v>
      </c>
      <c r="G740" s="29"/>
      <c r="H740" s="27">
        <f>VLOOKUP(D740,offer数据基础表!A:D,4,0)</f>
        <v>1</v>
      </c>
      <c r="I740" s="24">
        <v>737</v>
      </c>
      <c r="L740" s="31" t="s">
        <v>1401</v>
      </c>
    </row>
    <row r="741" ht="16.5" spans="1:12">
      <c r="A741" s="143" t="s">
        <v>1402</v>
      </c>
      <c r="B741" s="140">
        <v>738</v>
      </c>
      <c r="C741" s="24">
        <v>738</v>
      </c>
      <c r="D741" s="31" t="s">
        <v>1402</v>
      </c>
      <c r="E741" s="141">
        <f>VLOOKUP(D:D,A:B,2,0)</f>
        <v>738</v>
      </c>
      <c r="F741" s="147">
        <f t="shared" si="11"/>
        <v>0</v>
      </c>
      <c r="G741" s="29"/>
      <c r="H741" s="27">
        <f>VLOOKUP(D741,offer数据基础表!A:D,4,0)</f>
        <v>1</v>
      </c>
      <c r="I741" s="24">
        <v>738</v>
      </c>
      <c r="L741" s="31" t="s">
        <v>1402</v>
      </c>
    </row>
    <row r="742" ht="16.5" spans="1:12">
      <c r="A742" s="143" t="s">
        <v>1403</v>
      </c>
      <c r="B742" s="140">
        <v>739</v>
      </c>
      <c r="C742" s="24">
        <v>739</v>
      </c>
      <c r="D742" s="31" t="s">
        <v>1403</v>
      </c>
      <c r="E742" s="141">
        <f>VLOOKUP(D:D,A:B,2,0)</f>
        <v>739</v>
      </c>
      <c r="F742" s="147">
        <f t="shared" si="11"/>
        <v>0</v>
      </c>
      <c r="G742" s="29"/>
      <c r="H742" s="27">
        <f>VLOOKUP(D742,offer数据基础表!A:D,4,0)</f>
        <v>1</v>
      </c>
      <c r="I742" s="24">
        <v>739</v>
      </c>
      <c r="L742" s="31" t="s">
        <v>1403</v>
      </c>
    </row>
    <row r="743" ht="16.5" spans="1:12">
      <c r="A743" s="143" t="s">
        <v>1404</v>
      </c>
      <c r="B743" s="140">
        <v>740</v>
      </c>
      <c r="C743" s="24">
        <v>740</v>
      </c>
      <c r="D743" s="31" t="s">
        <v>1404</v>
      </c>
      <c r="E743" s="141">
        <f>VLOOKUP(D:D,A:B,2,0)</f>
        <v>740</v>
      </c>
      <c r="F743" s="147">
        <f t="shared" si="11"/>
        <v>0</v>
      </c>
      <c r="G743" s="29"/>
      <c r="H743" s="27">
        <f>VLOOKUP(D743,offer数据基础表!A:D,4,0)</f>
        <v>1</v>
      </c>
      <c r="I743" s="24">
        <v>740</v>
      </c>
      <c r="L743" s="31" t="s">
        <v>1404</v>
      </c>
    </row>
    <row r="744" ht="16.5" spans="1:12">
      <c r="A744" s="143" t="s">
        <v>784</v>
      </c>
      <c r="B744" s="140">
        <v>741</v>
      </c>
      <c r="C744" s="24">
        <v>741</v>
      </c>
      <c r="D744" s="31" t="s">
        <v>784</v>
      </c>
      <c r="E744" s="141">
        <f>VLOOKUP(D:D,A:B,2,0)</f>
        <v>741</v>
      </c>
      <c r="F744" s="147">
        <f t="shared" si="11"/>
        <v>0</v>
      </c>
      <c r="G744" s="29"/>
      <c r="H744" s="27">
        <f>VLOOKUP(D744,offer数据基础表!A:D,4,0)</f>
        <v>2</v>
      </c>
      <c r="I744" s="24">
        <v>741</v>
      </c>
      <c r="L744" s="31" t="s">
        <v>784</v>
      </c>
    </row>
    <row r="745" ht="16.5" spans="1:12">
      <c r="A745" s="143" t="s">
        <v>785</v>
      </c>
      <c r="B745" s="140">
        <v>742</v>
      </c>
      <c r="C745" s="24">
        <v>742</v>
      </c>
      <c r="D745" s="31" t="s">
        <v>785</v>
      </c>
      <c r="E745" s="141">
        <f>VLOOKUP(D:D,A:B,2,0)</f>
        <v>742</v>
      </c>
      <c r="F745" s="147">
        <f t="shared" si="11"/>
        <v>0</v>
      </c>
      <c r="G745" s="29"/>
      <c r="H745" s="27">
        <f>VLOOKUP(D745,offer数据基础表!A:D,4,0)</f>
        <v>5</v>
      </c>
      <c r="I745" s="24">
        <v>742</v>
      </c>
      <c r="L745" s="31" t="s">
        <v>785</v>
      </c>
    </row>
    <row r="746" ht="16.5" spans="1:12">
      <c r="A746" s="143" t="s">
        <v>786</v>
      </c>
      <c r="B746" s="140">
        <v>743</v>
      </c>
      <c r="C746" s="24">
        <v>743</v>
      </c>
      <c r="D746" s="31" t="s">
        <v>786</v>
      </c>
      <c r="E746" s="141">
        <f>VLOOKUP(D:D,A:B,2,0)</f>
        <v>743</v>
      </c>
      <c r="F746" s="147">
        <f t="shared" si="11"/>
        <v>0</v>
      </c>
      <c r="G746" s="29"/>
      <c r="H746" s="27">
        <f>VLOOKUP(D746,offer数据基础表!A:D,4,0)</f>
        <v>3</v>
      </c>
      <c r="I746" s="24">
        <v>743</v>
      </c>
      <c r="L746" s="31" t="s">
        <v>786</v>
      </c>
    </row>
    <row r="747" ht="16.5" spans="1:12">
      <c r="A747" s="143" t="s">
        <v>1405</v>
      </c>
      <c r="B747" s="140">
        <v>744</v>
      </c>
      <c r="C747" s="24">
        <v>744</v>
      </c>
      <c r="D747" s="31" t="s">
        <v>1405</v>
      </c>
      <c r="E747" s="141">
        <f>VLOOKUP(D:D,A:B,2,0)</f>
        <v>744</v>
      </c>
      <c r="F747" s="147">
        <f t="shared" si="11"/>
        <v>0</v>
      </c>
      <c r="G747" s="29"/>
      <c r="H747" s="27">
        <f>VLOOKUP(D747,offer数据基础表!A:D,4,0)</f>
        <v>1</v>
      </c>
      <c r="I747" s="24">
        <v>744</v>
      </c>
      <c r="L747" s="31" t="s">
        <v>1405</v>
      </c>
    </row>
    <row r="748" ht="16.5" spans="1:12">
      <c r="A748" s="143" t="s">
        <v>1406</v>
      </c>
      <c r="B748" s="140">
        <v>745</v>
      </c>
      <c r="C748" s="24">
        <v>745</v>
      </c>
      <c r="D748" s="31" t="s">
        <v>1406</v>
      </c>
      <c r="E748" s="141">
        <f>VLOOKUP(D:D,A:B,2,0)</f>
        <v>745</v>
      </c>
      <c r="F748" s="147">
        <f t="shared" si="11"/>
        <v>0</v>
      </c>
      <c r="G748" s="29"/>
      <c r="H748" s="27">
        <f>VLOOKUP(D748,offer数据基础表!A:D,4,0)</f>
        <v>19</v>
      </c>
      <c r="I748" s="24">
        <v>745</v>
      </c>
      <c r="L748" s="31" t="s">
        <v>1406</v>
      </c>
    </row>
    <row r="749" ht="16.5" spans="1:12">
      <c r="A749" s="143" t="s">
        <v>1407</v>
      </c>
      <c r="B749" s="140">
        <v>746</v>
      </c>
      <c r="C749" s="24">
        <v>746</v>
      </c>
      <c r="D749" s="31" t="s">
        <v>1407</v>
      </c>
      <c r="E749" s="141">
        <f>VLOOKUP(D:D,A:B,2,0)</f>
        <v>746</v>
      </c>
      <c r="F749" s="147">
        <f t="shared" si="11"/>
        <v>0</v>
      </c>
      <c r="G749" s="29"/>
      <c r="H749" s="27">
        <f>VLOOKUP(D749,offer数据基础表!A:D,4,0)</f>
        <v>1</v>
      </c>
      <c r="I749" s="24">
        <v>746</v>
      </c>
      <c r="L749" s="31" t="s">
        <v>1407</v>
      </c>
    </row>
    <row r="750" ht="16.5" spans="1:12">
      <c r="A750" s="143" t="s">
        <v>1408</v>
      </c>
      <c r="B750" s="140">
        <v>747</v>
      </c>
      <c r="C750" s="24">
        <v>747</v>
      </c>
      <c r="D750" s="31" t="s">
        <v>1408</v>
      </c>
      <c r="E750" s="141">
        <f>VLOOKUP(D:D,A:B,2,0)</f>
        <v>747</v>
      </c>
      <c r="F750" s="147">
        <f t="shared" si="11"/>
        <v>0</v>
      </c>
      <c r="G750" s="29"/>
      <c r="H750" s="27">
        <f>VLOOKUP(D750,offer数据基础表!A:D,4,0)</f>
        <v>1</v>
      </c>
      <c r="I750" s="24">
        <v>747</v>
      </c>
      <c r="L750" s="31" t="s">
        <v>1408</v>
      </c>
    </row>
    <row r="751" ht="16.5" spans="1:12">
      <c r="A751" s="143" t="s">
        <v>1409</v>
      </c>
      <c r="B751" s="140">
        <v>748</v>
      </c>
      <c r="C751" s="24">
        <v>748</v>
      </c>
      <c r="D751" s="31" t="s">
        <v>1409</v>
      </c>
      <c r="E751" s="141">
        <f>VLOOKUP(D:D,A:B,2,0)</f>
        <v>748</v>
      </c>
      <c r="F751" s="147">
        <f t="shared" si="11"/>
        <v>0</v>
      </c>
      <c r="G751" s="29"/>
      <c r="H751" s="27">
        <f>VLOOKUP(D751,offer数据基础表!A:D,4,0)</f>
        <v>2</v>
      </c>
      <c r="I751" s="24">
        <v>748</v>
      </c>
      <c r="L751" s="31" t="s">
        <v>1409</v>
      </c>
    </row>
    <row r="752" ht="16.5" spans="1:12">
      <c r="A752" s="143" t="s">
        <v>1410</v>
      </c>
      <c r="B752" s="140">
        <v>749</v>
      </c>
      <c r="C752" s="24">
        <v>749</v>
      </c>
      <c r="D752" s="31" t="s">
        <v>1410</v>
      </c>
      <c r="E752" s="141">
        <f>VLOOKUP(D:D,A:B,2,0)</f>
        <v>749</v>
      </c>
      <c r="F752" s="147">
        <f t="shared" si="11"/>
        <v>0</v>
      </c>
      <c r="G752" s="29"/>
      <c r="H752" s="27">
        <f>VLOOKUP(D752,offer数据基础表!A:D,4,0)</f>
        <v>1</v>
      </c>
      <c r="I752" s="24">
        <v>749</v>
      </c>
      <c r="L752" s="31" t="s">
        <v>1410</v>
      </c>
    </row>
    <row r="753" ht="16.5" spans="1:12">
      <c r="A753" s="143" t="s">
        <v>1411</v>
      </c>
      <c r="B753" s="140">
        <v>750</v>
      </c>
      <c r="C753" s="24">
        <v>750</v>
      </c>
      <c r="D753" s="31" t="s">
        <v>1411</v>
      </c>
      <c r="E753" s="141">
        <f>VLOOKUP(D:D,A:B,2,0)</f>
        <v>750</v>
      </c>
      <c r="F753" s="147">
        <f t="shared" si="11"/>
        <v>0</v>
      </c>
      <c r="G753" s="29"/>
      <c r="H753" s="27">
        <f>VLOOKUP(D753,offer数据基础表!A:D,4,0)</f>
        <v>4</v>
      </c>
      <c r="I753" s="24">
        <v>750</v>
      </c>
      <c r="L753" s="31" t="s">
        <v>1411</v>
      </c>
    </row>
    <row r="754" ht="16.5" spans="1:12">
      <c r="A754" s="143" t="s">
        <v>1412</v>
      </c>
      <c r="B754" s="140">
        <v>751</v>
      </c>
      <c r="C754" s="24">
        <v>751</v>
      </c>
      <c r="D754" s="31" t="s">
        <v>1412</v>
      </c>
      <c r="E754" s="141">
        <f>VLOOKUP(D:D,A:B,2,0)</f>
        <v>751</v>
      </c>
      <c r="F754" s="147">
        <f t="shared" si="11"/>
        <v>0</v>
      </c>
      <c r="G754" s="29"/>
      <c r="H754" s="27">
        <f>VLOOKUP(D754,offer数据基础表!A:D,4,0)</f>
        <v>1</v>
      </c>
      <c r="I754" s="24">
        <v>751</v>
      </c>
      <c r="L754" s="31" t="s">
        <v>1412</v>
      </c>
    </row>
    <row r="755" ht="16.5" spans="1:12">
      <c r="A755" s="143" t="s">
        <v>1413</v>
      </c>
      <c r="B755" s="140">
        <v>752</v>
      </c>
      <c r="C755" s="24">
        <v>752</v>
      </c>
      <c r="D755" s="31" t="s">
        <v>1413</v>
      </c>
      <c r="E755" s="141">
        <f>VLOOKUP(D:D,A:B,2,0)</f>
        <v>752</v>
      </c>
      <c r="F755" s="147">
        <f t="shared" si="11"/>
        <v>0</v>
      </c>
      <c r="G755" s="29"/>
      <c r="H755" s="27">
        <f>VLOOKUP(D755,offer数据基础表!A:D,4,0)</f>
        <v>1</v>
      </c>
      <c r="I755" s="24">
        <v>752</v>
      </c>
      <c r="L755" s="31" t="s">
        <v>1413</v>
      </c>
    </row>
    <row r="756" ht="16.5" spans="1:12">
      <c r="A756" s="143" t="s">
        <v>1414</v>
      </c>
      <c r="B756" s="140">
        <v>753</v>
      </c>
      <c r="C756" s="24">
        <v>753</v>
      </c>
      <c r="D756" s="31" t="s">
        <v>1414</v>
      </c>
      <c r="E756" s="141">
        <f>VLOOKUP(D:D,A:B,2,0)</f>
        <v>753</v>
      </c>
      <c r="F756" s="147">
        <f t="shared" si="11"/>
        <v>0</v>
      </c>
      <c r="G756" s="29"/>
      <c r="H756" s="27">
        <f>VLOOKUP(D756,offer数据基础表!A:D,4,0)</f>
        <v>1</v>
      </c>
      <c r="I756" s="24">
        <v>753</v>
      </c>
      <c r="L756" s="31" t="s">
        <v>1414</v>
      </c>
    </row>
    <row r="757" ht="16.5" spans="1:12">
      <c r="A757" s="143" t="s">
        <v>1415</v>
      </c>
      <c r="B757" s="140">
        <v>754</v>
      </c>
      <c r="C757" s="24">
        <v>754</v>
      </c>
      <c r="D757" s="31" t="s">
        <v>1415</v>
      </c>
      <c r="E757" s="141">
        <f>VLOOKUP(D:D,A:B,2,0)</f>
        <v>754</v>
      </c>
      <c r="F757" s="147">
        <f t="shared" si="11"/>
        <v>0</v>
      </c>
      <c r="G757" s="29"/>
      <c r="H757" s="27">
        <f>VLOOKUP(D757,offer数据基础表!A:D,4,0)</f>
        <v>1</v>
      </c>
      <c r="I757" s="24">
        <v>754</v>
      </c>
      <c r="L757" s="31" t="s">
        <v>1415</v>
      </c>
    </row>
    <row r="758" ht="16.5" spans="1:12">
      <c r="A758" s="143" t="s">
        <v>798</v>
      </c>
      <c r="B758" s="140">
        <v>755</v>
      </c>
      <c r="C758" s="24">
        <v>755</v>
      </c>
      <c r="D758" s="31" t="s">
        <v>798</v>
      </c>
      <c r="E758" s="141">
        <f>VLOOKUP(D:D,A:B,2,0)</f>
        <v>755</v>
      </c>
      <c r="F758" s="147">
        <f t="shared" si="11"/>
        <v>0</v>
      </c>
      <c r="G758" s="29"/>
      <c r="H758" s="27">
        <f>VLOOKUP(D758,offer数据基础表!A:D,4,0)</f>
        <v>2</v>
      </c>
      <c r="I758" s="24">
        <v>755</v>
      </c>
      <c r="L758" s="31" t="s">
        <v>798</v>
      </c>
    </row>
    <row r="759" ht="16.5" spans="1:12">
      <c r="A759" s="143" t="s">
        <v>1416</v>
      </c>
      <c r="B759" s="140">
        <v>756</v>
      </c>
      <c r="C759" s="24">
        <v>756</v>
      </c>
      <c r="D759" s="31" t="s">
        <v>1416</v>
      </c>
      <c r="E759" s="141">
        <f>VLOOKUP(D:D,A:B,2,0)</f>
        <v>756</v>
      </c>
      <c r="F759" s="147">
        <f t="shared" si="11"/>
        <v>0</v>
      </c>
      <c r="G759" s="29"/>
      <c r="H759" s="27">
        <f>VLOOKUP(D759,offer数据基础表!A:D,4,0)</f>
        <v>8</v>
      </c>
      <c r="I759" s="24">
        <v>756</v>
      </c>
      <c r="L759" s="31" t="s">
        <v>1416</v>
      </c>
    </row>
    <row r="760" ht="16.5" spans="1:12">
      <c r="A760" s="143" t="s">
        <v>1417</v>
      </c>
      <c r="B760" s="140">
        <v>757</v>
      </c>
      <c r="C760" s="24">
        <v>757</v>
      </c>
      <c r="D760" s="31" t="s">
        <v>1417</v>
      </c>
      <c r="E760" s="141">
        <f>VLOOKUP(D:D,A:B,2,0)</f>
        <v>757</v>
      </c>
      <c r="F760" s="147">
        <f t="shared" si="11"/>
        <v>0</v>
      </c>
      <c r="G760" s="29"/>
      <c r="H760" s="27">
        <f>VLOOKUP(D760,offer数据基础表!A:D,4,0)</f>
        <v>4</v>
      </c>
      <c r="I760" s="24">
        <v>757</v>
      </c>
      <c r="L760" s="31" t="s">
        <v>1417</v>
      </c>
    </row>
    <row r="761" ht="16.5" spans="1:12">
      <c r="A761" s="143" t="s">
        <v>1418</v>
      </c>
      <c r="B761" s="140">
        <v>758</v>
      </c>
      <c r="C761" s="24">
        <v>758</v>
      </c>
      <c r="D761" s="31" t="s">
        <v>1418</v>
      </c>
      <c r="E761" s="141">
        <f>VLOOKUP(D:D,A:B,2,0)</f>
        <v>758</v>
      </c>
      <c r="F761" s="147">
        <f t="shared" si="11"/>
        <v>0</v>
      </c>
      <c r="G761" s="29"/>
      <c r="H761" s="27">
        <f>VLOOKUP(D761,offer数据基础表!A:D,4,0)</f>
        <v>1</v>
      </c>
      <c r="I761" s="24">
        <v>758</v>
      </c>
      <c r="L761" s="31" t="s">
        <v>1418</v>
      </c>
    </row>
    <row r="762" ht="16.5" spans="1:12">
      <c r="A762" s="143" t="s">
        <v>1419</v>
      </c>
      <c r="B762" s="140">
        <v>759</v>
      </c>
      <c r="C762" s="24">
        <v>759</v>
      </c>
      <c r="D762" s="31" t="s">
        <v>1419</v>
      </c>
      <c r="E762" s="141">
        <f>VLOOKUP(D:D,A:B,2,0)</f>
        <v>759</v>
      </c>
      <c r="F762" s="147">
        <f t="shared" si="11"/>
        <v>0</v>
      </c>
      <c r="G762" s="29"/>
      <c r="H762" s="27">
        <f>VLOOKUP(D762,offer数据基础表!A:D,4,0)</f>
        <v>1</v>
      </c>
      <c r="I762" s="24">
        <v>759</v>
      </c>
      <c r="L762" s="31" t="s">
        <v>1419</v>
      </c>
    </row>
    <row r="763" ht="16.5" spans="1:12">
      <c r="A763" s="143" t="s">
        <v>1420</v>
      </c>
      <c r="B763" s="140">
        <v>760</v>
      </c>
      <c r="C763" s="24">
        <v>760</v>
      </c>
      <c r="D763" s="31" t="s">
        <v>1420</v>
      </c>
      <c r="E763" s="141">
        <f>VLOOKUP(D:D,A:B,2,0)</f>
        <v>760</v>
      </c>
      <c r="F763" s="147">
        <f t="shared" si="11"/>
        <v>0</v>
      </c>
      <c r="G763" s="29"/>
      <c r="H763" s="27" t="e">
        <f>VLOOKUP(D763,offer数据基础表!A:D,4,0)</f>
        <v>#N/A</v>
      </c>
      <c r="I763" s="24">
        <v>760</v>
      </c>
      <c r="L763" s="31" t="s">
        <v>1420</v>
      </c>
    </row>
    <row r="764" ht="16.5" spans="1:12">
      <c r="A764" s="143" t="s">
        <v>1421</v>
      </c>
      <c r="B764" s="140">
        <v>761</v>
      </c>
      <c r="C764" s="24">
        <v>761</v>
      </c>
      <c r="D764" s="31" t="s">
        <v>1421</v>
      </c>
      <c r="E764" s="141">
        <f>VLOOKUP(D:D,A:B,2,0)</f>
        <v>761</v>
      </c>
      <c r="F764" s="147">
        <f t="shared" si="11"/>
        <v>0</v>
      </c>
      <c r="G764" s="29"/>
      <c r="H764" s="27">
        <f>VLOOKUP(D764,offer数据基础表!A:D,4,0)</f>
        <v>5</v>
      </c>
      <c r="I764" s="24">
        <v>761</v>
      </c>
      <c r="L764" s="31" t="s">
        <v>1421</v>
      </c>
    </row>
    <row r="765" ht="16.5" spans="1:12">
      <c r="A765" s="143" t="s">
        <v>1422</v>
      </c>
      <c r="B765" s="140">
        <v>762</v>
      </c>
      <c r="C765" s="24">
        <v>762</v>
      </c>
      <c r="D765" s="31" t="s">
        <v>1422</v>
      </c>
      <c r="E765" s="141">
        <f>VLOOKUP(D:D,A:B,2,0)</f>
        <v>762</v>
      </c>
      <c r="F765" s="147">
        <f t="shared" si="11"/>
        <v>0</v>
      </c>
      <c r="G765" s="29"/>
      <c r="H765" s="27">
        <f>VLOOKUP(D765,offer数据基础表!A:D,4,0)</f>
        <v>2</v>
      </c>
      <c r="I765" s="24">
        <v>762</v>
      </c>
      <c r="L765" s="31" t="s">
        <v>1422</v>
      </c>
    </row>
    <row r="766" ht="16.5" spans="1:12">
      <c r="A766" s="143" t="s">
        <v>1423</v>
      </c>
      <c r="B766" s="140">
        <v>763</v>
      </c>
      <c r="C766" s="24">
        <v>763</v>
      </c>
      <c r="D766" s="31" t="s">
        <v>1423</v>
      </c>
      <c r="E766" s="141">
        <f>VLOOKUP(D:D,A:B,2,0)</f>
        <v>763</v>
      </c>
      <c r="F766" s="147">
        <f t="shared" si="11"/>
        <v>0</v>
      </c>
      <c r="G766" s="29"/>
      <c r="H766" s="27">
        <f>VLOOKUP(D766,offer数据基础表!A:D,4,0)</f>
        <v>1</v>
      </c>
      <c r="I766" s="24">
        <v>763</v>
      </c>
      <c r="L766" s="31" t="s">
        <v>1423</v>
      </c>
    </row>
    <row r="767" ht="16.5" spans="1:12">
      <c r="A767" s="143" t="s">
        <v>1424</v>
      </c>
      <c r="B767" s="140">
        <v>764</v>
      </c>
      <c r="C767" s="24">
        <v>764</v>
      </c>
      <c r="D767" s="31" t="s">
        <v>1424</v>
      </c>
      <c r="E767" s="141">
        <f>VLOOKUP(D:D,A:B,2,0)</f>
        <v>764</v>
      </c>
      <c r="F767" s="147">
        <f t="shared" si="11"/>
        <v>0</v>
      </c>
      <c r="G767" s="29"/>
      <c r="H767" s="27">
        <f>VLOOKUP(D767,offer数据基础表!A:D,4,0)</f>
        <v>17</v>
      </c>
      <c r="I767" s="24">
        <v>764</v>
      </c>
      <c r="L767" s="31" t="s">
        <v>1424</v>
      </c>
    </row>
    <row r="768" ht="16.5" spans="1:12">
      <c r="A768" s="143" t="s">
        <v>1425</v>
      </c>
      <c r="B768" s="140">
        <v>765</v>
      </c>
      <c r="C768" s="24">
        <v>765</v>
      </c>
      <c r="D768" s="31" t="s">
        <v>1425</v>
      </c>
      <c r="E768" s="141">
        <f>VLOOKUP(D:D,A:B,2,0)</f>
        <v>765</v>
      </c>
      <c r="F768" s="147">
        <f t="shared" si="11"/>
        <v>0</v>
      </c>
      <c r="G768" s="29"/>
      <c r="H768" s="27">
        <f>VLOOKUP(D768,offer数据基础表!A:D,4,0)</f>
        <v>1</v>
      </c>
      <c r="I768" s="24">
        <v>765</v>
      </c>
      <c r="L768" s="31" t="s">
        <v>1425</v>
      </c>
    </row>
    <row r="769" ht="16.5" spans="1:12">
      <c r="A769" s="143" t="s">
        <v>1426</v>
      </c>
      <c r="B769" s="140">
        <v>766</v>
      </c>
      <c r="C769" s="24">
        <v>766</v>
      </c>
      <c r="D769" s="31" t="s">
        <v>1426</v>
      </c>
      <c r="E769" s="141">
        <f>VLOOKUP(D:D,A:B,2,0)</f>
        <v>766</v>
      </c>
      <c r="F769" s="147">
        <f t="shared" si="11"/>
        <v>0</v>
      </c>
      <c r="G769" s="29"/>
      <c r="H769" s="27">
        <f>VLOOKUP(D769,offer数据基础表!A:D,4,0)</f>
        <v>1</v>
      </c>
      <c r="I769" s="24">
        <v>766</v>
      </c>
      <c r="L769" s="31" t="s">
        <v>1426</v>
      </c>
    </row>
    <row r="770" ht="16.5" spans="1:12">
      <c r="A770" s="143" t="s">
        <v>1427</v>
      </c>
      <c r="B770" s="140">
        <v>767</v>
      </c>
      <c r="C770" s="24">
        <v>767</v>
      </c>
      <c r="D770" s="31" t="s">
        <v>1427</v>
      </c>
      <c r="E770" s="141">
        <f>VLOOKUP(D:D,A:B,2,0)</f>
        <v>767</v>
      </c>
      <c r="F770" s="147">
        <f t="shared" si="11"/>
        <v>0</v>
      </c>
      <c r="G770" s="29"/>
      <c r="H770" s="27">
        <f>VLOOKUP(D770,offer数据基础表!A:D,4,0)</f>
        <v>37</v>
      </c>
      <c r="I770" s="24">
        <v>767</v>
      </c>
      <c r="L770" s="31" t="s">
        <v>1427</v>
      </c>
    </row>
    <row r="771" ht="16.5" spans="1:12">
      <c r="A771" s="143" t="s">
        <v>1428</v>
      </c>
      <c r="B771" s="140">
        <v>768</v>
      </c>
      <c r="C771" s="24">
        <v>768</v>
      </c>
      <c r="D771" s="31" t="s">
        <v>1428</v>
      </c>
      <c r="E771" s="141">
        <f>VLOOKUP(D:D,A:B,2,0)</f>
        <v>768</v>
      </c>
      <c r="F771" s="147">
        <f t="shared" si="11"/>
        <v>0</v>
      </c>
      <c r="G771" s="29"/>
      <c r="H771" s="27">
        <f>VLOOKUP(D771,offer数据基础表!A:D,4,0)</f>
        <v>3</v>
      </c>
      <c r="I771" s="24">
        <v>768</v>
      </c>
      <c r="L771" s="31" t="s">
        <v>1428</v>
      </c>
    </row>
    <row r="772" ht="16.5" spans="1:12">
      <c r="A772" s="143" t="s">
        <v>1429</v>
      </c>
      <c r="B772" s="140">
        <v>769</v>
      </c>
      <c r="C772" s="24">
        <v>769</v>
      </c>
      <c r="D772" s="31" t="s">
        <v>1429</v>
      </c>
      <c r="E772" s="141">
        <f>VLOOKUP(D:D,A:B,2,0)</f>
        <v>769</v>
      </c>
      <c r="F772" s="147">
        <f t="shared" ref="F772:F835" si="12">E772-C772</f>
        <v>0</v>
      </c>
      <c r="G772" s="29"/>
      <c r="H772" s="27">
        <f>VLOOKUP(D772,offer数据基础表!A:D,4,0)</f>
        <v>3</v>
      </c>
      <c r="I772" s="24">
        <v>769</v>
      </c>
      <c r="L772" s="31" t="s">
        <v>1429</v>
      </c>
    </row>
    <row r="773" ht="16.5" spans="1:12">
      <c r="A773" s="143" t="s">
        <v>1430</v>
      </c>
      <c r="B773" s="140">
        <v>770</v>
      </c>
      <c r="C773" s="24">
        <v>770</v>
      </c>
      <c r="D773" s="31" t="s">
        <v>1430</v>
      </c>
      <c r="E773" s="141">
        <f>VLOOKUP(D:D,A:B,2,0)</f>
        <v>770</v>
      </c>
      <c r="F773" s="147">
        <f t="shared" si="12"/>
        <v>0</v>
      </c>
      <c r="G773" s="29"/>
      <c r="H773" s="27">
        <f>VLOOKUP(D773,offer数据基础表!A:D,4,0)</f>
        <v>8</v>
      </c>
      <c r="I773" s="24">
        <v>770</v>
      </c>
      <c r="L773" s="31" t="s">
        <v>1430</v>
      </c>
    </row>
    <row r="774" ht="16.5" spans="1:12">
      <c r="A774" s="143" t="s">
        <v>1431</v>
      </c>
      <c r="B774" s="140">
        <v>771</v>
      </c>
      <c r="C774" s="24">
        <v>771</v>
      </c>
      <c r="D774" s="31" t="s">
        <v>1431</v>
      </c>
      <c r="E774" s="141">
        <f>VLOOKUP(D:D,A:B,2,0)</f>
        <v>771</v>
      </c>
      <c r="F774" s="147">
        <f t="shared" si="12"/>
        <v>0</v>
      </c>
      <c r="G774" s="29"/>
      <c r="H774" s="27">
        <f>VLOOKUP(D774,offer数据基础表!A:D,4,0)</f>
        <v>1</v>
      </c>
      <c r="I774" s="24">
        <v>771</v>
      </c>
      <c r="L774" s="31" t="s">
        <v>1431</v>
      </c>
    </row>
    <row r="775" ht="16.5" spans="1:12">
      <c r="A775" s="143" t="s">
        <v>1432</v>
      </c>
      <c r="B775" s="140">
        <v>772</v>
      </c>
      <c r="C775" s="24">
        <v>772</v>
      </c>
      <c r="D775" s="31" t="s">
        <v>1432</v>
      </c>
      <c r="E775" s="141">
        <f>VLOOKUP(D:D,A:B,2,0)</f>
        <v>772</v>
      </c>
      <c r="F775" s="147">
        <f t="shared" si="12"/>
        <v>0</v>
      </c>
      <c r="G775" s="29"/>
      <c r="H775" s="27">
        <f>VLOOKUP(D775,offer数据基础表!A:D,4,0)</f>
        <v>2</v>
      </c>
      <c r="I775" s="24">
        <v>772</v>
      </c>
      <c r="L775" s="31" t="s">
        <v>1432</v>
      </c>
    </row>
    <row r="776" ht="16.5" spans="1:12">
      <c r="A776" s="143" t="s">
        <v>1433</v>
      </c>
      <c r="B776" s="140">
        <v>773</v>
      </c>
      <c r="C776" s="24">
        <v>773</v>
      </c>
      <c r="D776" s="31" t="s">
        <v>1433</v>
      </c>
      <c r="E776" s="141">
        <f>VLOOKUP(D:D,A:B,2,0)</f>
        <v>773</v>
      </c>
      <c r="F776" s="147">
        <f t="shared" si="12"/>
        <v>0</v>
      </c>
      <c r="G776" s="29"/>
      <c r="H776" s="27">
        <f>VLOOKUP(D776,offer数据基础表!A:D,4,0)</f>
        <v>1</v>
      </c>
      <c r="I776" s="24">
        <v>773</v>
      </c>
      <c r="L776" s="31" t="s">
        <v>1433</v>
      </c>
    </row>
    <row r="777" ht="16.5" spans="1:12">
      <c r="A777" s="143" t="s">
        <v>1434</v>
      </c>
      <c r="B777" s="140">
        <v>774</v>
      </c>
      <c r="C777" s="24">
        <v>774</v>
      </c>
      <c r="D777" s="31" t="s">
        <v>1434</v>
      </c>
      <c r="E777" s="141">
        <f>VLOOKUP(D:D,A:B,2,0)</f>
        <v>774</v>
      </c>
      <c r="F777" s="147">
        <f t="shared" si="12"/>
        <v>0</v>
      </c>
      <c r="G777" s="29"/>
      <c r="H777" s="27">
        <f>VLOOKUP(D777,offer数据基础表!A:D,4,0)</f>
        <v>1</v>
      </c>
      <c r="I777" s="24">
        <v>774</v>
      </c>
      <c r="L777" s="31" t="s">
        <v>1434</v>
      </c>
    </row>
    <row r="778" ht="16.5" spans="1:12">
      <c r="A778" s="143" t="s">
        <v>1435</v>
      </c>
      <c r="B778" s="140">
        <v>775</v>
      </c>
      <c r="C778" s="24">
        <v>775</v>
      </c>
      <c r="D778" s="31" t="s">
        <v>1435</v>
      </c>
      <c r="E778" s="141">
        <f>VLOOKUP(D:D,A:B,2,0)</f>
        <v>775</v>
      </c>
      <c r="F778" s="147">
        <f t="shared" si="12"/>
        <v>0</v>
      </c>
      <c r="G778" s="29"/>
      <c r="H778" s="27">
        <f>VLOOKUP(D778,offer数据基础表!A:D,4,0)</f>
        <v>1</v>
      </c>
      <c r="I778" s="24">
        <v>775</v>
      </c>
      <c r="L778" s="31" t="s">
        <v>1435</v>
      </c>
    </row>
    <row r="779" ht="16.5" spans="1:12">
      <c r="A779" s="143" t="s">
        <v>1436</v>
      </c>
      <c r="B779" s="140">
        <v>776</v>
      </c>
      <c r="C779" s="24">
        <v>776</v>
      </c>
      <c r="D779" s="31" t="s">
        <v>1436</v>
      </c>
      <c r="E779" s="141">
        <f>VLOOKUP(D:D,A:B,2,0)</f>
        <v>776</v>
      </c>
      <c r="F779" s="147">
        <f t="shared" si="12"/>
        <v>0</v>
      </c>
      <c r="G779" s="29"/>
      <c r="H779" s="27">
        <f>VLOOKUP(D779,offer数据基础表!A:D,4,0)</f>
        <v>20</v>
      </c>
      <c r="I779" s="24">
        <v>776</v>
      </c>
      <c r="L779" s="31" t="s">
        <v>1436</v>
      </c>
    </row>
    <row r="780" ht="16.5" spans="1:12">
      <c r="A780" s="143" t="s">
        <v>1437</v>
      </c>
      <c r="B780" s="140">
        <v>777</v>
      </c>
      <c r="C780" s="24">
        <v>777</v>
      </c>
      <c r="D780" s="31" t="s">
        <v>1437</v>
      </c>
      <c r="E780" s="141">
        <f>VLOOKUP(D:D,A:B,2,0)</f>
        <v>777</v>
      </c>
      <c r="F780" s="147">
        <f t="shared" si="12"/>
        <v>0</v>
      </c>
      <c r="G780" s="29"/>
      <c r="H780" s="27">
        <f>VLOOKUP(D780,offer数据基础表!A:D,4,0)</f>
        <v>0</v>
      </c>
      <c r="I780" s="24">
        <v>777</v>
      </c>
      <c r="L780" s="31" t="s">
        <v>1437</v>
      </c>
    </row>
    <row r="781" ht="16.5" spans="1:12">
      <c r="A781" s="143" t="s">
        <v>1438</v>
      </c>
      <c r="B781" s="140">
        <v>778</v>
      </c>
      <c r="C781" s="24">
        <v>778</v>
      </c>
      <c r="D781" s="31" t="s">
        <v>1438</v>
      </c>
      <c r="E781" s="141">
        <f>VLOOKUP(D:D,A:B,2,0)</f>
        <v>778</v>
      </c>
      <c r="F781" s="147">
        <f t="shared" si="12"/>
        <v>0</v>
      </c>
      <c r="G781" s="29"/>
      <c r="H781" s="27">
        <f>VLOOKUP(D781,offer数据基础表!A:D,4,0)</f>
        <v>1</v>
      </c>
      <c r="I781" s="24">
        <v>778</v>
      </c>
      <c r="L781" s="31" t="s">
        <v>1438</v>
      </c>
    </row>
    <row r="782" ht="16.5" spans="1:12">
      <c r="A782" s="143" t="s">
        <v>1439</v>
      </c>
      <c r="B782" s="140">
        <v>779</v>
      </c>
      <c r="C782" s="24">
        <v>779</v>
      </c>
      <c r="D782" s="31" t="s">
        <v>1439</v>
      </c>
      <c r="E782" s="141">
        <f>VLOOKUP(D:D,A:B,2,0)</f>
        <v>779</v>
      </c>
      <c r="F782" s="147">
        <f t="shared" si="12"/>
        <v>0</v>
      </c>
      <c r="G782" s="29"/>
      <c r="H782" s="27">
        <f>VLOOKUP(D782,offer数据基础表!A:D,4,0)</f>
        <v>0</v>
      </c>
      <c r="I782" s="24">
        <v>779</v>
      </c>
      <c r="L782" s="31" t="s">
        <v>1439</v>
      </c>
    </row>
    <row r="783" ht="16.5" spans="1:12">
      <c r="A783" s="143" t="s">
        <v>1440</v>
      </c>
      <c r="B783" s="140">
        <v>780</v>
      </c>
      <c r="C783" s="24">
        <v>780</v>
      </c>
      <c r="D783" s="31" t="s">
        <v>1440</v>
      </c>
      <c r="E783" s="141">
        <f>VLOOKUP(D:D,A:B,2,0)</f>
        <v>780</v>
      </c>
      <c r="F783" s="147">
        <f t="shared" si="12"/>
        <v>0</v>
      </c>
      <c r="G783" s="29"/>
      <c r="H783" s="27">
        <f>VLOOKUP(D783,offer数据基础表!A:D,4,0)</f>
        <v>3</v>
      </c>
      <c r="I783" s="24">
        <v>780</v>
      </c>
      <c r="L783" s="31" t="s">
        <v>1440</v>
      </c>
    </row>
    <row r="784" ht="16.5" spans="1:12">
      <c r="A784" s="143" t="s">
        <v>1441</v>
      </c>
      <c r="B784" s="140">
        <v>781</v>
      </c>
      <c r="C784" s="24">
        <v>781</v>
      </c>
      <c r="D784" s="31" t="s">
        <v>1441</v>
      </c>
      <c r="E784" s="141">
        <f>VLOOKUP(D:D,A:B,2,0)</f>
        <v>781</v>
      </c>
      <c r="F784" s="147">
        <f t="shared" si="12"/>
        <v>0</v>
      </c>
      <c r="G784" s="29"/>
      <c r="H784" s="27">
        <f>VLOOKUP(D784,offer数据基础表!A:D,4,0)</f>
        <v>45</v>
      </c>
      <c r="I784" s="24">
        <v>781</v>
      </c>
      <c r="L784" s="31" t="s">
        <v>1441</v>
      </c>
    </row>
    <row r="785" ht="16.5" spans="1:12">
      <c r="A785" s="143" t="s">
        <v>1442</v>
      </c>
      <c r="B785" s="140">
        <v>782</v>
      </c>
      <c r="C785" s="24">
        <v>782</v>
      </c>
      <c r="D785" s="31" t="s">
        <v>1442</v>
      </c>
      <c r="E785" s="141">
        <f>VLOOKUP(D:D,A:B,2,0)</f>
        <v>782</v>
      </c>
      <c r="F785" s="147">
        <f t="shared" si="12"/>
        <v>0</v>
      </c>
      <c r="G785" s="29"/>
      <c r="H785" s="27">
        <f>VLOOKUP(D785,offer数据基础表!A:D,4,0)</f>
        <v>2</v>
      </c>
      <c r="I785" s="24">
        <v>782</v>
      </c>
      <c r="L785" s="31" t="s">
        <v>1442</v>
      </c>
    </row>
    <row r="786" ht="16.5" spans="1:12">
      <c r="A786" s="143" t="s">
        <v>1443</v>
      </c>
      <c r="B786" s="140">
        <v>783</v>
      </c>
      <c r="C786" s="24">
        <v>783</v>
      </c>
      <c r="D786" s="31" t="s">
        <v>1443</v>
      </c>
      <c r="E786" s="141">
        <f>VLOOKUP(D:D,A:B,2,0)</f>
        <v>783</v>
      </c>
      <c r="F786" s="147">
        <f t="shared" si="12"/>
        <v>0</v>
      </c>
      <c r="G786" s="29"/>
      <c r="H786" s="27">
        <f>VLOOKUP(D786,offer数据基础表!A:D,4,0)</f>
        <v>3</v>
      </c>
      <c r="I786" s="24">
        <v>783</v>
      </c>
      <c r="L786" s="31" t="s">
        <v>1443</v>
      </c>
    </row>
    <row r="787" ht="16.5" spans="1:12">
      <c r="A787" s="143" t="s">
        <v>1444</v>
      </c>
      <c r="B787" s="140">
        <v>784</v>
      </c>
      <c r="C787" s="24">
        <v>784</v>
      </c>
      <c r="D787" s="31" t="s">
        <v>1444</v>
      </c>
      <c r="E787" s="141">
        <f>VLOOKUP(D:D,A:B,2,0)</f>
        <v>784</v>
      </c>
      <c r="F787" s="147">
        <f t="shared" si="12"/>
        <v>0</v>
      </c>
      <c r="G787" s="29"/>
      <c r="H787" s="27">
        <f>VLOOKUP(D787,offer数据基础表!A:D,4,0)</f>
        <v>1</v>
      </c>
      <c r="I787" s="24">
        <v>784</v>
      </c>
      <c r="L787" s="31" t="s">
        <v>1444</v>
      </c>
    </row>
    <row r="788" ht="16.5" spans="1:12">
      <c r="A788" s="143" t="s">
        <v>1445</v>
      </c>
      <c r="B788" s="140">
        <v>785</v>
      </c>
      <c r="C788" s="24">
        <v>785</v>
      </c>
      <c r="D788" s="31" t="s">
        <v>1445</v>
      </c>
      <c r="E788" s="141">
        <f>VLOOKUP(D:D,A:B,2,0)</f>
        <v>785</v>
      </c>
      <c r="F788" s="147">
        <f t="shared" si="12"/>
        <v>0</v>
      </c>
      <c r="G788" s="29"/>
      <c r="H788" s="27">
        <f>VLOOKUP(D788,offer数据基础表!A:D,4,0)</f>
        <v>2</v>
      </c>
      <c r="I788" s="24">
        <v>785</v>
      </c>
      <c r="L788" s="31" t="s">
        <v>1445</v>
      </c>
    </row>
    <row r="789" ht="16.5" spans="1:12">
      <c r="A789" s="143" t="s">
        <v>1446</v>
      </c>
      <c r="B789" s="140">
        <v>786</v>
      </c>
      <c r="C789" s="24">
        <v>786</v>
      </c>
      <c r="D789" s="31" t="s">
        <v>1446</v>
      </c>
      <c r="E789" s="141">
        <f>VLOOKUP(D:D,A:B,2,0)</f>
        <v>786</v>
      </c>
      <c r="F789" s="147">
        <f t="shared" si="12"/>
        <v>0</v>
      </c>
      <c r="G789" s="29"/>
      <c r="H789" s="27">
        <f>VLOOKUP(D789,offer数据基础表!A:D,4,0)</f>
        <v>3</v>
      </c>
      <c r="I789" s="24">
        <v>786</v>
      </c>
      <c r="L789" s="31" t="s">
        <v>1446</v>
      </c>
    </row>
    <row r="790" ht="16.5" spans="1:12">
      <c r="A790" s="143" t="s">
        <v>1447</v>
      </c>
      <c r="B790" s="140">
        <v>787</v>
      </c>
      <c r="C790" s="24">
        <v>787</v>
      </c>
      <c r="D790" s="31" t="s">
        <v>1447</v>
      </c>
      <c r="E790" s="141">
        <f>VLOOKUP(D:D,A:B,2,0)</f>
        <v>787</v>
      </c>
      <c r="F790" s="147">
        <f t="shared" si="12"/>
        <v>0</v>
      </c>
      <c r="G790" s="29"/>
      <c r="H790" s="27">
        <f>VLOOKUP(D790,offer数据基础表!A:D,4,0)</f>
        <v>9</v>
      </c>
      <c r="I790" s="24">
        <v>787</v>
      </c>
      <c r="L790" s="31" t="s">
        <v>1447</v>
      </c>
    </row>
    <row r="791" ht="16.5" spans="1:12">
      <c r="A791" s="143" t="s">
        <v>1448</v>
      </c>
      <c r="B791" s="140">
        <v>788</v>
      </c>
      <c r="C791" s="24">
        <v>788</v>
      </c>
      <c r="D791" s="31" t="s">
        <v>1448</v>
      </c>
      <c r="E791" s="141">
        <f>VLOOKUP(D:D,A:B,2,0)</f>
        <v>788</v>
      </c>
      <c r="F791" s="147">
        <f t="shared" si="12"/>
        <v>0</v>
      </c>
      <c r="G791" s="29"/>
      <c r="H791" s="27">
        <f>VLOOKUP(D791,offer数据基础表!A:D,4,0)</f>
        <v>2</v>
      </c>
      <c r="I791" s="24">
        <v>788</v>
      </c>
      <c r="L791" s="31" t="s">
        <v>1448</v>
      </c>
    </row>
    <row r="792" ht="16.5" spans="1:12">
      <c r="A792" s="143" t="s">
        <v>1449</v>
      </c>
      <c r="B792" s="140">
        <v>789</v>
      </c>
      <c r="C792" s="24">
        <v>789</v>
      </c>
      <c r="D792" s="31" t="s">
        <v>1449</v>
      </c>
      <c r="E792" s="141">
        <f>VLOOKUP(D:D,A:B,2,0)</f>
        <v>789</v>
      </c>
      <c r="F792" s="147">
        <f t="shared" si="12"/>
        <v>0</v>
      </c>
      <c r="G792" s="29"/>
      <c r="H792" s="27">
        <f>VLOOKUP(D792,offer数据基础表!A:D,4,0)</f>
        <v>1</v>
      </c>
      <c r="I792" s="24">
        <v>789</v>
      </c>
      <c r="L792" s="31" t="s">
        <v>1449</v>
      </c>
    </row>
    <row r="793" ht="16.5" spans="1:12">
      <c r="A793" s="143" t="s">
        <v>1450</v>
      </c>
      <c r="B793" s="140">
        <v>790</v>
      </c>
      <c r="C793" s="24">
        <v>790</v>
      </c>
      <c r="D793" s="31" t="s">
        <v>1450</v>
      </c>
      <c r="E793" s="141">
        <f>VLOOKUP(D:D,A:B,2,0)</f>
        <v>790</v>
      </c>
      <c r="F793" s="147">
        <f t="shared" si="12"/>
        <v>0</v>
      </c>
      <c r="G793" s="29"/>
      <c r="H793" s="27">
        <f>VLOOKUP(D793,offer数据基础表!A:D,4,0)</f>
        <v>1</v>
      </c>
      <c r="I793" s="24">
        <v>790</v>
      </c>
      <c r="L793" s="31" t="s">
        <v>1450</v>
      </c>
    </row>
    <row r="794" ht="16.5" spans="1:12">
      <c r="A794" s="143" t="s">
        <v>1451</v>
      </c>
      <c r="B794" s="140">
        <v>791</v>
      </c>
      <c r="C794" s="24">
        <v>791</v>
      </c>
      <c r="D794" s="31" t="s">
        <v>1451</v>
      </c>
      <c r="E794" s="141">
        <f>VLOOKUP(D:D,A:B,2,0)</f>
        <v>791</v>
      </c>
      <c r="F794" s="147">
        <f t="shared" si="12"/>
        <v>0</v>
      </c>
      <c r="G794" s="29"/>
      <c r="H794" s="27">
        <f>VLOOKUP(D794,offer数据基础表!A:D,4,0)</f>
        <v>1</v>
      </c>
      <c r="I794" s="24">
        <v>791</v>
      </c>
      <c r="L794" s="31" t="s">
        <v>1451</v>
      </c>
    </row>
    <row r="795" ht="16.5" spans="1:12">
      <c r="A795" s="143" t="s">
        <v>1452</v>
      </c>
      <c r="B795" s="140">
        <v>792</v>
      </c>
      <c r="C795" s="24">
        <v>792</v>
      </c>
      <c r="D795" s="31" t="s">
        <v>1452</v>
      </c>
      <c r="E795" s="141">
        <f>VLOOKUP(D:D,A:B,2,0)</f>
        <v>792</v>
      </c>
      <c r="F795" s="147">
        <f t="shared" si="12"/>
        <v>0</v>
      </c>
      <c r="G795" s="29"/>
      <c r="H795" s="27">
        <f>VLOOKUP(D795,offer数据基础表!A:D,4,0)</f>
        <v>1</v>
      </c>
      <c r="I795" s="24">
        <v>792</v>
      </c>
      <c r="L795" s="31" t="s">
        <v>1452</v>
      </c>
    </row>
    <row r="796" ht="16.5" spans="1:12">
      <c r="A796" s="143" t="s">
        <v>1453</v>
      </c>
      <c r="B796" s="140">
        <v>793</v>
      </c>
      <c r="C796" s="24">
        <v>793</v>
      </c>
      <c r="D796" s="31" t="s">
        <v>1453</v>
      </c>
      <c r="E796" s="141">
        <f>VLOOKUP(D:D,A:B,2,0)</f>
        <v>793</v>
      </c>
      <c r="F796" s="147">
        <f t="shared" si="12"/>
        <v>0</v>
      </c>
      <c r="G796" s="29"/>
      <c r="H796" s="27">
        <f>VLOOKUP(D796,offer数据基础表!A:D,4,0)</f>
        <v>1</v>
      </c>
      <c r="I796" s="24">
        <v>793</v>
      </c>
      <c r="L796" s="31" t="s">
        <v>1453</v>
      </c>
    </row>
    <row r="797" ht="16.5" spans="1:12">
      <c r="A797" s="143" t="s">
        <v>1454</v>
      </c>
      <c r="B797" s="140">
        <v>794</v>
      </c>
      <c r="C797" s="24">
        <v>794</v>
      </c>
      <c r="D797" s="31" t="s">
        <v>1454</v>
      </c>
      <c r="E797" s="141">
        <f>VLOOKUP(D:D,A:B,2,0)</f>
        <v>794</v>
      </c>
      <c r="F797" s="147">
        <f t="shared" si="12"/>
        <v>0</v>
      </c>
      <c r="G797" s="29"/>
      <c r="H797" s="27">
        <f>VLOOKUP(D797,offer数据基础表!A:D,4,0)</f>
        <v>11</v>
      </c>
      <c r="I797" s="24">
        <v>794</v>
      </c>
      <c r="L797" s="31" t="s">
        <v>1454</v>
      </c>
    </row>
    <row r="798" ht="16.5" spans="1:12">
      <c r="A798" s="143" t="s">
        <v>1455</v>
      </c>
      <c r="B798" s="140">
        <v>795</v>
      </c>
      <c r="C798" s="24">
        <v>795</v>
      </c>
      <c r="D798" s="31" t="s">
        <v>1455</v>
      </c>
      <c r="E798" s="141">
        <f>VLOOKUP(D:D,A:B,2,0)</f>
        <v>795</v>
      </c>
      <c r="F798" s="147">
        <f t="shared" si="12"/>
        <v>0</v>
      </c>
      <c r="G798" s="29"/>
      <c r="H798" s="27">
        <f>VLOOKUP(D798,offer数据基础表!A:D,4,0)</f>
        <v>5</v>
      </c>
      <c r="I798" s="24">
        <v>795</v>
      </c>
      <c r="L798" s="31" t="s">
        <v>1455</v>
      </c>
    </row>
    <row r="799" ht="16.5" spans="1:12">
      <c r="A799" s="143" t="s">
        <v>1456</v>
      </c>
      <c r="B799" s="140">
        <v>796</v>
      </c>
      <c r="C799" s="24">
        <v>796</v>
      </c>
      <c r="D799" s="31" t="s">
        <v>1456</v>
      </c>
      <c r="E799" s="141">
        <f>VLOOKUP(D:D,A:B,2,0)</f>
        <v>796</v>
      </c>
      <c r="F799" s="147">
        <f t="shared" si="12"/>
        <v>0</v>
      </c>
      <c r="G799" s="29"/>
      <c r="H799" s="27">
        <f>VLOOKUP(D799,offer数据基础表!A:D,4,0)</f>
        <v>7</v>
      </c>
      <c r="I799" s="24">
        <v>796</v>
      </c>
      <c r="L799" s="31" t="s">
        <v>1456</v>
      </c>
    </row>
    <row r="800" ht="16.5" spans="1:12">
      <c r="A800" s="143" t="s">
        <v>1457</v>
      </c>
      <c r="B800" s="140">
        <v>797</v>
      </c>
      <c r="C800" s="24">
        <v>797</v>
      </c>
      <c r="D800" s="31" t="s">
        <v>1457</v>
      </c>
      <c r="E800" s="141">
        <f>VLOOKUP(D:D,A:B,2,0)</f>
        <v>797</v>
      </c>
      <c r="F800" s="147">
        <f t="shared" si="12"/>
        <v>0</v>
      </c>
      <c r="G800" s="29"/>
      <c r="H800" s="27">
        <f>VLOOKUP(D800,offer数据基础表!A:D,4,0)</f>
        <v>3</v>
      </c>
      <c r="I800" s="24">
        <v>797</v>
      </c>
      <c r="L800" s="31" t="s">
        <v>1457</v>
      </c>
    </row>
    <row r="801" ht="16.5" spans="1:12">
      <c r="A801" s="143" t="s">
        <v>1458</v>
      </c>
      <c r="B801" s="140">
        <v>798</v>
      </c>
      <c r="C801" s="24">
        <v>798</v>
      </c>
      <c r="D801" s="31" t="s">
        <v>1458</v>
      </c>
      <c r="E801" s="141">
        <f>VLOOKUP(D:D,A:B,2,0)</f>
        <v>798</v>
      </c>
      <c r="F801" s="147">
        <f t="shared" si="12"/>
        <v>0</v>
      </c>
      <c r="G801" s="29"/>
      <c r="H801" s="27" t="e">
        <f>VLOOKUP(D801,offer数据基础表!A:D,4,0)</f>
        <v>#N/A</v>
      </c>
      <c r="I801" s="24">
        <v>798</v>
      </c>
      <c r="L801" s="31" t="s">
        <v>1458</v>
      </c>
    </row>
    <row r="802" ht="16.5" spans="1:12">
      <c r="A802" s="143" t="s">
        <v>1459</v>
      </c>
      <c r="B802" s="140">
        <v>799</v>
      </c>
      <c r="C802" s="24">
        <v>799</v>
      </c>
      <c r="D802" s="31" t="s">
        <v>1459</v>
      </c>
      <c r="E802" s="141">
        <f>VLOOKUP(D:D,A:B,2,0)</f>
        <v>799</v>
      </c>
      <c r="F802" s="147">
        <f t="shared" si="12"/>
        <v>0</v>
      </c>
      <c r="G802" s="29"/>
      <c r="H802" s="27">
        <f>VLOOKUP(D802,offer数据基础表!A:D,4,0)</f>
        <v>16</v>
      </c>
      <c r="I802" s="24">
        <v>799</v>
      </c>
      <c r="L802" s="31" t="s">
        <v>1459</v>
      </c>
    </row>
    <row r="803" ht="16.5" spans="1:12">
      <c r="A803" s="143" t="s">
        <v>1460</v>
      </c>
      <c r="B803" s="140">
        <v>800</v>
      </c>
      <c r="C803" s="24">
        <v>800</v>
      </c>
      <c r="D803" s="31" t="s">
        <v>1460</v>
      </c>
      <c r="E803" s="141">
        <f>VLOOKUP(D:D,A:B,2,0)</f>
        <v>800</v>
      </c>
      <c r="F803" s="147">
        <f t="shared" si="12"/>
        <v>0</v>
      </c>
      <c r="G803" s="29"/>
      <c r="H803" s="27">
        <f>VLOOKUP(D803,offer数据基础表!A:D,4,0)</f>
        <v>1</v>
      </c>
      <c r="I803" s="24">
        <v>800</v>
      </c>
      <c r="L803" s="31" t="s">
        <v>1460</v>
      </c>
    </row>
    <row r="804" ht="16.5" spans="1:12">
      <c r="A804" s="143" t="s">
        <v>1461</v>
      </c>
      <c r="B804" s="140">
        <v>801</v>
      </c>
      <c r="C804" s="24">
        <v>801</v>
      </c>
      <c r="D804" s="31" t="s">
        <v>1461</v>
      </c>
      <c r="E804" s="141">
        <f>VLOOKUP(D:D,A:B,2,0)</f>
        <v>801</v>
      </c>
      <c r="F804" s="147">
        <f t="shared" si="12"/>
        <v>0</v>
      </c>
      <c r="G804" s="29"/>
      <c r="H804" s="27">
        <f>VLOOKUP(D804,offer数据基础表!A:D,4,0)</f>
        <v>14</v>
      </c>
      <c r="I804" s="24">
        <v>801</v>
      </c>
      <c r="L804" s="31" t="s">
        <v>1461</v>
      </c>
    </row>
    <row r="805" ht="16.5" spans="1:12">
      <c r="A805" s="143" t="s">
        <v>1462</v>
      </c>
      <c r="B805" s="140">
        <v>802</v>
      </c>
      <c r="C805" s="24">
        <v>802</v>
      </c>
      <c r="D805" s="31" t="s">
        <v>1462</v>
      </c>
      <c r="E805" s="141">
        <f>VLOOKUP(D:D,A:B,2,0)</f>
        <v>802</v>
      </c>
      <c r="F805" s="147">
        <f t="shared" si="12"/>
        <v>0</v>
      </c>
      <c r="G805" s="29"/>
      <c r="H805" s="27">
        <f>VLOOKUP(D805,offer数据基础表!A:D,4,0)</f>
        <v>5</v>
      </c>
      <c r="I805" s="24">
        <v>802</v>
      </c>
      <c r="L805" s="31" t="s">
        <v>1462</v>
      </c>
    </row>
    <row r="806" ht="16.5" spans="1:12">
      <c r="A806" s="143" t="s">
        <v>1463</v>
      </c>
      <c r="B806" s="140">
        <v>803</v>
      </c>
      <c r="C806" s="24">
        <v>803</v>
      </c>
      <c r="D806" s="31" t="s">
        <v>1463</v>
      </c>
      <c r="E806" s="141">
        <f>VLOOKUP(D:D,A:B,2,0)</f>
        <v>803</v>
      </c>
      <c r="F806" s="147">
        <f t="shared" si="12"/>
        <v>0</v>
      </c>
      <c r="G806" s="29"/>
      <c r="H806" s="27">
        <f>VLOOKUP(D806,offer数据基础表!A:D,4,0)</f>
        <v>19</v>
      </c>
      <c r="I806" s="24">
        <v>803</v>
      </c>
      <c r="L806" s="31" t="s">
        <v>1463</v>
      </c>
    </row>
    <row r="807" ht="16.5" spans="1:12">
      <c r="A807" s="143" t="s">
        <v>1464</v>
      </c>
      <c r="B807" s="140">
        <v>804</v>
      </c>
      <c r="C807" s="24">
        <v>804</v>
      </c>
      <c r="D807" s="31" t="s">
        <v>1464</v>
      </c>
      <c r="E807" s="141">
        <f>VLOOKUP(D:D,A:B,2,0)</f>
        <v>804</v>
      </c>
      <c r="F807" s="147">
        <f t="shared" si="12"/>
        <v>0</v>
      </c>
      <c r="G807" s="29"/>
      <c r="H807" s="27">
        <f>VLOOKUP(D807,offer数据基础表!A:D,4,0)</f>
        <v>7</v>
      </c>
      <c r="I807" s="24">
        <v>804</v>
      </c>
      <c r="L807" s="31" t="s">
        <v>1464</v>
      </c>
    </row>
    <row r="808" ht="16.5" spans="1:12">
      <c r="A808" s="143" t="s">
        <v>1465</v>
      </c>
      <c r="B808" s="140">
        <v>805</v>
      </c>
      <c r="C808" s="24">
        <v>805</v>
      </c>
      <c r="D808" s="31" t="s">
        <v>1465</v>
      </c>
      <c r="E808" s="141">
        <f>VLOOKUP(D:D,A:B,2,0)</f>
        <v>805</v>
      </c>
      <c r="F808" s="147">
        <f t="shared" si="12"/>
        <v>0</v>
      </c>
      <c r="G808" s="29"/>
      <c r="H808" s="27">
        <f>VLOOKUP(D808,offer数据基础表!A:D,4,0)</f>
        <v>5</v>
      </c>
      <c r="I808" s="24">
        <v>805</v>
      </c>
      <c r="L808" s="31" t="s">
        <v>1465</v>
      </c>
    </row>
    <row r="809" ht="16.5" spans="1:12">
      <c r="A809" s="143" t="s">
        <v>1466</v>
      </c>
      <c r="B809" s="140">
        <v>806</v>
      </c>
      <c r="C809" s="24">
        <v>806</v>
      </c>
      <c r="D809" s="31" t="s">
        <v>1466</v>
      </c>
      <c r="E809" s="141">
        <f>VLOOKUP(D:D,A:B,2,0)</f>
        <v>806</v>
      </c>
      <c r="F809" s="147">
        <f t="shared" si="12"/>
        <v>0</v>
      </c>
      <c r="G809" s="29"/>
      <c r="H809" s="27">
        <f>VLOOKUP(D809,offer数据基础表!A:D,4,0)</f>
        <v>1</v>
      </c>
      <c r="I809" s="24">
        <v>806</v>
      </c>
      <c r="L809" s="31" t="s">
        <v>1466</v>
      </c>
    </row>
    <row r="810" ht="16.5" spans="1:12">
      <c r="A810" s="143" t="s">
        <v>1467</v>
      </c>
      <c r="B810" s="140">
        <v>807</v>
      </c>
      <c r="C810" s="24">
        <v>807</v>
      </c>
      <c r="D810" s="31" t="s">
        <v>1467</v>
      </c>
      <c r="E810" s="141">
        <f>VLOOKUP(D:D,A:B,2,0)</f>
        <v>807</v>
      </c>
      <c r="F810" s="147">
        <f t="shared" si="12"/>
        <v>0</v>
      </c>
      <c r="G810" s="29"/>
      <c r="H810" s="27">
        <f>VLOOKUP(D810,offer数据基础表!A:D,4,0)</f>
        <v>3</v>
      </c>
      <c r="I810" s="24">
        <v>807</v>
      </c>
      <c r="L810" s="31" t="s">
        <v>1467</v>
      </c>
    </row>
    <row r="811" ht="16.5" spans="1:12">
      <c r="A811" s="143" t="s">
        <v>851</v>
      </c>
      <c r="B811" s="140">
        <v>808</v>
      </c>
      <c r="C811" s="24">
        <v>808</v>
      </c>
      <c r="D811" s="31" t="s">
        <v>851</v>
      </c>
      <c r="E811" s="141">
        <f>VLOOKUP(D:D,A:B,2,0)</f>
        <v>808</v>
      </c>
      <c r="F811" s="147">
        <f t="shared" si="12"/>
        <v>0</v>
      </c>
      <c r="G811" s="29"/>
      <c r="H811" s="27">
        <f>VLOOKUP(D811,offer数据基础表!A:D,4,0)</f>
        <v>12</v>
      </c>
      <c r="I811" s="24">
        <v>808</v>
      </c>
      <c r="L811" s="31" t="s">
        <v>851</v>
      </c>
    </row>
    <row r="812" ht="16.5" spans="1:12">
      <c r="A812" s="143" t="s">
        <v>1468</v>
      </c>
      <c r="B812" s="140">
        <v>809</v>
      </c>
      <c r="C812" s="24">
        <v>809</v>
      </c>
      <c r="D812" s="31" t="s">
        <v>1468</v>
      </c>
      <c r="E812" s="141">
        <f>VLOOKUP(D:D,A:B,2,0)</f>
        <v>809</v>
      </c>
      <c r="F812" s="147">
        <f t="shared" si="12"/>
        <v>0</v>
      </c>
      <c r="G812" s="29"/>
      <c r="H812" s="27">
        <f>VLOOKUP(D812,offer数据基础表!A:D,4,0)</f>
        <v>1</v>
      </c>
      <c r="I812" s="24">
        <v>809</v>
      </c>
      <c r="L812" s="31" t="s">
        <v>1468</v>
      </c>
    </row>
    <row r="813" ht="16.5" spans="1:12">
      <c r="A813" s="143" t="s">
        <v>1469</v>
      </c>
      <c r="B813" s="140">
        <v>810</v>
      </c>
      <c r="C813" s="24">
        <v>810</v>
      </c>
      <c r="D813" s="31" t="s">
        <v>1469</v>
      </c>
      <c r="E813" s="141">
        <f>VLOOKUP(D:D,A:B,2,0)</f>
        <v>810</v>
      </c>
      <c r="F813" s="147">
        <f t="shared" si="12"/>
        <v>0</v>
      </c>
      <c r="G813" s="29"/>
      <c r="H813" s="27">
        <f>VLOOKUP(D813,offer数据基础表!A:D,4,0)</f>
        <v>1</v>
      </c>
      <c r="I813" s="24">
        <v>810</v>
      </c>
      <c r="L813" s="31" t="s">
        <v>1469</v>
      </c>
    </row>
    <row r="814" ht="16.5" spans="1:12">
      <c r="A814" s="143" t="s">
        <v>1470</v>
      </c>
      <c r="B814" s="140">
        <v>811</v>
      </c>
      <c r="C814" s="24">
        <v>811</v>
      </c>
      <c r="D814" s="31" t="s">
        <v>1470</v>
      </c>
      <c r="E814" s="141">
        <f>VLOOKUP(D:D,A:B,2,0)</f>
        <v>811</v>
      </c>
      <c r="F814" s="147">
        <f t="shared" si="12"/>
        <v>0</v>
      </c>
      <c r="G814" s="29"/>
      <c r="H814" s="27">
        <f>VLOOKUP(D814,offer数据基础表!A:D,4,0)</f>
        <v>1</v>
      </c>
      <c r="I814" s="24">
        <v>811</v>
      </c>
      <c r="L814" s="31" t="s">
        <v>1470</v>
      </c>
    </row>
    <row r="815" ht="16.5" spans="1:12">
      <c r="A815" s="143" t="s">
        <v>1471</v>
      </c>
      <c r="B815" s="140">
        <v>812</v>
      </c>
      <c r="C815" s="24">
        <v>812</v>
      </c>
      <c r="D815" s="31" t="s">
        <v>1471</v>
      </c>
      <c r="E815" s="141">
        <f>VLOOKUP(D:D,A:B,2,0)</f>
        <v>812</v>
      </c>
      <c r="F815" s="147">
        <f t="shared" si="12"/>
        <v>0</v>
      </c>
      <c r="G815" s="29"/>
      <c r="H815" s="27">
        <f>VLOOKUP(D815,offer数据基础表!A:D,4,0)</f>
        <v>1</v>
      </c>
      <c r="I815" s="24">
        <v>812</v>
      </c>
      <c r="L815" s="31" t="s">
        <v>1471</v>
      </c>
    </row>
    <row r="816" ht="16.5" spans="1:12">
      <c r="A816" s="143" t="s">
        <v>1472</v>
      </c>
      <c r="B816" s="140">
        <v>813</v>
      </c>
      <c r="C816" s="24">
        <v>813</v>
      </c>
      <c r="D816" s="31" t="s">
        <v>1472</v>
      </c>
      <c r="E816" s="141">
        <f>VLOOKUP(D:D,A:B,2,0)</f>
        <v>813</v>
      </c>
      <c r="F816" s="147">
        <f t="shared" si="12"/>
        <v>0</v>
      </c>
      <c r="G816" s="29"/>
      <c r="H816" s="27">
        <f>VLOOKUP(D816,offer数据基础表!A:D,4,0)</f>
        <v>3</v>
      </c>
      <c r="I816" s="24">
        <v>813</v>
      </c>
      <c r="L816" s="31" t="s">
        <v>1472</v>
      </c>
    </row>
    <row r="817" ht="16.5" spans="1:12">
      <c r="A817" s="143" t="s">
        <v>1473</v>
      </c>
      <c r="B817" s="140">
        <v>814</v>
      </c>
      <c r="C817" s="24">
        <v>814</v>
      </c>
      <c r="D817" s="31" t="s">
        <v>1473</v>
      </c>
      <c r="E817" s="141">
        <f>VLOOKUP(D:D,A:B,2,0)</f>
        <v>814</v>
      </c>
      <c r="F817" s="147">
        <f t="shared" si="12"/>
        <v>0</v>
      </c>
      <c r="G817" s="29"/>
      <c r="H817" s="27">
        <f>VLOOKUP(D817,offer数据基础表!A:D,4,0)</f>
        <v>2</v>
      </c>
      <c r="I817" s="24">
        <v>814</v>
      </c>
      <c r="L817" s="31" t="s">
        <v>1473</v>
      </c>
    </row>
    <row r="818" ht="16.5" spans="1:12">
      <c r="A818" s="143" t="s">
        <v>1474</v>
      </c>
      <c r="B818" s="140">
        <v>815</v>
      </c>
      <c r="C818" s="24">
        <v>815</v>
      </c>
      <c r="D818" s="31" t="s">
        <v>1474</v>
      </c>
      <c r="E818" s="141">
        <f>VLOOKUP(D:D,A:B,2,0)</f>
        <v>815</v>
      </c>
      <c r="F818" s="147">
        <f t="shared" si="12"/>
        <v>0</v>
      </c>
      <c r="G818" s="29"/>
      <c r="H818" s="27">
        <f>VLOOKUP(D818,offer数据基础表!A:D,4,0)</f>
        <v>3</v>
      </c>
      <c r="I818" s="24">
        <v>815</v>
      </c>
      <c r="L818" s="31" t="s">
        <v>1474</v>
      </c>
    </row>
    <row r="819" ht="16.5" spans="1:12">
      <c r="A819" s="143" t="s">
        <v>1475</v>
      </c>
      <c r="B819" s="140">
        <v>816</v>
      </c>
      <c r="C819" s="24">
        <v>816</v>
      </c>
      <c r="D819" s="31" t="s">
        <v>1475</v>
      </c>
      <c r="E819" s="141">
        <f>VLOOKUP(D:D,A:B,2,0)</f>
        <v>816</v>
      </c>
      <c r="F819" s="147">
        <f t="shared" si="12"/>
        <v>0</v>
      </c>
      <c r="G819" s="29"/>
      <c r="H819" s="27">
        <f>VLOOKUP(D819,offer数据基础表!A:D,4,0)</f>
        <v>2</v>
      </c>
      <c r="I819" s="24">
        <v>816</v>
      </c>
      <c r="L819" s="31" t="s">
        <v>1475</v>
      </c>
    </row>
    <row r="820" ht="16.5" spans="1:12">
      <c r="A820" s="143" t="s">
        <v>1476</v>
      </c>
      <c r="B820" s="140">
        <v>817</v>
      </c>
      <c r="C820" s="24">
        <v>817</v>
      </c>
      <c r="D820" s="31" t="s">
        <v>1476</v>
      </c>
      <c r="E820" s="141">
        <f>VLOOKUP(D:D,A:B,2,0)</f>
        <v>817</v>
      </c>
      <c r="F820" s="147">
        <f t="shared" si="12"/>
        <v>0</v>
      </c>
      <c r="G820" s="29"/>
      <c r="H820" s="27" t="e">
        <f>VLOOKUP(D820,offer数据基础表!A:D,4,0)</f>
        <v>#N/A</v>
      </c>
      <c r="I820" s="24">
        <v>817</v>
      </c>
      <c r="L820" s="31" t="s">
        <v>1476</v>
      </c>
    </row>
    <row r="821" ht="16.5" spans="1:12">
      <c r="A821" s="143" t="s">
        <v>1477</v>
      </c>
      <c r="B821" s="140">
        <v>818</v>
      </c>
      <c r="C821" s="24">
        <v>818</v>
      </c>
      <c r="D821" s="31" t="s">
        <v>1477</v>
      </c>
      <c r="E821" s="141">
        <f>VLOOKUP(D:D,A:B,2,0)</f>
        <v>818</v>
      </c>
      <c r="F821" s="147">
        <f t="shared" si="12"/>
        <v>0</v>
      </c>
      <c r="G821" s="29"/>
      <c r="H821" s="27">
        <f>VLOOKUP(D821,offer数据基础表!A:D,4,0)</f>
        <v>1</v>
      </c>
      <c r="I821" s="24">
        <v>818</v>
      </c>
      <c r="L821" s="31" t="s">
        <v>1477</v>
      </c>
    </row>
    <row r="822" ht="16.5" spans="1:12">
      <c r="A822" s="143" t="s">
        <v>1478</v>
      </c>
      <c r="B822" s="140">
        <v>819</v>
      </c>
      <c r="C822" s="24">
        <v>819</v>
      </c>
      <c r="D822" s="31" t="s">
        <v>1478</v>
      </c>
      <c r="E822" s="141">
        <f>VLOOKUP(D:D,A:B,2,0)</f>
        <v>819</v>
      </c>
      <c r="F822" s="147">
        <f t="shared" si="12"/>
        <v>0</v>
      </c>
      <c r="G822" s="29"/>
      <c r="H822" s="27">
        <f>VLOOKUP(D822,offer数据基础表!A:D,4,0)</f>
        <v>2</v>
      </c>
      <c r="I822" s="24">
        <v>819</v>
      </c>
      <c r="L822" s="31" t="s">
        <v>1478</v>
      </c>
    </row>
    <row r="823" ht="16.5" spans="1:12">
      <c r="A823" s="143" t="s">
        <v>1479</v>
      </c>
      <c r="B823" s="140">
        <v>820</v>
      </c>
      <c r="C823" s="24">
        <v>820</v>
      </c>
      <c r="D823" s="31" t="s">
        <v>1479</v>
      </c>
      <c r="E823" s="141">
        <f>VLOOKUP(D:D,A:B,2,0)</f>
        <v>820</v>
      </c>
      <c r="F823" s="147">
        <f t="shared" si="12"/>
        <v>0</v>
      </c>
      <c r="G823" s="29"/>
      <c r="H823" s="27">
        <f>VLOOKUP(D823,offer数据基础表!A:D,4,0)</f>
        <v>2</v>
      </c>
      <c r="I823" s="24">
        <v>820</v>
      </c>
      <c r="L823" s="31" t="s">
        <v>1479</v>
      </c>
    </row>
    <row r="824" ht="16.5" spans="1:12">
      <c r="A824" s="143" t="s">
        <v>1480</v>
      </c>
      <c r="B824" s="140">
        <v>821</v>
      </c>
      <c r="C824" s="24">
        <v>821</v>
      </c>
      <c r="D824" s="31" t="s">
        <v>1480</v>
      </c>
      <c r="E824" s="141">
        <f>VLOOKUP(D:D,A:B,2,0)</f>
        <v>821</v>
      </c>
      <c r="F824" s="147">
        <f t="shared" si="12"/>
        <v>0</v>
      </c>
      <c r="G824" s="29"/>
      <c r="H824" s="27">
        <f>VLOOKUP(D824,offer数据基础表!A:D,4,0)</f>
        <v>1</v>
      </c>
      <c r="I824" s="24">
        <v>821</v>
      </c>
      <c r="L824" s="31" t="s">
        <v>1480</v>
      </c>
    </row>
    <row r="825" ht="16.5" spans="1:12">
      <c r="A825" s="143" t="s">
        <v>1481</v>
      </c>
      <c r="B825" s="140">
        <v>822</v>
      </c>
      <c r="C825" s="24">
        <v>822</v>
      </c>
      <c r="D825" s="31" t="s">
        <v>1481</v>
      </c>
      <c r="E825" s="141">
        <f>VLOOKUP(D:D,A:B,2,0)</f>
        <v>822</v>
      </c>
      <c r="F825" s="147">
        <f t="shared" si="12"/>
        <v>0</v>
      </c>
      <c r="G825" s="29"/>
      <c r="H825" s="27">
        <f>VLOOKUP(D825,offer数据基础表!A:D,4,0)</f>
        <v>1</v>
      </c>
      <c r="I825" s="24">
        <v>822</v>
      </c>
      <c r="L825" s="31" t="s">
        <v>1481</v>
      </c>
    </row>
    <row r="826" ht="16.5" spans="1:12">
      <c r="A826" s="143" t="s">
        <v>1482</v>
      </c>
      <c r="B826" s="140">
        <v>823</v>
      </c>
      <c r="C826" s="24">
        <v>823</v>
      </c>
      <c r="D826" s="31" t="s">
        <v>1482</v>
      </c>
      <c r="E826" s="141">
        <f>VLOOKUP(D:D,A:B,2,0)</f>
        <v>823</v>
      </c>
      <c r="F826" s="147">
        <f t="shared" si="12"/>
        <v>0</v>
      </c>
      <c r="G826" s="29"/>
      <c r="H826" s="27">
        <f>VLOOKUP(D826,offer数据基础表!A:D,4,0)</f>
        <v>1</v>
      </c>
      <c r="I826" s="24">
        <v>823</v>
      </c>
      <c r="L826" s="31" t="s">
        <v>1482</v>
      </c>
    </row>
    <row r="827" ht="16.5" spans="1:12">
      <c r="A827" s="143" t="s">
        <v>1483</v>
      </c>
      <c r="B827" s="140">
        <v>824</v>
      </c>
      <c r="C827" s="24">
        <v>824</v>
      </c>
      <c r="D827" s="31" t="s">
        <v>1483</v>
      </c>
      <c r="E827" s="141">
        <f>VLOOKUP(D:D,A:B,2,0)</f>
        <v>824</v>
      </c>
      <c r="F827" s="147">
        <f t="shared" si="12"/>
        <v>0</v>
      </c>
      <c r="G827" s="29"/>
      <c r="H827" s="27">
        <f>VLOOKUP(D827,offer数据基础表!A:D,4,0)</f>
        <v>1</v>
      </c>
      <c r="I827" s="24">
        <v>824</v>
      </c>
      <c r="L827" s="31" t="s">
        <v>1483</v>
      </c>
    </row>
    <row r="828" ht="16.5" spans="1:12">
      <c r="A828" s="143" t="s">
        <v>1484</v>
      </c>
      <c r="B828" s="140">
        <v>825</v>
      </c>
      <c r="C828" s="24">
        <v>825</v>
      </c>
      <c r="D828" s="31" t="s">
        <v>1484</v>
      </c>
      <c r="E828" s="141">
        <f>VLOOKUP(D:D,A:B,2,0)</f>
        <v>825</v>
      </c>
      <c r="F828" s="147">
        <f t="shared" si="12"/>
        <v>0</v>
      </c>
      <c r="G828" s="29"/>
      <c r="H828" s="27">
        <f>VLOOKUP(D828,offer数据基础表!A:D,4,0)</f>
        <v>1</v>
      </c>
      <c r="I828" s="24">
        <v>825</v>
      </c>
      <c r="L828" s="31" t="s">
        <v>1484</v>
      </c>
    </row>
    <row r="829" ht="16.5" spans="1:12">
      <c r="A829" s="143" t="s">
        <v>1485</v>
      </c>
      <c r="B829" s="140">
        <v>826</v>
      </c>
      <c r="C829" s="24">
        <v>826</v>
      </c>
      <c r="D829" s="31" t="s">
        <v>1485</v>
      </c>
      <c r="E829" s="141">
        <f>VLOOKUP(D:D,A:B,2,0)</f>
        <v>826</v>
      </c>
      <c r="F829" s="147">
        <f t="shared" si="12"/>
        <v>0</v>
      </c>
      <c r="G829" s="29"/>
      <c r="H829" s="27">
        <f>VLOOKUP(D829,offer数据基础表!A:D,4,0)</f>
        <v>7</v>
      </c>
      <c r="I829" s="24">
        <v>826</v>
      </c>
      <c r="L829" s="31" t="s">
        <v>1485</v>
      </c>
    </row>
    <row r="830" ht="16.5" spans="1:12">
      <c r="A830" s="143" t="s">
        <v>1486</v>
      </c>
      <c r="B830" s="140">
        <v>827</v>
      </c>
      <c r="C830" s="24">
        <v>827</v>
      </c>
      <c r="D830" s="31" t="s">
        <v>1486</v>
      </c>
      <c r="E830" s="141">
        <f>VLOOKUP(D:D,A:B,2,0)</f>
        <v>827</v>
      </c>
      <c r="F830" s="147">
        <f t="shared" si="12"/>
        <v>0</v>
      </c>
      <c r="G830" s="29"/>
      <c r="H830" s="27" t="e">
        <f>VLOOKUP(D830,offer数据基础表!A:D,4,0)</f>
        <v>#N/A</v>
      </c>
      <c r="I830" s="24">
        <v>827</v>
      </c>
      <c r="L830" s="31" t="s">
        <v>1486</v>
      </c>
    </row>
    <row r="831" ht="16.5" spans="1:12">
      <c r="A831" s="143" t="s">
        <v>1487</v>
      </c>
      <c r="B831" s="140">
        <v>828</v>
      </c>
      <c r="C831" s="24">
        <v>828</v>
      </c>
      <c r="D831" s="31" t="s">
        <v>1487</v>
      </c>
      <c r="E831" s="141">
        <f>VLOOKUP(D:D,A:B,2,0)</f>
        <v>828</v>
      </c>
      <c r="F831" s="147">
        <f t="shared" si="12"/>
        <v>0</v>
      </c>
      <c r="G831" s="29"/>
      <c r="H831" s="27">
        <f>VLOOKUP(D831,offer数据基础表!A:D,4,0)</f>
        <v>1</v>
      </c>
      <c r="I831" s="24">
        <v>828</v>
      </c>
      <c r="L831" s="31" t="s">
        <v>1487</v>
      </c>
    </row>
    <row r="832" ht="16.5" spans="1:12">
      <c r="A832" s="143" t="s">
        <v>1488</v>
      </c>
      <c r="B832" s="140">
        <v>829</v>
      </c>
      <c r="C832" s="24">
        <v>829</v>
      </c>
      <c r="D832" s="31" t="s">
        <v>1488</v>
      </c>
      <c r="E832" s="141">
        <f>VLOOKUP(D:D,A:B,2,0)</f>
        <v>829</v>
      </c>
      <c r="F832" s="147">
        <f t="shared" si="12"/>
        <v>0</v>
      </c>
      <c r="G832" s="29"/>
      <c r="H832" s="27">
        <f>VLOOKUP(D832,offer数据基础表!A:D,4,0)</f>
        <v>125</v>
      </c>
      <c r="I832" s="24">
        <v>829</v>
      </c>
      <c r="L832" s="31" t="s">
        <v>1488</v>
      </c>
    </row>
    <row r="833" ht="16.5" spans="1:12">
      <c r="A833" s="143" t="s">
        <v>1489</v>
      </c>
      <c r="B833" s="140">
        <v>830</v>
      </c>
      <c r="C833" s="24">
        <v>830</v>
      </c>
      <c r="D833" s="31" t="s">
        <v>1489</v>
      </c>
      <c r="E833" s="141">
        <f>VLOOKUP(D:D,A:B,2,0)</f>
        <v>830</v>
      </c>
      <c r="F833" s="147">
        <f t="shared" si="12"/>
        <v>0</v>
      </c>
      <c r="G833" s="29"/>
      <c r="H833" s="27">
        <f>VLOOKUP(D833,offer数据基础表!A:D,4,0)</f>
        <v>2</v>
      </c>
      <c r="I833" s="24">
        <v>830</v>
      </c>
      <c r="L833" s="31" t="s">
        <v>1489</v>
      </c>
    </row>
    <row r="834" ht="16.5" spans="1:12">
      <c r="A834" s="143" t="s">
        <v>1490</v>
      </c>
      <c r="B834" s="140">
        <v>831</v>
      </c>
      <c r="C834" s="24">
        <v>831</v>
      </c>
      <c r="D834" s="31" t="s">
        <v>1490</v>
      </c>
      <c r="E834" s="141">
        <f>VLOOKUP(D:D,A:B,2,0)</f>
        <v>831</v>
      </c>
      <c r="F834" s="147">
        <f t="shared" si="12"/>
        <v>0</v>
      </c>
      <c r="G834" s="29"/>
      <c r="H834" s="27">
        <f>VLOOKUP(D834,offer数据基础表!A:D,4,0)</f>
        <v>1</v>
      </c>
      <c r="I834" s="24">
        <v>831</v>
      </c>
      <c r="L834" s="31" t="s">
        <v>1490</v>
      </c>
    </row>
    <row r="835" ht="16.5" spans="1:12">
      <c r="A835" s="143" t="s">
        <v>1491</v>
      </c>
      <c r="B835" s="140">
        <v>832</v>
      </c>
      <c r="C835" s="24">
        <v>832</v>
      </c>
      <c r="D835" s="31" t="s">
        <v>1491</v>
      </c>
      <c r="E835" s="141">
        <f>VLOOKUP(D:D,A:B,2,0)</f>
        <v>832</v>
      </c>
      <c r="F835" s="147">
        <f t="shared" si="12"/>
        <v>0</v>
      </c>
      <c r="G835" s="29"/>
      <c r="H835" s="27">
        <f>VLOOKUP(D835,offer数据基础表!A:D,4,0)</f>
        <v>1</v>
      </c>
      <c r="I835" s="24">
        <v>832</v>
      </c>
      <c r="L835" s="31" t="s">
        <v>1491</v>
      </c>
    </row>
    <row r="836" ht="16.5" spans="1:12">
      <c r="A836" s="143" t="s">
        <v>1492</v>
      </c>
      <c r="B836" s="140">
        <v>833</v>
      </c>
      <c r="C836" s="24">
        <v>833</v>
      </c>
      <c r="D836" s="31" t="s">
        <v>1492</v>
      </c>
      <c r="E836" s="141">
        <f>VLOOKUP(D:D,A:B,2,0)</f>
        <v>833</v>
      </c>
      <c r="F836" s="147">
        <f t="shared" ref="F836:F892" si="13">E836-C836</f>
        <v>0</v>
      </c>
      <c r="G836" s="29"/>
      <c r="H836" s="27">
        <f>VLOOKUP(D836,offer数据基础表!A:D,4,0)</f>
        <v>1</v>
      </c>
      <c r="I836" s="24">
        <v>833</v>
      </c>
      <c r="L836" s="31" t="s">
        <v>1492</v>
      </c>
    </row>
    <row r="837" ht="16.5" spans="1:12">
      <c r="A837" s="143" t="s">
        <v>1493</v>
      </c>
      <c r="B837" s="140">
        <v>834</v>
      </c>
      <c r="C837" s="24">
        <v>834</v>
      </c>
      <c r="D837" s="31" t="s">
        <v>1493</v>
      </c>
      <c r="E837" s="141">
        <f>VLOOKUP(D:D,A:B,2,0)</f>
        <v>834</v>
      </c>
      <c r="F837" s="147">
        <f t="shared" si="13"/>
        <v>0</v>
      </c>
      <c r="G837" s="29"/>
      <c r="H837" s="27">
        <f>VLOOKUP(D837,offer数据基础表!A:D,4,0)</f>
        <v>1</v>
      </c>
      <c r="I837" s="24">
        <v>834</v>
      </c>
      <c r="L837" s="31" t="s">
        <v>1493</v>
      </c>
    </row>
    <row r="838" ht="16.5" spans="1:12">
      <c r="A838" s="143" t="s">
        <v>1494</v>
      </c>
      <c r="B838" s="140">
        <v>835</v>
      </c>
      <c r="C838" s="24">
        <v>835</v>
      </c>
      <c r="D838" s="31" t="s">
        <v>1494</v>
      </c>
      <c r="E838" s="141">
        <f>VLOOKUP(D:D,A:B,2,0)</f>
        <v>835</v>
      </c>
      <c r="F838" s="147">
        <f t="shared" si="13"/>
        <v>0</v>
      </c>
      <c r="G838" s="29"/>
      <c r="H838" s="27">
        <f>VLOOKUP(D838,offer数据基础表!A:D,4,0)</f>
        <v>2</v>
      </c>
      <c r="I838" s="24">
        <v>835</v>
      </c>
      <c r="L838" s="31" t="s">
        <v>1494</v>
      </c>
    </row>
    <row r="839" ht="16.5" spans="1:12">
      <c r="A839" s="143" t="s">
        <v>879</v>
      </c>
      <c r="B839" s="140">
        <v>836</v>
      </c>
      <c r="C839" s="24">
        <v>836</v>
      </c>
      <c r="D839" s="31" t="s">
        <v>879</v>
      </c>
      <c r="E839" s="141">
        <f>VLOOKUP(D:D,A:B,2,0)</f>
        <v>836</v>
      </c>
      <c r="F839" s="147">
        <f t="shared" si="13"/>
        <v>0</v>
      </c>
      <c r="G839" s="29"/>
      <c r="H839" s="27">
        <f>VLOOKUP(D839,offer数据基础表!A:D,4,0)</f>
        <v>1</v>
      </c>
      <c r="I839" s="24">
        <v>836</v>
      </c>
      <c r="L839" s="31" t="s">
        <v>879</v>
      </c>
    </row>
    <row r="840" ht="16.5" spans="1:12">
      <c r="A840" s="143" t="s">
        <v>1495</v>
      </c>
      <c r="B840" s="140">
        <v>837</v>
      </c>
      <c r="C840" s="24">
        <v>837</v>
      </c>
      <c r="D840" s="31" t="s">
        <v>1495</v>
      </c>
      <c r="E840" s="141">
        <f>VLOOKUP(D:D,A:B,2,0)</f>
        <v>837</v>
      </c>
      <c r="F840" s="147">
        <f t="shared" si="13"/>
        <v>0</v>
      </c>
      <c r="G840" s="29"/>
      <c r="H840" s="27">
        <f>VLOOKUP(D840,offer数据基础表!A:D,4,0)</f>
        <v>3</v>
      </c>
      <c r="I840" s="24">
        <v>837</v>
      </c>
      <c r="L840" s="31" t="s">
        <v>1495</v>
      </c>
    </row>
    <row r="841" ht="16.5" spans="1:12">
      <c r="A841" s="143" t="s">
        <v>1496</v>
      </c>
      <c r="B841" s="140">
        <v>838</v>
      </c>
      <c r="C841" s="24">
        <v>838</v>
      </c>
      <c r="D841" s="31" t="s">
        <v>1496</v>
      </c>
      <c r="E841" s="141">
        <f>VLOOKUP(D:D,A:B,2,0)</f>
        <v>838</v>
      </c>
      <c r="F841" s="147">
        <f t="shared" si="13"/>
        <v>0</v>
      </c>
      <c r="G841" s="29"/>
      <c r="H841" s="27">
        <f>VLOOKUP(D841,offer数据基础表!A:D,4,0)</f>
        <v>2</v>
      </c>
      <c r="I841" s="24">
        <v>838</v>
      </c>
      <c r="L841" s="31" t="s">
        <v>1496</v>
      </c>
    </row>
    <row r="842" ht="16.5" spans="1:12">
      <c r="A842" s="143" t="s">
        <v>1497</v>
      </c>
      <c r="B842" s="140">
        <v>839</v>
      </c>
      <c r="C842" s="24">
        <v>839</v>
      </c>
      <c r="D842" s="31" t="s">
        <v>1497</v>
      </c>
      <c r="E842" s="141">
        <f>VLOOKUP(D:D,A:B,2,0)</f>
        <v>839</v>
      </c>
      <c r="F842" s="147">
        <f t="shared" si="13"/>
        <v>0</v>
      </c>
      <c r="G842" s="29"/>
      <c r="H842" s="27">
        <f>VLOOKUP(D842,offer数据基础表!A:D,4,0)</f>
        <v>12</v>
      </c>
      <c r="I842" s="24">
        <v>839</v>
      </c>
      <c r="L842" s="31" t="s">
        <v>1497</v>
      </c>
    </row>
    <row r="843" ht="16.5" spans="1:12">
      <c r="A843" s="143" t="s">
        <v>1498</v>
      </c>
      <c r="B843" s="140">
        <v>840</v>
      </c>
      <c r="C843" s="24">
        <v>840</v>
      </c>
      <c r="D843" s="31" t="s">
        <v>1498</v>
      </c>
      <c r="E843" s="141">
        <f>VLOOKUP(D:D,A:B,2,0)</f>
        <v>840</v>
      </c>
      <c r="F843" s="147">
        <f t="shared" si="13"/>
        <v>0</v>
      </c>
      <c r="G843" s="29"/>
      <c r="H843" s="27">
        <f>VLOOKUP(D843,offer数据基础表!A:D,4,0)</f>
        <v>10</v>
      </c>
      <c r="I843" s="24">
        <v>840</v>
      </c>
      <c r="L843" s="31" t="s">
        <v>1498</v>
      </c>
    </row>
    <row r="844" ht="16.5" spans="1:12">
      <c r="A844" s="143" t="s">
        <v>1499</v>
      </c>
      <c r="B844" s="140">
        <v>841</v>
      </c>
      <c r="C844" s="24">
        <v>841</v>
      </c>
      <c r="D844" s="31" t="s">
        <v>1499</v>
      </c>
      <c r="E844" s="141">
        <f>VLOOKUP(D:D,A:B,2,0)</f>
        <v>841</v>
      </c>
      <c r="F844" s="147">
        <f t="shared" si="13"/>
        <v>0</v>
      </c>
      <c r="G844" s="29"/>
      <c r="H844" s="27">
        <f>VLOOKUP(D844,offer数据基础表!A:D,4,0)</f>
        <v>1</v>
      </c>
      <c r="I844" s="24">
        <v>841</v>
      </c>
      <c r="L844" s="31" t="s">
        <v>1499</v>
      </c>
    </row>
    <row r="845" ht="16.5" spans="1:12">
      <c r="A845" s="143" t="s">
        <v>1500</v>
      </c>
      <c r="B845" s="140">
        <v>842</v>
      </c>
      <c r="C845" s="24">
        <v>842</v>
      </c>
      <c r="D845" s="31" t="s">
        <v>1500</v>
      </c>
      <c r="E845" s="141">
        <f>VLOOKUP(D:D,A:B,2,0)</f>
        <v>842</v>
      </c>
      <c r="F845" s="147">
        <f t="shared" si="13"/>
        <v>0</v>
      </c>
      <c r="G845" s="29"/>
      <c r="H845" s="27">
        <f>VLOOKUP(D845,offer数据基础表!A:D,4,0)</f>
        <v>2</v>
      </c>
      <c r="I845" s="24">
        <v>842</v>
      </c>
      <c r="L845" s="31" t="s">
        <v>1500</v>
      </c>
    </row>
    <row r="846" ht="16.5" spans="1:12">
      <c r="A846" s="143" t="s">
        <v>1501</v>
      </c>
      <c r="B846" s="140">
        <v>843</v>
      </c>
      <c r="C846" s="24">
        <v>843</v>
      </c>
      <c r="D846" s="31" t="s">
        <v>1501</v>
      </c>
      <c r="E846" s="141">
        <f>VLOOKUP(D:D,A:B,2,0)</f>
        <v>843</v>
      </c>
      <c r="F846" s="147">
        <f t="shared" si="13"/>
        <v>0</v>
      </c>
      <c r="G846" s="29"/>
      <c r="H846" s="27">
        <f>VLOOKUP(D846,offer数据基础表!A:D,4,0)</f>
        <v>1</v>
      </c>
      <c r="I846" s="24">
        <v>843</v>
      </c>
      <c r="L846" s="31" t="s">
        <v>1501</v>
      </c>
    </row>
    <row r="847" ht="16.5" spans="1:12">
      <c r="A847" s="143" t="s">
        <v>1502</v>
      </c>
      <c r="B847" s="140">
        <v>844</v>
      </c>
      <c r="C847" s="24">
        <v>844</v>
      </c>
      <c r="D847" s="31" t="s">
        <v>1502</v>
      </c>
      <c r="E847" s="141">
        <f>VLOOKUP(D:D,A:B,2,0)</f>
        <v>844</v>
      </c>
      <c r="F847" s="147">
        <f t="shared" si="13"/>
        <v>0</v>
      </c>
      <c r="G847" s="29"/>
      <c r="H847" s="27" t="e">
        <f>VLOOKUP(D847,offer数据基础表!A:D,4,0)</f>
        <v>#N/A</v>
      </c>
      <c r="I847" s="24">
        <v>844</v>
      </c>
      <c r="L847" s="31" t="s">
        <v>1502</v>
      </c>
    </row>
    <row r="848" ht="16.5" spans="1:12">
      <c r="A848" s="143" t="s">
        <v>1503</v>
      </c>
      <c r="B848" s="140">
        <v>845</v>
      </c>
      <c r="C848" s="24">
        <v>845</v>
      </c>
      <c r="D848" s="31" t="s">
        <v>1503</v>
      </c>
      <c r="E848" s="141">
        <f>VLOOKUP(D:D,A:B,2,0)</f>
        <v>845</v>
      </c>
      <c r="F848" s="147">
        <f t="shared" si="13"/>
        <v>0</v>
      </c>
      <c r="G848" s="29"/>
      <c r="H848" s="27">
        <f>VLOOKUP(D848,offer数据基础表!A:D,4,0)</f>
        <v>4</v>
      </c>
      <c r="I848" s="24">
        <v>845</v>
      </c>
      <c r="L848" s="31" t="s">
        <v>1503</v>
      </c>
    </row>
    <row r="849" ht="16.5" spans="1:12">
      <c r="A849" s="143" t="s">
        <v>1504</v>
      </c>
      <c r="B849" s="140">
        <v>846</v>
      </c>
      <c r="C849" s="24">
        <v>846</v>
      </c>
      <c r="D849" s="31" t="s">
        <v>1504</v>
      </c>
      <c r="E849" s="141">
        <f>VLOOKUP(D:D,A:B,2,0)</f>
        <v>846</v>
      </c>
      <c r="F849" s="147">
        <f t="shared" si="13"/>
        <v>0</v>
      </c>
      <c r="G849" s="29"/>
      <c r="H849" s="27">
        <f>VLOOKUP(D849,offer数据基础表!A:D,4,0)</f>
        <v>2</v>
      </c>
      <c r="I849" s="24">
        <v>846</v>
      </c>
      <c r="L849" s="31" t="s">
        <v>1504</v>
      </c>
    </row>
    <row r="850" ht="16.5" spans="1:12">
      <c r="A850" s="143" t="s">
        <v>1505</v>
      </c>
      <c r="B850" s="140">
        <v>847</v>
      </c>
      <c r="C850" s="24">
        <v>847</v>
      </c>
      <c r="D850" s="31" t="s">
        <v>1505</v>
      </c>
      <c r="E850" s="141">
        <f>VLOOKUP(D:D,A:B,2,0)</f>
        <v>847</v>
      </c>
      <c r="F850" s="147">
        <f t="shared" si="13"/>
        <v>0</v>
      </c>
      <c r="G850" s="29"/>
      <c r="H850" s="27">
        <f>VLOOKUP(D850,offer数据基础表!A:D,4,0)</f>
        <v>1</v>
      </c>
      <c r="I850" s="24">
        <v>847</v>
      </c>
      <c r="L850" s="31" t="s">
        <v>1505</v>
      </c>
    </row>
    <row r="851" ht="16.5" spans="1:12">
      <c r="A851" s="143" t="s">
        <v>1506</v>
      </c>
      <c r="B851" s="140">
        <v>848</v>
      </c>
      <c r="C851" s="24">
        <v>848</v>
      </c>
      <c r="D851" s="31" t="s">
        <v>1506</v>
      </c>
      <c r="E851" s="141">
        <f>VLOOKUP(D:D,A:B,2,0)</f>
        <v>848</v>
      </c>
      <c r="F851" s="147">
        <f t="shared" si="13"/>
        <v>0</v>
      </c>
      <c r="G851" s="29"/>
      <c r="H851" s="27">
        <f>VLOOKUP(D851,offer数据基础表!A:D,4,0)</f>
        <v>2</v>
      </c>
      <c r="I851" s="24">
        <v>848</v>
      </c>
      <c r="L851" s="31" t="s">
        <v>1506</v>
      </c>
    </row>
    <row r="852" ht="16.5" spans="1:12">
      <c r="A852" s="143" t="s">
        <v>1507</v>
      </c>
      <c r="B852" s="140">
        <v>849</v>
      </c>
      <c r="C852" s="24">
        <v>849</v>
      </c>
      <c r="D852" s="31" t="s">
        <v>1507</v>
      </c>
      <c r="E852" s="141">
        <f>VLOOKUP(D:D,A:B,2,0)</f>
        <v>849</v>
      </c>
      <c r="F852" s="147">
        <f t="shared" si="13"/>
        <v>0</v>
      </c>
      <c r="G852" s="29"/>
      <c r="H852" s="27" t="e">
        <f>VLOOKUP(D852,offer数据基础表!A:D,4,0)</f>
        <v>#N/A</v>
      </c>
      <c r="I852" s="24">
        <v>849</v>
      </c>
      <c r="L852" s="31" t="s">
        <v>1507</v>
      </c>
    </row>
    <row r="853" ht="16.5" spans="1:12">
      <c r="A853" s="143" t="s">
        <v>1508</v>
      </c>
      <c r="B853" s="140">
        <v>850</v>
      </c>
      <c r="C853" s="24">
        <v>850</v>
      </c>
      <c r="D853" s="31" t="s">
        <v>1508</v>
      </c>
      <c r="E853" s="141">
        <f>VLOOKUP(D:D,A:B,2,0)</f>
        <v>850</v>
      </c>
      <c r="F853" s="147">
        <f t="shared" si="13"/>
        <v>0</v>
      </c>
      <c r="G853" s="29"/>
      <c r="H853" s="27">
        <f>VLOOKUP(D853,offer数据基础表!A:D,4,0)</f>
        <v>1</v>
      </c>
      <c r="I853" s="24">
        <v>850</v>
      </c>
      <c r="L853" s="31" t="s">
        <v>1508</v>
      </c>
    </row>
    <row r="854" ht="16.5" spans="1:12">
      <c r="A854" s="143" t="s">
        <v>1509</v>
      </c>
      <c r="B854" s="140">
        <v>851</v>
      </c>
      <c r="C854" s="24">
        <v>851</v>
      </c>
      <c r="D854" s="31" t="s">
        <v>1509</v>
      </c>
      <c r="E854" s="141">
        <f>VLOOKUP(D:D,A:B,2,0)</f>
        <v>851</v>
      </c>
      <c r="F854" s="147">
        <f t="shared" si="13"/>
        <v>0</v>
      </c>
      <c r="G854" s="29"/>
      <c r="H854" s="27">
        <f>VLOOKUP(D854,offer数据基础表!A:D,4,0)</f>
        <v>6</v>
      </c>
      <c r="I854" s="24">
        <v>851</v>
      </c>
      <c r="L854" s="31" t="s">
        <v>1509</v>
      </c>
    </row>
    <row r="855" ht="16.5" spans="1:12">
      <c r="A855" s="143" t="s">
        <v>1510</v>
      </c>
      <c r="B855" s="140">
        <v>852</v>
      </c>
      <c r="C855" s="24">
        <v>852</v>
      </c>
      <c r="D855" s="31" t="s">
        <v>1510</v>
      </c>
      <c r="E855" s="141">
        <f>VLOOKUP(D:D,A:B,2,0)</f>
        <v>852</v>
      </c>
      <c r="F855" s="147">
        <f t="shared" si="13"/>
        <v>0</v>
      </c>
      <c r="G855" s="29"/>
      <c r="H855" s="27">
        <f>VLOOKUP(D855,offer数据基础表!A:D,4,0)</f>
        <v>1</v>
      </c>
      <c r="I855" s="24">
        <v>852</v>
      </c>
      <c r="L855" s="31" t="s">
        <v>1510</v>
      </c>
    </row>
    <row r="856" ht="16.5" spans="1:12">
      <c r="A856" s="143" t="s">
        <v>1511</v>
      </c>
      <c r="B856" s="140">
        <v>853</v>
      </c>
      <c r="C856" s="24">
        <v>853</v>
      </c>
      <c r="D856" s="31" t="s">
        <v>1511</v>
      </c>
      <c r="E856" s="141">
        <f>VLOOKUP(D:D,A:B,2,0)</f>
        <v>853</v>
      </c>
      <c r="F856" s="147">
        <f t="shared" si="13"/>
        <v>0</v>
      </c>
      <c r="G856" s="29"/>
      <c r="H856" s="27">
        <f>VLOOKUP(D856,offer数据基础表!A:D,4,0)</f>
        <v>1</v>
      </c>
      <c r="I856" s="24">
        <v>853</v>
      </c>
      <c r="L856" s="31" t="s">
        <v>1511</v>
      </c>
    </row>
    <row r="857" ht="16.5" spans="1:12">
      <c r="A857" s="143" t="s">
        <v>1512</v>
      </c>
      <c r="B857" s="140">
        <v>854</v>
      </c>
      <c r="C857" s="24">
        <v>854</v>
      </c>
      <c r="D857" s="31" t="s">
        <v>1512</v>
      </c>
      <c r="E857" s="141">
        <f>VLOOKUP(D:D,A:B,2,0)</f>
        <v>854</v>
      </c>
      <c r="F857" s="147">
        <f t="shared" si="13"/>
        <v>0</v>
      </c>
      <c r="G857" s="29"/>
      <c r="H857" s="27">
        <f>VLOOKUP(D857,offer数据基础表!A:D,4,0)</f>
        <v>4</v>
      </c>
      <c r="I857" s="24">
        <v>854</v>
      </c>
      <c r="L857" s="31" t="s">
        <v>1512</v>
      </c>
    </row>
    <row r="858" ht="16.5" spans="1:12">
      <c r="A858" s="143" t="s">
        <v>1513</v>
      </c>
      <c r="B858" s="140">
        <v>855</v>
      </c>
      <c r="C858" s="24">
        <v>855</v>
      </c>
      <c r="D858" s="31" t="s">
        <v>1513</v>
      </c>
      <c r="E858" s="141">
        <f>VLOOKUP(D:D,A:B,2,0)</f>
        <v>855</v>
      </c>
      <c r="F858" s="147">
        <f t="shared" si="13"/>
        <v>0</v>
      </c>
      <c r="G858" s="29"/>
      <c r="H858" s="27">
        <f>VLOOKUP(D858,offer数据基础表!A:D,4,0)</f>
        <v>9</v>
      </c>
      <c r="I858" s="24">
        <v>855</v>
      </c>
      <c r="L858" s="31" t="s">
        <v>1513</v>
      </c>
    </row>
    <row r="859" ht="16.5" spans="1:12">
      <c r="A859" s="143" t="s">
        <v>1514</v>
      </c>
      <c r="B859" s="140">
        <v>856</v>
      </c>
      <c r="C859" s="24">
        <v>856</v>
      </c>
      <c r="D859" s="31" t="s">
        <v>1514</v>
      </c>
      <c r="E859" s="141">
        <f>VLOOKUP(D:D,A:B,2,0)</f>
        <v>856</v>
      </c>
      <c r="F859" s="147">
        <f t="shared" si="13"/>
        <v>0</v>
      </c>
      <c r="G859" s="29"/>
      <c r="H859" s="27">
        <f>VLOOKUP(D859,offer数据基础表!A:D,4,0)</f>
        <v>1</v>
      </c>
      <c r="I859" s="24">
        <v>856</v>
      </c>
      <c r="L859" s="31" t="s">
        <v>1514</v>
      </c>
    </row>
    <row r="860" ht="16.5" spans="1:12">
      <c r="A860" s="143" t="s">
        <v>1515</v>
      </c>
      <c r="B860" s="140">
        <v>857</v>
      </c>
      <c r="C860" s="24">
        <v>857</v>
      </c>
      <c r="D860" s="31" t="s">
        <v>1515</v>
      </c>
      <c r="E860" s="141">
        <f>VLOOKUP(D:D,A:B,2,0)</f>
        <v>857</v>
      </c>
      <c r="F860" s="147">
        <f t="shared" si="13"/>
        <v>0</v>
      </c>
      <c r="G860" s="29"/>
      <c r="H860" s="27">
        <f>VLOOKUP(D860,offer数据基础表!A:D,4,0)</f>
        <v>3</v>
      </c>
      <c r="I860" s="24">
        <v>857</v>
      </c>
      <c r="L860" s="31" t="s">
        <v>1515</v>
      </c>
    </row>
    <row r="861" ht="16.5" spans="1:12">
      <c r="A861" s="143" t="s">
        <v>1516</v>
      </c>
      <c r="B861" s="140">
        <v>858</v>
      </c>
      <c r="C861" s="24">
        <v>858</v>
      </c>
      <c r="D861" s="31" t="s">
        <v>1516</v>
      </c>
      <c r="E861" s="141">
        <f>VLOOKUP(D:D,A:B,2,0)</f>
        <v>858</v>
      </c>
      <c r="F861" s="147">
        <f t="shared" si="13"/>
        <v>0</v>
      </c>
      <c r="G861" s="29"/>
      <c r="H861" s="27">
        <f>VLOOKUP(D861,offer数据基础表!A:D,4,0)</f>
        <v>1</v>
      </c>
      <c r="I861" s="24">
        <v>858</v>
      </c>
      <c r="L861" s="31" t="s">
        <v>1516</v>
      </c>
    </row>
    <row r="862" ht="16.5" spans="1:12">
      <c r="A862" s="143" t="s">
        <v>1517</v>
      </c>
      <c r="B862" s="140">
        <v>859</v>
      </c>
      <c r="C862" s="24">
        <v>859</v>
      </c>
      <c r="D862" s="31" t="s">
        <v>1517</v>
      </c>
      <c r="E862" s="141">
        <f>VLOOKUP(D:D,A:B,2,0)</f>
        <v>859</v>
      </c>
      <c r="F862" s="147">
        <f t="shared" si="13"/>
        <v>0</v>
      </c>
      <c r="G862" s="29"/>
      <c r="H862" s="27">
        <f>VLOOKUP(D862,offer数据基础表!A:D,4,0)</f>
        <v>56</v>
      </c>
      <c r="I862" s="24">
        <v>859</v>
      </c>
      <c r="L862" s="31" t="s">
        <v>1517</v>
      </c>
    </row>
    <row r="863" ht="16.5" spans="1:12">
      <c r="A863" s="143" t="s">
        <v>1518</v>
      </c>
      <c r="B863" s="140">
        <v>860</v>
      </c>
      <c r="C863" s="24">
        <v>860</v>
      </c>
      <c r="D863" s="31" t="s">
        <v>1518</v>
      </c>
      <c r="E863" s="141">
        <f>VLOOKUP(D:D,A:B,2,0)</f>
        <v>860</v>
      </c>
      <c r="F863" s="147">
        <f t="shared" si="13"/>
        <v>0</v>
      </c>
      <c r="G863" s="29"/>
      <c r="H863" s="27">
        <f>VLOOKUP(D863,offer数据基础表!A:D,4,0)</f>
        <v>1</v>
      </c>
      <c r="I863" s="24">
        <v>860</v>
      </c>
      <c r="L863" s="31" t="s">
        <v>1518</v>
      </c>
    </row>
    <row r="864" ht="16.5" spans="1:12">
      <c r="A864" s="143" t="s">
        <v>1519</v>
      </c>
      <c r="B864" s="140">
        <v>861</v>
      </c>
      <c r="C864" s="24">
        <v>861</v>
      </c>
      <c r="D864" s="31" t="s">
        <v>1519</v>
      </c>
      <c r="E864" s="141">
        <f>VLOOKUP(D:D,A:B,2,0)</f>
        <v>861</v>
      </c>
      <c r="F864" s="147">
        <f t="shared" si="13"/>
        <v>0</v>
      </c>
      <c r="G864" s="29"/>
      <c r="H864" s="27">
        <f>VLOOKUP(D864,offer数据基础表!A:D,4,0)</f>
        <v>1</v>
      </c>
      <c r="I864" s="24">
        <v>861</v>
      </c>
      <c r="L864" s="31" t="s">
        <v>1519</v>
      </c>
    </row>
    <row r="865" ht="16.5" spans="1:12">
      <c r="A865" s="143" t="s">
        <v>1520</v>
      </c>
      <c r="B865" s="140">
        <v>862</v>
      </c>
      <c r="C865" s="24">
        <v>862</v>
      </c>
      <c r="D865" s="31" t="s">
        <v>1520</v>
      </c>
      <c r="E865" s="141">
        <f>VLOOKUP(D:D,A:B,2,0)</f>
        <v>862</v>
      </c>
      <c r="F865" s="147">
        <f t="shared" si="13"/>
        <v>0</v>
      </c>
      <c r="G865" s="29"/>
      <c r="H865" s="27">
        <f>VLOOKUP(D865,offer数据基础表!A:D,4,0)</f>
        <v>1</v>
      </c>
      <c r="I865" s="24">
        <v>862</v>
      </c>
      <c r="L865" s="31" t="s">
        <v>1520</v>
      </c>
    </row>
    <row r="866" ht="16.5" spans="1:12">
      <c r="A866" s="143" t="s">
        <v>1521</v>
      </c>
      <c r="B866" s="140">
        <v>863</v>
      </c>
      <c r="C866" s="24">
        <v>863</v>
      </c>
      <c r="D866" s="31" t="s">
        <v>1521</v>
      </c>
      <c r="E866" s="141">
        <f>VLOOKUP(D:D,A:B,2,0)</f>
        <v>863</v>
      </c>
      <c r="F866" s="147">
        <f t="shared" si="13"/>
        <v>0</v>
      </c>
      <c r="G866" s="29"/>
      <c r="H866" s="27">
        <f>VLOOKUP(D866,offer数据基础表!A:D,4,0)</f>
        <v>5</v>
      </c>
      <c r="I866" s="24">
        <v>863</v>
      </c>
      <c r="L866" s="31" t="s">
        <v>1521</v>
      </c>
    </row>
    <row r="867" ht="16.5" spans="1:12">
      <c r="A867" s="143" t="s">
        <v>1522</v>
      </c>
      <c r="B867" s="140">
        <v>864</v>
      </c>
      <c r="C867" s="24">
        <v>864</v>
      </c>
      <c r="D867" s="31" t="s">
        <v>1522</v>
      </c>
      <c r="E867" s="141">
        <f>VLOOKUP(D:D,A:B,2,0)</f>
        <v>864</v>
      </c>
      <c r="F867" s="147">
        <f t="shared" si="13"/>
        <v>0</v>
      </c>
      <c r="G867" s="29"/>
      <c r="H867" s="27" t="e">
        <f>VLOOKUP(D867,offer数据基础表!A:D,4,0)</f>
        <v>#N/A</v>
      </c>
      <c r="I867" s="24">
        <v>864</v>
      </c>
      <c r="L867" s="31" t="s">
        <v>1522</v>
      </c>
    </row>
    <row r="868" ht="16.5" spans="1:12">
      <c r="A868" s="143" t="s">
        <v>1523</v>
      </c>
      <c r="B868" s="140">
        <v>865</v>
      </c>
      <c r="C868" s="24">
        <v>865</v>
      </c>
      <c r="D868" s="31" t="s">
        <v>1523</v>
      </c>
      <c r="E868" s="141">
        <f>VLOOKUP(D:D,A:B,2,0)</f>
        <v>865</v>
      </c>
      <c r="F868" s="147">
        <f t="shared" si="13"/>
        <v>0</v>
      </c>
      <c r="G868" s="29"/>
      <c r="H868" s="27">
        <f>VLOOKUP(D868,offer数据基础表!A:D,4,0)</f>
        <v>75</v>
      </c>
      <c r="I868" s="24">
        <v>865</v>
      </c>
      <c r="L868" s="31" t="s">
        <v>1523</v>
      </c>
    </row>
    <row r="869" ht="16.5" spans="1:12">
      <c r="A869" s="143" t="s">
        <v>1524</v>
      </c>
      <c r="B869" s="140">
        <v>866</v>
      </c>
      <c r="C869" s="24">
        <v>866</v>
      </c>
      <c r="D869" s="31" t="s">
        <v>1524</v>
      </c>
      <c r="E869" s="141">
        <f>VLOOKUP(D:D,A:B,2,0)</f>
        <v>866</v>
      </c>
      <c r="F869" s="147">
        <f t="shared" si="13"/>
        <v>0</v>
      </c>
      <c r="G869" s="29"/>
      <c r="H869" s="27">
        <f>VLOOKUP(D869,offer数据基础表!A:D,4,0)</f>
        <v>1</v>
      </c>
      <c r="I869" s="24">
        <v>866</v>
      </c>
      <c r="L869" s="31" t="s">
        <v>1524</v>
      </c>
    </row>
    <row r="870" ht="16.5" spans="1:12">
      <c r="A870" s="143" t="s">
        <v>1525</v>
      </c>
      <c r="B870" s="140">
        <v>867</v>
      </c>
      <c r="C870" s="24">
        <v>867</v>
      </c>
      <c r="D870" s="31" t="s">
        <v>1525</v>
      </c>
      <c r="E870" s="141">
        <f>VLOOKUP(D:D,A:B,2,0)</f>
        <v>867</v>
      </c>
      <c r="F870" s="147">
        <f t="shared" si="13"/>
        <v>0</v>
      </c>
      <c r="G870" s="29"/>
      <c r="H870" s="27">
        <f>VLOOKUP(D870,offer数据基础表!A:D,4,0)</f>
        <v>1</v>
      </c>
      <c r="I870" s="24">
        <v>867</v>
      </c>
      <c r="L870" s="31" t="s">
        <v>1525</v>
      </c>
    </row>
    <row r="871" ht="16.5" spans="1:12">
      <c r="A871" s="143" t="s">
        <v>1526</v>
      </c>
      <c r="B871" s="140">
        <v>868</v>
      </c>
      <c r="C871" s="24">
        <v>868</v>
      </c>
      <c r="D871" s="31" t="s">
        <v>1526</v>
      </c>
      <c r="E871" s="141">
        <f>VLOOKUP(D:D,A:B,2,0)</f>
        <v>868</v>
      </c>
      <c r="F871" s="147">
        <f t="shared" si="13"/>
        <v>0</v>
      </c>
      <c r="G871" s="29"/>
      <c r="H871" s="27">
        <f>VLOOKUP(D871,offer数据基础表!A:D,4,0)</f>
        <v>4</v>
      </c>
      <c r="I871" s="24">
        <v>868</v>
      </c>
      <c r="L871" s="31" t="s">
        <v>1526</v>
      </c>
    </row>
    <row r="872" ht="16.5" spans="1:12">
      <c r="A872" s="143" t="s">
        <v>1527</v>
      </c>
      <c r="B872" s="140">
        <v>869</v>
      </c>
      <c r="C872" s="24">
        <v>869</v>
      </c>
      <c r="D872" s="31" t="s">
        <v>1527</v>
      </c>
      <c r="E872" s="141">
        <f>VLOOKUP(D:D,A:B,2,0)</f>
        <v>869</v>
      </c>
      <c r="F872" s="147">
        <f t="shared" si="13"/>
        <v>0</v>
      </c>
      <c r="G872" s="29"/>
      <c r="H872" s="27">
        <f>VLOOKUP(D872,offer数据基础表!A:D,4,0)</f>
        <v>2</v>
      </c>
      <c r="I872" s="24">
        <v>869</v>
      </c>
      <c r="L872" s="31" t="s">
        <v>1527</v>
      </c>
    </row>
    <row r="873" ht="16.5" spans="1:12">
      <c r="A873" s="143" t="s">
        <v>1528</v>
      </c>
      <c r="B873" s="140">
        <v>870</v>
      </c>
      <c r="C873" s="24">
        <v>870</v>
      </c>
      <c r="D873" s="31" t="s">
        <v>1528</v>
      </c>
      <c r="E873" s="141">
        <f>VLOOKUP(D:D,A:B,2,0)</f>
        <v>870</v>
      </c>
      <c r="F873" s="147">
        <f t="shared" si="13"/>
        <v>0</v>
      </c>
      <c r="G873" s="29"/>
      <c r="H873" s="27">
        <f>VLOOKUP(D873,offer数据基础表!A:D,4,0)</f>
        <v>3</v>
      </c>
      <c r="I873" s="24">
        <v>870</v>
      </c>
      <c r="L873" s="31" t="s">
        <v>1528</v>
      </c>
    </row>
    <row r="874" ht="16.5" spans="1:12">
      <c r="A874" s="143" t="s">
        <v>1529</v>
      </c>
      <c r="B874" s="140">
        <v>871</v>
      </c>
      <c r="C874" s="24">
        <v>871</v>
      </c>
      <c r="D874" s="31" t="s">
        <v>1529</v>
      </c>
      <c r="E874" s="141">
        <f>VLOOKUP(D:D,A:B,2,0)</f>
        <v>871</v>
      </c>
      <c r="F874" s="147">
        <f t="shared" si="13"/>
        <v>0</v>
      </c>
      <c r="G874" s="29"/>
      <c r="H874" s="27">
        <f>VLOOKUP(D874,offer数据基础表!A:D,4,0)</f>
        <v>4</v>
      </c>
      <c r="I874" s="24">
        <v>871</v>
      </c>
      <c r="L874" s="31" t="s">
        <v>1529</v>
      </c>
    </row>
    <row r="875" ht="16.5" spans="1:12">
      <c r="A875" s="143" t="s">
        <v>1530</v>
      </c>
      <c r="B875" s="140">
        <v>872</v>
      </c>
      <c r="C875" s="24">
        <v>872</v>
      </c>
      <c r="D875" s="31" t="s">
        <v>1530</v>
      </c>
      <c r="E875" s="141">
        <f>VLOOKUP(D:D,A:B,2,0)</f>
        <v>872</v>
      </c>
      <c r="F875" s="147">
        <f t="shared" si="13"/>
        <v>0</v>
      </c>
      <c r="G875" s="29"/>
      <c r="H875" s="27">
        <f>VLOOKUP(D875,offer数据基础表!A:D,4,0)</f>
        <v>1</v>
      </c>
      <c r="I875" s="24">
        <v>872</v>
      </c>
      <c r="L875" s="31" t="s">
        <v>1530</v>
      </c>
    </row>
    <row r="876" ht="16.5" spans="1:12">
      <c r="A876" s="143" t="s">
        <v>1531</v>
      </c>
      <c r="B876" s="140">
        <v>873</v>
      </c>
      <c r="C876" s="24">
        <v>873</v>
      </c>
      <c r="D876" s="31" t="s">
        <v>1531</v>
      </c>
      <c r="E876" s="141">
        <f>VLOOKUP(D:D,A:B,2,0)</f>
        <v>873</v>
      </c>
      <c r="F876" s="147">
        <f t="shared" si="13"/>
        <v>0</v>
      </c>
      <c r="G876" s="29"/>
      <c r="H876" s="27">
        <f>VLOOKUP(D876,offer数据基础表!A:D,4,0)</f>
        <v>1</v>
      </c>
      <c r="I876" s="24">
        <v>873</v>
      </c>
      <c r="L876" s="31" t="s">
        <v>1531</v>
      </c>
    </row>
    <row r="877" ht="16.5" spans="1:12">
      <c r="A877" s="143" t="s">
        <v>1532</v>
      </c>
      <c r="B877" s="140">
        <v>874</v>
      </c>
      <c r="C877" s="24">
        <v>874</v>
      </c>
      <c r="D877" s="31" t="s">
        <v>1532</v>
      </c>
      <c r="E877" s="141">
        <f>VLOOKUP(D:D,A:B,2,0)</f>
        <v>874</v>
      </c>
      <c r="F877" s="147">
        <f t="shared" si="13"/>
        <v>0</v>
      </c>
      <c r="G877" s="29"/>
      <c r="H877" s="27">
        <f>VLOOKUP(D877,offer数据基础表!A:D,4,0)</f>
        <v>1</v>
      </c>
      <c r="I877" s="24">
        <v>874</v>
      </c>
      <c r="L877" s="31" t="s">
        <v>1532</v>
      </c>
    </row>
    <row r="878" ht="16.5" spans="1:12">
      <c r="A878" s="143" t="s">
        <v>1533</v>
      </c>
      <c r="B878" s="140">
        <v>875</v>
      </c>
      <c r="C878" s="24">
        <v>875</v>
      </c>
      <c r="D878" s="31" t="s">
        <v>1533</v>
      </c>
      <c r="E878" s="141">
        <f>VLOOKUP(D:D,A:B,2,0)</f>
        <v>875</v>
      </c>
      <c r="F878" s="147">
        <f t="shared" si="13"/>
        <v>0</v>
      </c>
      <c r="G878" s="29"/>
      <c r="H878" s="27">
        <f>VLOOKUP(D878,offer数据基础表!A:D,4,0)</f>
        <v>3</v>
      </c>
      <c r="I878" s="24">
        <v>875</v>
      </c>
      <c r="L878" s="31" t="s">
        <v>1533</v>
      </c>
    </row>
    <row r="879" ht="16.5" spans="1:12">
      <c r="A879" s="143" t="s">
        <v>1534</v>
      </c>
      <c r="B879" s="140">
        <v>876</v>
      </c>
      <c r="C879" s="24">
        <v>876</v>
      </c>
      <c r="D879" s="31" t="s">
        <v>1534</v>
      </c>
      <c r="E879" s="141">
        <f>VLOOKUP(D:D,A:B,2,0)</f>
        <v>876</v>
      </c>
      <c r="F879" s="147">
        <f t="shared" si="13"/>
        <v>0</v>
      </c>
      <c r="G879" s="29"/>
      <c r="H879" s="27">
        <f>VLOOKUP(D879,offer数据基础表!A:D,4,0)</f>
        <v>2</v>
      </c>
      <c r="I879" s="24">
        <v>876</v>
      </c>
      <c r="L879" s="31" t="s">
        <v>1534</v>
      </c>
    </row>
    <row r="880" ht="16.5" spans="1:12">
      <c r="A880" s="143" t="s">
        <v>1535</v>
      </c>
      <c r="B880" s="140">
        <v>877</v>
      </c>
      <c r="C880" s="24">
        <v>877</v>
      </c>
      <c r="D880" s="31" t="s">
        <v>1535</v>
      </c>
      <c r="E880" s="141">
        <f>VLOOKUP(D:D,A:B,2,0)</f>
        <v>877</v>
      </c>
      <c r="F880" s="147">
        <f t="shared" si="13"/>
        <v>0</v>
      </c>
      <c r="G880" s="29"/>
      <c r="H880" s="27">
        <f>VLOOKUP(D880,offer数据基础表!A:D,4,0)</f>
        <v>8</v>
      </c>
      <c r="I880" s="24">
        <v>877</v>
      </c>
      <c r="L880" s="31" t="s">
        <v>1535</v>
      </c>
    </row>
    <row r="881" ht="16.5" spans="1:12">
      <c r="A881" s="143" t="s">
        <v>921</v>
      </c>
      <c r="B881" s="140">
        <v>878</v>
      </c>
      <c r="C881" s="24">
        <v>878</v>
      </c>
      <c r="D881" s="31" t="s">
        <v>921</v>
      </c>
      <c r="E881" s="141">
        <f>VLOOKUP(D:D,A:B,2,0)</f>
        <v>878</v>
      </c>
      <c r="F881" s="147">
        <f t="shared" si="13"/>
        <v>0</v>
      </c>
      <c r="G881" s="29"/>
      <c r="H881" s="27">
        <f>VLOOKUP(D881,offer数据基础表!A:D,4,0)</f>
        <v>1</v>
      </c>
      <c r="I881" s="24">
        <v>878</v>
      </c>
      <c r="L881" s="31" t="s">
        <v>921</v>
      </c>
    </row>
    <row r="882" ht="16.5" spans="1:12">
      <c r="A882" s="143" t="s">
        <v>1536</v>
      </c>
      <c r="B882" s="140">
        <v>879</v>
      </c>
      <c r="C882" s="24">
        <v>879</v>
      </c>
      <c r="D882" s="31" t="s">
        <v>1536</v>
      </c>
      <c r="E882" s="141">
        <f>VLOOKUP(D:D,A:B,2,0)</f>
        <v>879</v>
      </c>
      <c r="F882" s="147">
        <f t="shared" si="13"/>
        <v>0</v>
      </c>
      <c r="G882" s="29"/>
      <c r="H882" s="27">
        <f>VLOOKUP(D882,offer数据基础表!A:D,4,0)</f>
        <v>7</v>
      </c>
      <c r="I882" s="24">
        <v>879</v>
      </c>
      <c r="L882" s="31" t="s">
        <v>1536</v>
      </c>
    </row>
    <row r="883" ht="16.5" spans="1:12">
      <c r="A883" s="143" t="s">
        <v>1537</v>
      </c>
      <c r="B883" s="140">
        <v>880</v>
      </c>
      <c r="C883" s="24">
        <v>880</v>
      </c>
      <c r="D883" s="31" t="s">
        <v>1537</v>
      </c>
      <c r="E883" s="141">
        <f>VLOOKUP(D:D,A:B,2,0)</f>
        <v>880</v>
      </c>
      <c r="F883" s="147">
        <f t="shared" si="13"/>
        <v>0</v>
      </c>
      <c r="G883" s="29"/>
      <c r="H883" s="27">
        <f>VLOOKUP(D883,offer数据基础表!A:D,4,0)</f>
        <v>1</v>
      </c>
      <c r="I883" s="24">
        <v>880</v>
      </c>
      <c r="L883" s="31" t="s">
        <v>1537</v>
      </c>
    </row>
    <row r="884" ht="16.5" spans="1:12">
      <c r="A884" s="143" t="s">
        <v>1538</v>
      </c>
      <c r="B884" s="140">
        <v>881</v>
      </c>
      <c r="C884" s="24">
        <v>881</v>
      </c>
      <c r="D884" s="31" t="s">
        <v>1538</v>
      </c>
      <c r="E884" s="141">
        <f>VLOOKUP(D:D,A:B,2,0)</f>
        <v>881</v>
      </c>
      <c r="F884" s="147">
        <f t="shared" si="13"/>
        <v>0</v>
      </c>
      <c r="G884" s="29"/>
      <c r="H884" s="27">
        <f>VLOOKUP(D884,offer数据基础表!A:D,4,0)</f>
        <v>3</v>
      </c>
      <c r="I884" s="24">
        <v>881</v>
      </c>
      <c r="L884" s="31" t="s">
        <v>1538</v>
      </c>
    </row>
    <row r="885" ht="16.5" spans="1:12">
      <c r="A885" s="143" t="s">
        <v>1539</v>
      </c>
      <c r="B885" s="140">
        <v>882</v>
      </c>
      <c r="C885" s="24">
        <v>882</v>
      </c>
      <c r="D885" s="31" t="s">
        <v>1539</v>
      </c>
      <c r="E885" s="141">
        <f>VLOOKUP(D:D,A:B,2,0)</f>
        <v>882</v>
      </c>
      <c r="F885" s="147">
        <f t="shared" si="13"/>
        <v>0</v>
      </c>
      <c r="G885" s="29"/>
      <c r="H885" s="27">
        <f>VLOOKUP(D885,offer数据基础表!A:D,4,0)</f>
        <v>1</v>
      </c>
      <c r="I885" s="24">
        <v>882</v>
      </c>
      <c r="L885" s="31" t="s">
        <v>1539</v>
      </c>
    </row>
    <row r="886" ht="16.5" spans="1:12">
      <c r="A886" s="143" t="s">
        <v>1540</v>
      </c>
      <c r="B886" s="140">
        <v>883</v>
      </c>
      <c r="C886" s="24">
        <v>883</v>
      </c>
      <c r="D886" s="31" t="s">
        <v>1540</v>
      </c>
      <c r="E886" s="141">
        <f>VLOOKUP(D:D,A:B,2,0)</f>
        <v>883</v>
      </c>
      <c r="F886" s="147">
        <f t="shared" si="13"/>
        <v>0</v>
      </c>
      <c r="G886" s="29"/>
      <c r="H886" s="27">
        <f>VLOOKUP(D886,offer数据基础表!A:D,4,0)</f>
        <v>1</v>
      </c>
      <c r="I886" s="24">
        <v>883</v>
      </c>
      <c r="L886" s="31" t="s">
        <v>1540</v>
      </c>
    </row>
    <row r="887" ht="16.5" spans="1:12">
      <c r="A887" s="143" t="s">
        <v>1541</v>
      </c>
      <c r="B887" s="140">
        <v>884</v>
      </c>
      <c r="C887" s="24">
        <v>884</v>
      </c>
      <c r="D887" s="31" t="s">
        <v>1541</v>
      </c>
      <c r="E887" s="141">
        <f>VLOOKUP(D:D,A:B,2,0)</f>
        <v>884</v>
      </c>
      <c r="F887" s="147">
        <f t="shared" si="13"/>
        <v>0</v>
      </c>
      <c r="G887" s="29"/>
      <c r="H887" s="27">
        <f>VLOOKUP(D887,offer数据基础表!A:D,4,0)</f>
        <v>0</v>
      </c>
      <c r="I887" s="24">
        <v>884</v>
      </c>
      <c r="L887" s="31" t="s">
        <v>1541</v>
      </c>
    </row>
    <row r="888" ht="16.5" spans="1:12">
      <c r="A888" s="143" t="s">
        <v>1542</v>
      </c>
      <c r="B888" s="140">
        <v>885</v>
      </c>
      <c r="C888" s="24">
        <v>885</v>
      </c>
      <c r="D888" s="31" t="s">
        <v>1542</v>
      </c>
      <c r="E888" s="141">
        <f>VLOOKUP(D:D,A:B,2,0)</f>
        <v>885</v>
      </c>
      <c r="F888" s="147">
        <f t="shared" si="13"/>
        <v>0</v>
      </c>
      <c r="G888" s="29"/>
      <c r="H888" s="27">
        <f>VLOOKUP(D888,offer数据基础表!A:D,4,0)</f>
        <v>1</v>
      </c>
      <c r="I888" s="24">
        <v>885</v>
      </c>
      <c r="L888" s="31" t="s">
        <v>1542</v>
      </c>
    </row>
    <row r="889" ht="16.5" spans="1:12">
      <c r="A889" s="143" t="s">
        <v>1543</v>
      </c>
      <c r="B889" s="140">
        <v>886</v>
      </c>
      <c r="C889" s="24">
        <v>886</v>
      </c>
      <c r="D889" s="31" t="s">
        <v>1543</v>
      </c>
      <c r="E889" s="141">
        <f>VLOOKUP(D:D,A:B,2,0)</f>
        <v>886</v>
      </c>
      <c r="F889" s="147">
        <f t="shared" si="13"/>
        <v>0</v>
      </c>
      <c r="G889" s="29"/>
      <c r="H889" s="27">
        <f>VLOOKUP(D889,offer数据基础表!A:D,4,0)</f>
        <v>1</v>
      </c>
      <c r="I889" s="24">
        <v>886</v>
      </c>
      <c r="L889" s="31" t="s">
        <v>1543</v>
      </c>
    </row>
    <row r="890" ht="16.5" spans="1:12">
      <c r="A890" s="143" t="s">
        <v>1544</v>
      </c>
      <c r="B890" s="140">
        <v>887</v>
      </c>
      <c r="C890" s="24">
        <v>887</v>
      </c>
      <c r="D890" s="31" t="s">
        <v>1544</v>
      </c>
      <c r="E890" s="141">
        <f>VLOOKUP(D:D,A:B,2,0)</f>
        <v>887</v>
      </c>
      <c r="F890" s="147">
        <f t="shared" si="13"/>
        <v>0</v>
      </c>
      <c r="G890" s="29"/>
      <c r="H890" s="27">
        <f>VLOOKUP(D890,offer数据基础表!A:D,4,0)</f>
        <v>2</v>
      </c>
      <c r="I890" s="24">
        <v>887</v>
      </c>
      <c r="L890" s="31" t="s">
        <v>1544</v>
      </c>
    </row>
    <row r="891" ht="16.5" spans="1:12">
      <c r="A891" s="143" t="s">
        <v>1545</v>
      </c>
      <c r="B891" s="140">
        <v>888</v>
      </c>
      <c r="C891" s="24">
        <v>888</v>
      </c>
      <c r="D891" s="31" t="s">
        <v>1545</v>
      </c>
      <c r="E891" s="141">
        <f>VLOOKUP(D:D,A:B,2,0)</f>
        <v>888</v>
      </c>
      <c r="F891" s="147">
        <f t="shared" si="13"/>
        <v>0</v>
      </c>
      <c r="G891" s="29"/>
      <c r="H891" s="27">
        <f>VLOOKUP(D891,offer数据基础表!A:D,4,0)</f>
        <v>0</v>
      </c>
      <c r="I891" s="24">
        <v>888</v>
      </c>
      <c r="L891" s="31" t="s">
        <v>1545</v>
      </c>
    </row>
    <row r="892" ht="17.25" spans="1:12">
      <c r="A892" s="154" t="s">
        <v>1546</v>
      </c>
      <c r="B892" s="155">
        <v>889</v>
      </c>
      <c r="C892" s="73">
        <v>889</v>
      </c>
      <c r="D892" s="156" t="s">
        <v>1546</v>
      </c>
      <c r="E892" s="151">
        <f>VLOOKUP(D:D,A:B,2,0)</f>
        <v>889</v>
      </c>
      <c r="F892" s="157">
        <f t="shared" si="13"/>
        <v>0</v>
      </c>
      <c r="G892" s="14"/>
      <c r="H892" s="15">
        <f>VLOOKUP(D892,offer数据基础表!A:D,4,0)</f>
        <v>1</v>
      </c>
      <c r="I892" s="73">
        <v>889</v>
      </c>
      <c r="L892" s="156" t="s">
        <v>1546</v>
      </c>
    </row>
  </sheetData>
  <autoFilter ref="A3:J892">
    <sortState ref="A3:J892">
      <sortCondition ref="I3"/>
    </sortState>
    <extLst/>
  </autoFilter>
  <mergeCells count="10">
    <mergeCell ref="A1:F1"/>
    <mergeCell ref="G1:I1"/>
    <mergeCell ref="A2:B2"/>
    <mergeCell ref="C2:E2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offer学校赋分计算</vt:lpstr>
      <vt:lpstr>offer学校赋分计算 (修正)</vt:lpstr>
      <vt:lpstr>现有学校排名及分值</vt:lpstr>
      <vt:lpstr>重点院校offre难度排序—叶老师推荐</vt:lpstr>
      <vt:lpstr>10月2日最新排行</vt:lpstr>
      <vt:lpstr>10-6纯录取率赋分</vt:lpstr>
      <vt:lpstr>10月5日排名(经验排名0.7+录取率排名0.2+录取人数)</vt:lpstr>
      <vt:lpstr>10月5日最新排行</vt:lpstr>
      <vt:lpstr>10月5日最新排名赋分</vt:lpstr>
      <vt:lpstr>offer数据基础表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17962</dc:creator>
  <cp:lastModifiedBy>刀</cp:lastModifiedBy>
  <dcterms:created xsi:type="dcterms:W3CDTF">2023-09-22T06:40:00Z</dcterms:created>
  <dcterms:modified xsi:type="dcterms:W3CDTF">2023-10-06T08:40:17Z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FE10C45A3D494D3A95F5C1DBD6D9EAA0_13</vt:lpwstr>
  </property>
  <property fmtid="{D5CDD505-2E9C-101B-9397-08002B2CF9AE}" pid="3" name="KSOProductBuildVer">
    <vt:lpwstr>2052-11.1.0.14036</vt:lpwstr>
  </property>
</Properties>
</file>